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yne\Desktop\sinalização sta monica\"/>
    </mc:Choice>
  </mc:AlternateContent>
  <bookViews>
    <workbookView xWindow="0" yWindow="0" windowWidth="24000" windowHeight="8895" activeTab="1"/>
  </bookViews>
  <sheets>
    <sheet name="pinturas e vagas" sheetId="3" r:id="rId1"/>
    <sheet name="placas vertical" sheetId="2" r:id="rId2"/>
    <sheet name="Plan1" sheetId="1" r:id="rId3"/>
  </sheets>
  <definedNames>
    <definedName name="_xlnm.Print_Area" localSheetId="1">'placas vertical'!$D$1:$Q$49</definedName>
  </definedNames>
  <calcPr calcId="152511"/>
</workbook>
</file>

<file path=xl/calcChain.xml><?xml version="1.0" encoding="utf-8"?>
<calcChain xmlns="http://schemas.openxmlformats.org/spreadsheetml/2006/main">
  <c r="E41" i="2" l="1"/>
  <c r="N46" i="2"/>
  <c r="H45" i="2"/>
  <c r="K44" i="2"/>
  <c r="Q40" i="2"/>
  <c r="N32" i="2"/>
  <c r="K30" i="2"/>
  <c r="E29" i="2"/>
  <c r="Q28" i="2"/>
  <c r="H28" i="2"/>
  <c r="Q16" i="2"/>
  <c r="N15" i="2"/>
  <c r="H13" i="2"/>
  <c r="K9" i="2"/>
  <c r="E9" i="2"/>
  <c r="E49" i="2" l="1"/>
  <c r="J69" i="3"/>
  <c r="J68" i="3"/>
  <c r="J67" i="3"/>
  <c r="J66" i="3"/>
  <c r="N10" i="3"/>
  <c r="J53" i="3"/>
  <c r="J42" i="3"/>
  <c r="J32" i="3"/>
  <c r="J21" i="3"/>
  <c r="J10" i="3"/>
  <c r="F105" i="3"/>
  <c r="F94" i="3"/>
  <c r="F83" i="3"/>
  <c r="F73" i="3"/>
  <c r="F63" i="3"/>
  <c r="F53" i="3"/>
  <c r="F42" i="3"/>
  <c r="F22" i="3"/>
  <c r="F11" i="3"/>
  <c r="J58" i="3"/>
  <c r="J48" i="3"/>
  <c r="J37" i="3"/>
  <c r="J27" i="3"/>
  <c r="J16" i="3"/>
  <c r="F99" i="3"/>
  <c r="F110" i="3"/>
  <c r="F88" i="3"/>
  <c r="F78" i="3"/>
  <c r="F68" i="3"/>
  <c r="F58" i="3"/>
  <c r="F48" i="3"/>
  <c r="F37" i="3"/>
  <c r="F27" i="3"/>
  <c r="J65" i="3" s="1"/>
  <c r="F16" i="3"/>
</calcChain>
</file>

<file path=xl/sharedStrings.xml><?xml version="1.0" encoding="utf-8"?>
<sst xmlns="http://schemas.openxmlformats.org/spreadsheetml/2006/main" count="401" uniqueCount="69">
  <si>
    <t>Quantidade de Vagas motos</t>
  </si>
  <si>
    <t>Quantidade de Vagas Especiais</t>
  </si>
  <si>
    <t>m²</t>
  </si>
  <si>
    <t>Pintura de faixa cor amarela</t>
  </si>
  <si>
    <t>Remoção de faixa existente</t>
  </si>
  <si>
    <t>Pintura simbolo azul</t>
  </si>
  <si>
    <t>Reitoria</t>
  </si>
  <si>
    <t>Quantidade de vagas carros</t>
  </si>
  <si>
    <t>Pintura de faixa cor branca</t>
  </si>
  <si>
    <t>total</t>
  </si>
  <si>
    <t>Q10</t>
  </si>
  <si>
    <t>Q15</t>
  </si>
  <si>
    <t>Q11</t>
  </si>
  <si>
    <t>Q12</t>
  </si>
  <si>
    <t>Q13</t>
  </si>
  <si>
    <t>Q14</t>
  </si>
  <si>
    <t>Q6</t>
  </si>
  <si>
    <t>Q7</t>
  </si>
  <si>
    <t>Q8</t>
  </si>
  <si>
    <t>Q4</t>
  </si>
  <si>
    <t>Q5</t>
  </si>
  <si>
    <t>Q3</t>
  </si>
  <si>
    <t>Q2</t>
  </si>
  <si>
    <t>Q1</t>
  </si>
  <si>
    <t>TINTA TOTAL</t>
  </si>
  <si>
    <t>M²</t>
  </si>
  <si>
    <t>vags removidas</t>
  </si>
  <si>
    <t>remoção de vaga</t>
  </si>
  <si>
    <t>Eixo</t>
  </si>
  <si>
    <t>Vagas carro</t>
  </si>
  <si>
    <t>Vagas de moto</t>
  </si>
  <si>
    <t>Vagas especiais</t>
  </si>
  <si>
    <t>vagas removidas</t>
  </si>
  <si>
    <t>QUADRO total</t>
  </si>
  <si>
    <t xml:space="preserve">QUANTITATIVO - PLACAS DE TRÂNSITO - CAMPUS SANTA MÔNICA </t>
  </si>
  <si>
    <t>DESCRIÇÃO</t>
  </si>
  <si>
    <t>QTDE</t>
  </si>
  <si>
    <t>PLACA R-1</t>
  </si>
  <si>
    <t>PLACA A32</t>
  </si>
  <si>
    <t>PLACA A 32</t>
  </si>
  <si>
    <t>PLACA A-2a</t>
  </si>
  <si>
    <t>PLACA A-b</t>
  </si>
  <si>
    <t>PLACA R-6C</t>
  </si>
  <si>
    <t>PLACA R-19</t>
  </si>
  <si>
    <t>PLACA A-32b</t>
  </si>
  <si>
    <t>TOTAL</t>
  </si>
  <si>
    <t>PLACA R-6a</t>
  </si>
  <si>
    <t>PLACA R-6c</t>
  </si>
  <si>
    <t>PLACA R6-B P/P.D.E.</t>
  </si>
  <si>
    <t>PLACA R6-B P/P.I.</t>
  </si>
  <si>
    <t>PLACA R-33</t>
  </si>
  <si>
    <t>PLACA R-25a</t>
  </si>
  <si>
    <t>PLACA R-26</t>
  </si>
  <si>
    <t>Q9</t>
  </si>
  <si>
    <t>PLACA P/ MOTO</t>
  </si>
  <si>
    <t>PLACA P/ CARGA E DESCARGA</t>
  </si>
  <si>
    <t>PLACA A-45</t>
  </si>
  <si>
    <t>PLACA P/CARGA E DESCARGA</t>
  </si>
  <si>
    <t>PLACA R-3</t>
  </si>
  <si>
    <t>PLACA R-6b</t>
  </si>
  <si>
    <t>PLACA R-4b</t>
  </si>
  <si>
    <t>PLACA P/ VEICULO OFICIAL DA UFU</t>
  </si>
  <si>
    <t>PLACA R-25c</t>
  </si>
  <si>
    <t>PLACA R-6B</t>
  </si>
  <si>
    <t>PLACA R-25d</t>
  </si>
  <si>
    <t>PLACA R-25b</t>
  </si>
  <si>
    <t>PLACA R-25</t>
  </si>
  <si>
    <t>TOTAL DE PLACAS</t>
  </si>
  <si>
    <t>ÁREA RUAS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</si>
</sst>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ill="1" applyAlignment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Fill="1"/>
    <xf numFmtId="3" fontId="0" fillId="0" borderId="1" xfId="0" applyNumberFormat="1" applyBorder="1"/>
    <xf numFmtId="0" fontId="1" fillId="7" borderId="1" xfId="0" applyFont="1" applyFill="1" applyBorder="1"/>
    <xf numFmtId="0" fontId="3" fillId="7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6:N110"/>
  <sheetViews>
    <sheetView topLeftCell="A52" workbookViewId="0">
      <selection activeCell="J72" sqref="J72"/>
    </sheetView>
  </sheetViews>
  <sheetFormatPr defaultRowHeight="15" x14ac:dyDescent="0.25"/>
  <cols>
    <col min="4" max="4" width="29" customWidth="1"/>
    <col min="5" max="5" width="18.5703125" customWidth="1"/>
    <col min="6" max="6" width="14.85546875" customWidth="1"/>
    <col min="7" max="7" width="22.42578125" customWidth="1"/>
    <col min="8" max="8" width="24.85546875" customWidth="1"/>
    <col min="9" max="9" width="26.7109375" customWidth="1"/>
    <col min="10" max="10" width="20.7109375" customWidth="1"/>
    <col min="12" max="12" width="19.5703125" customWidth="1"/>
    <col min="13" max="13" width="15.5703125" customWidth="1"/>
    <col min="14" max="14" width="15.7109375" customWidth="1"/>
  </cols>
  <sheetData>
    <row r="6" spans="4:14" x14ac:dyDescent="0.25">
      <c r="D6" s="23" t="s">
        <v>6</v>
      </c>
      <c r="E6" s="23"/>
      <c r="F6" s="23"/>
      <c r="H6" s="23" t="s">
        <v>19</v>
      </c>
      <c r="I6" s="23"/>
      <c r="J6" s="23"/>
      <c r="L6" s="23" t="s">
        <v>28</v>
      </c>
      <c r="M6" s="23"/>
      <c r="N6" s="23"/>
    </row>
    <row r="7" spans="4:14" x14ac:dyDescent="0.25">
      <c r="D7" s="1" t="s">
        <v>7</v>
      </c>
      <c r="E7" s="1"/>
      <c r="F7" s="1">
        <v>176</v>
      </c>
      <c r="H7" s="1" t="s">
        <v>7</v>
      </c>
      <c r="I7" s="1"/>
      <c r="J7" s="1">
        <v>87</v>
      </c>
      <c r="L7" s="1" t="s">
        <v>7</v>
      </c>
      <c r="M7" s="1"/>
      <c r="N7" s="1">
        <v>124</v>
      </c>
    </row>
    <row r="8" spans="4:14" x14ac:dyDescent="0.25">
      <c r="D8" s="1" t="s">
        <v>0</v>
      </c>
      <c r="E8" s="1"/>
      <c r="F8" s="1">
        <v>17</v>
      </c>
      <c r="H8" s="1" t="s">
        <v>0</v>
      </c>
      <c r="I8" s="1"/>
      <c r="J8" s="1">
        <v>0</v>
      </c>
      <c r="L8" s="1" t="s">
        <v>0</v>
      </c>
      <c r="M8" s="1"/>
      <c r="N8" s="1">
        <v>0</v>
      </c>
    </row>
    <row r="9" spans="4:14" x14ac:dyDescent="0.25">
      <c r="D9" s="1" t="s">
        <v>1</v>
      </c>
      <c r="E9" s="1"/>
      <c r="F9" s="1">
        <v>4</v>
      </c>
      <c r="H9" s="1" t="s">
        <v>1</v>
      </c>
      <c r="I9" s="1"/>
      <c r="J9" s="1">
        <v>6</v>
      </c>
      <c r="L9" s="1" t="s">
        <v>1</v>
      </c>
      <c r="M9" s="1"/>
      <c r="N9" s="1">
        <v>0</v>
      </c>
    </row>
    <row r="10" spans="4:14" x14ac:dyDescent="0.25">
      <c r="D10" s="1" t="s">
        <v>26</v>
      </c>
      <c r="E10" s="1"/>
      <c r="F10" s="6">
        <v>51</v>
      </c>
      <c r="H10" s="4" t="s">
        <v>9</v>
      </c>
      <c r="I10" s="4"/>
      <c r="J10" s="4">
        <f>J7+J8+J9</f>
        <v>93</v>
      </c>
      <c r="L10" s="24" t="s">
        <v>9</v>
      </c>
      <c r="M10" s="25"/>
      <c r="N10" s="4">
        <f>N7</f>
        <v>124</v>
      </c>
    </row>
    <row r="11" spans="4:14" x14ac:dyDescent="0.25">
      <c r="D11" s="4" t="s">
        <v>9</v>
      </c>
      <c r="E11" s="4"/>
      <c r="F11" s="4">
        <f>F7+F8+F9</f>
        <v>197</v>
      </c>
      <c r="H11" s="1"/>
      <c r="I11" s="1"/>
      <c r="J11" s="1"/>
      <c r="L11" s="8"/>
      <c r="M11" s="8"/>
      <c r="N11" s="8"/>
    </row>
    <row r="12" spans="4:14" x14ac:dyDescent="0.25">
      <c r="D12" s="1" t="s">
        <v>8</v>
      </c>
      <c r="E12" s="3" t="s">
        <v>2</v>
      </c>
      <c r="F12" s="2">
        <v>209.85</v>
      </c>
      <c r="H12" s="1" t="s">
        <v>8</v>
      </c>
      <c r="I12" s="3" t="s">
        <v>2</v>
      </c>
      <c r="J12" s="2">
        <v>104.43</v>
      </c>
      <c r="L12" s="8"/>
      <c r="M12" s="9"/>
      <c r="N12" s="10"/>
    </row>
    <row r="13" spans="4:14" x14ac:dyDescent="0.25">
      <c r="D13" s="1" t="s">
        <v>3</v>
      </c>
      <c r="E13" s="3" t="s">
        <v>2</v>
      </c>
      <c r="F13" s="2">
        <v>75.44</v>
      </c>
      <c r="H13" s="1" t="s">
        <v>3</v>
      </c>
      <c r="I13" s="3" t="s">
        <v>2</v>
      </c>
      <c r="J13" s="2">
        <v>37.880000000000003</v>
      </c>
      <c r="L13" s="8"/>
      <c r="M13" s="9"/>
      <c r="N13" s="10"/>
    </row>
    <row r="14" spans="4:14" x14ac:dyDescent="0.25">
      <c r="D14" s="1" t="s">
        <v>4</v>
      </c>
      <c r="E14" s="3" t="s">
        <v>2</v>
      </c>
      <c r="F14" s="1">
        <v>51.79</v>
      </c>
      <c r="H14" s="1" t="s">
        <v>4</v>
      </c>
      <c r="I14" s="3" t="s">
        <v>2</v>
      </c>
      <c r="J14" s="1"/>
      <c r="L14" s="8"/>
      <c r="M14" s="9"/>
      <c r="N14" s="8"/>
    </row>
    <row r="15" spans="4:14" x14ac:dyDescent="0.25">
      <c r="D15" s="1" t="s">
        <v>5</v>
      </c>
      <c r="E15" s="3" t="s">
        <v>2</v>
      </c>
      <c r="F15" s="1">
        <v>7.72</v>
      </c>
      <c r="H15" s="1" t="s">
        <v>5</v>
      </c>
      <c r="I15" s="3" t="s">
        <v>2</v>
      </c>
      <c r="J15" s="1">
        <v>11.34</v>
      </c>
      <c r="L15" s="8"/>
      <c r="M15" s="9"/>
      <c r="N15" s="8"/>
    </row>
    <row r="16" spans="4:14" x14ac:dyDescent="0.25">
      <c r="D16" s="4" t="s">
        <v>9</v>
      </c>
      <c r="E16" s="3" t="s">
        <v>2</v>
      </c>
      <c r="F16" s="5">
        <f>F12++F13+F14+F15</f>
        <v>344.8</v>
      </c>
      <c r="H16" s="4" t="s">
        <v>9</v>
      </c>
      <c r="I16" s="3" t="s">
        <v>2</v>
      </c>
      <c r="J16" s="5">
        <f>J12++J13+J14+J15</f>
        <v>153.65</v>
      </c>
      <c r="L16" s="11"/>
      <c r="M16" s="9"/>
      <c r="N16" s="12"/>
    </row>
    <row r="17" spans="4:10" x14ac:dyDescent="0.25">
      <c r="D17" s="23" t="s">
        <v>10</v>
      </c>
      <c r="E17" s="23"/>
      <c r="F17" s="23"/>
      <c r="H17" s="23" t="s">
        <v>20</v>
      </c>
      <c r="I17" s="23"/>
      <c r="J17" s="23"/>
    </row>
    <row r="18" spans="4:10" x14ac:dyDescent="0.25">
      <c r="D18" s="1" t="s">
        <v>7</v>
      </c>
      <c r="E18" s="1"/>
      <c r="F18" s="1">
        <v>20</v>
      </c>
      <c r="H18" s="1" t="s">
        <v>7</v>
      </c>
      <c r="I18" s="1"/>
      <c r="J18" s="1">
        <v>86</v>
      </c>
    </row>
    <row r="19" spans="4:10" x14ac:dyDescent="0.25">
      <c r="D19" s="1" t="s">
        <v>0</v>
      </c>
      <c r="E19" s="1"/>
      <c r="F19" s="1">
        <v>0</v>
      </c>
      <c r="H19" s="1" t="s">
        <v>0</v>
      </c>
      <c r="I19" s="1"/>
      <c r="J19" s="1">
        <v>0</v>
      </c>
    </row>
    <row r="20" spans="4:10" x14ac:dyDescent="0.25">
      <c r="D20" s="1" t="s">
        <v>1</v>
      </c>
      <c r="E20" s="1"/>
      <c r="F20" s="1">
        <v>0</v>
      </c>
      <c r="H20" s="1" t="s">
        <v>1</v>
      </c>
      <c r="I20" s="1"/>
      <c r="J20" s="1">
        <v>4</v>
      </c>
    </row>
    <row r="21" spans="4:10" x14ac:dyDescent="0.25">
      <c r="D21" s="1" t="s">
        <v>26</v>
      </c>
      <c r="E21" s="1"/>
      <c r="F21" s="7">
        <v>18</v>
      </c>
      <c r="H21" s="4" t="s">
        <v>9</v>
      </c>
      <c r="I21" s="4"/>
      <c r="J21" s="4">
        <f>J18+J19+J20</f>
        <v>90</v>
      </c>
    </row>
    <row r="22" spans="4:10" x14ac:dyDescent="0.25">
      <c r="D22" s="4" t="s">
        <v>9</v>
      </c>
      <c r="E22" s="1"/>
      <c r="F22" s="1">
        <f>F18+F19+F20</f>
        <v>20</v>
      </c>
      <c r="H22" s="4"/>
      <c r="I22" s="4"/>
      <c r="J22" s="4"/>
    </row>
    <row r="23" spans="4:10" x14ac:dyDescent="0.25">
      <c r="D23" s="1" t="s">
        <v>8</v>
      </c>
      <c r="E23" s="3" t="s">
        <v>2</v>
      </c>
      <c r="F23" s="2">
        <v>58.87</v>
      </c>
      <c r="H23" s="1" t="s">
        <v>8</v>
      </c>
      <c r="I23" s="3" t="s">
        <v>2</v>
      </c>
      <c r="J23" s="2">
        <v>57.32</v>
      </c>
    </row>
    <row r="24" spans="4:10" x14ac:dyDescent="0.25">
      <c r="D24" s="1" t="s">
        <v>3</v>
      </c>
      <c r="E24" s="3" t="s">
        <v>2</v>
      </c>
      <c r="F24" s="2">
        <v>4.6500000000000004</v>
      </c>
      <c r="H24" s="1" t="s">
        <v>3</v>
      </c>
      <c r="I24" s="3" t="s">
        <v>2</v>
      </c>
      <c r="J24" s="2">
        <v>43.44</v>
      </c>
    </row>
    <row r="25" spans="4:10" x14ac:dyDescent="0.25">
      <c r="D25" s="1" t="s">
        <v>4</v>
      </c>
      <c r="E25" s="3" t="s">
        <v>2</v>
      </c>
      <c r="F25" s="1">
        <v>14.47</v>
      </c>
      <c r="H25" s="1" t="s">
        <v>4</v>
      </c>
      <c r="I25" s="3" t="s">
        <v>2</v>
      </c>
      <c r="J25" s="1">
        <v>16.440000000000001</v>
      </c>
    </row>
    <row r="26" spans="4:10" x14ac:dyDescent="0.25">
      <c r="D26" s="1" t="s">
        <v>5</v>
      </c>
      <c r="E26" s="3"/>
      <c r="F26" s="1"/>
      <c r="H26" s="1" t="s">
        <v>5</v>
      </c>
      <c r="I26" s="3" t="s">
        <v>2</v>
      </c>
      <c r="J26" s="1">
        <v>6.94</v>
      </c>
    </row>
    <row r="27" spans="4:10" x14ac:dyDescent="0.25">
      <c r="D27" s="4" t="s">
        <v>9</v>
      </c>
      <c r="E27" s="3"/>
      <c r="F27" s="5">
        <f>F23+F24+F25</f>
        <v>77.989999999999995</v>
      </c>
      <c r="H27" s="4" t="s">
        <v>9</v>
      </c>
      <c r="I27" s="3" t="s">
        <v>2</v>
      </c>
      <c r="J27" s="5">
        <f>J23+J24+J25+J26</f>
        <v>124.13999999999999</v>
      </c>
    </row>
    <row r="28" spans="4:10" x14ac:dyDescent="0.25">
      <c r="D28" s="23" t="s">
        <v>11</v>
      </c>
      <c r="E28" s="23"/>
      <c r="F28" s="23"/>
      <c r="H28" s="23" t="s">
        <v>21</v>
      </c>
      <c r="I28" s="23"/>
      <c r="J28" s="23"/>
    </row>
    <row r="29" spans="4:10" x14ac:dyDescent="0.25">
      <c r="D29" s="1" t="s">
        <v>7</v>
      </c>
      <c r="E29" s="1"/>
      <c r="F29" s="1">
        <v>0</v>
      </c>
      <c r="H29" s="1" t="s">
        <v>7</v>
      </c>
      <c r="I29" s="1"/>
      <c r="J29" s="1">
        <v>39</v>
      </c>
    </row>
    <row r="30" spans="4:10" x14ac:dyDescent="0.25">
      <c r="D30" s="1" t="s">
        <v>0</v>
      </c>
      <c r="E30" s="1"/>
      <c r="F30" s="1">
        <v>0</v>
      </c>
      <c r="H30" s="1" t="s">
        <v>0</v>
      </c>
      <c r="I30" s="1"/>
      <c r="J30" s="1">
        <v>4</v>
      </c>
    </row>
    <row r="31" spans="4:10" x14ac:dyDescent="0.25">
      <c r="D31" s="1" t="s">
        <v>1</v>
      </c>
      <c r="E31" s="1"/>
      <c r="F31" s="1">
        <v>0</v>
      </c>
      <c r="H31" s="1" t="s">
        <v>1</v>
      </c>
      <c r="I31" s="1"/>
      <c r="J31" s="1">
        <v>1</v>
      </c>
    </row>
    <row r="32" spans="4:10" x14ac:dyDescent="0.25">
      <c r="D32" s="1"/>
      <c r="E32" s="1"/>
      <c r="F32" s="1"/>
      <c r="H32" s="4" t="s">
        <v>9</v>
      </c>
      <c r="I32" s="4"/>
      <c r="J32" s="4">
        <f>J29+J30+J31</f>
        <v>44</v>
      </c>
    </row>
    <row r="33" spans="4:10" x14ac:dyDescent="0.25">
      <c r="D33" s="1" t="s">
        <v>8</v>
      </c>
      <c r="E33" s="3" t="s">
        <v>2</v>
      </c>
      <c r="F33" s="2">
        <v>58.41</v>
      </c>
      <c r="H33" s="1" t="s">
        <v>8</v>
      </c>
      <c r="I33" s="3" t="s">
        <v>2</v>
      </c>
      <c r="J33" s="2">
        <v>60.9</v>
      </c>
    </row>
    <row r="34" spans="4:10" x14ac:dyDescent="0.25">
      <c r="D34" s="1" t="s">
        <v>3</v>
      </c>
      <c r="E34" s="3" t="s">
        <v>2</v>
      </c>
      <c r="F34" s="2">
        <v>9.64</v>
      </c>
      <c r="H34" s="1" t="s">
        <v>3</v>
      </c>
      <c r="I34" s="3" t="s">
        <v>2</v>
      </c>
      <c r="J34" s="2">
        <v>20.329999999999998</v>
      </c>
    </row>
    <row r="35" spans="4:10" x14ac:dyDescent="0.25">
      <c r="D35" s="1" t="s">
        <v>4</v>
      </c>
      <c r="E35" s="3" t="s">
        <v>2</v>
      </c>
      <c r="F35" s="1">
        <v>17.02</v>
      </c>
      <c r="H35" s="1" t="s">
        <v>4</v>
      </c>
      <c r="I35" s="3" t="s">
        <v>2</v>
      </c>
      <c r="J35" s="1"/>
    </row>
    <row r="36" spans="4:10" x14ac:dyDescent="0.25">
      <c r="D36" s="1" t="s">
        <v>5</v>
      </c>
      <c r="E36" s="3"/>
      <c r="F36" s="1"/>
      <c r="H36" s="1" t="s">
        <v>5</v>
      </c>
      <c r="I36" s="3" t="s">
        <v>2</v>
      </c>
      <c r="J36" s="1"/>
    </row>
    <row r="37" spans="4:10" x14ac:dyDescent="0.25">
      <c r="D37" s="4" t="s">
        <v>9</v>
      </c>
      <c r="E37" s="3"/>
      <c r="F37" s="5">
        <f>F33+F34+F35</f>
        <v>85.07</v>
      </c>
      <c r="H37" s="4" t="s">
        <v>9</v>
      </c>
      <c r="I37" s="3" t="s">
        <v>2</v>
      </c>
      <c r="J37" s="5">
        <f>J33+J34</f>
        <v>81.22999999999999</v>
      </c>
    </row>
    <row r="38" spans="4:10" x14ac:dyDescent="0.25">
      <c r="D38" s="23" t="s">
        <v>12</v>
      </c>
      <c r="E38" s="23"/>
      <c r="F38" s="23"/>
      <c r="H38" s="23" t="s">
        <v>22</v>
      </c>
      <c r="I38" s="23"/>
      <c r="J38" s="23"/>
    </row>
    <row r="39" spans="4:10" x14ac:dyDescent="0.25">
      <c r="D39" s="1" t="s">
        <v>7</v>
      </c>
      <c r="E39" s="1"/>
      <c r="F39" s="1">
        <v>36</v>
      </c>
      <c r="H39" s="1" t="s">
        <v>7</v>
      </c>
      <c r="I39" s="1"/>
      <c r="J39" s="1">
        <v>160</v>
      </c>
    </row>
    <row r="40" spans="4:10" x14ac:dyDescent="0.25">
      <c r="D40" s="1" t="s">
        <v>0</v>
      </c>
      <c r="E40" s="1"/>
      <c r="F40" s="1"/>
      <c r="H40" s="1" t="s">
        <v>0</v>
      </c>
      <c r="I40" s="1"/>
      <c r="J40" s="1">
        <v>30</v>
      </c>
    </row>
    <row r="41" spans="4:10" x14ac:dyDescent="0.25">
      <c r="D41" s="1" t="s">
        <v>1</v>
      </c>
      <c r="E41" s="1"/>
      <c r="F41" s="1"/>
      <c r="H41" s="1" t="s">
        <v>1</v>
      </c>
      <c r="I41" s="1"/>
      <c r="J41" s="1">
        <v>0</v>
      </c>
    </row>
    <row r="42" spans="4:10" x14ac:dyDescent="0.25">
      <c r="D42" s="4" t="s">
        <v>9</v>
      </c>
      <c r="E42" s="4"/>
      <c r="F42" s="4">
        <f>F39</f>
        <v>36</v>
      </c>
      <c r="H42" s="4" t="s">
        <v>9</v>
      </c>
      <c r="I42" s="4"/>
      <c r="J42" s="4">
        <f>J39+J40+J41</f>
        <v>190</v>
      </c>
    </row>
    <row r="43" spans="4:10" x14ac:dyDescent="0.25">
      <c r="D43" s="1"/>
      <c r="E43" s="1"/>
      <c r="F43" s="1"/>
      <c r="H43" s="1"/>
      <c r="I43" s="1"/>
      <c r="J43" s="1"/>
    </row>
    <row r="44" spans="4:10" x14ac:dyDescent="0.25">
      <c r="D44" s="1" t="s">
        <v>8</v>
      </c>
      <c r="E44" s="3" t="s">
        <v>2</v>
      </c>
      <c r="F44" s="2">
        <v>30.8</v>
      </c>
      <c r="H44" s="1" t="s">
        <v>8</v>
      </c>
      <c r="I44" s="3" t="s">
        <v>2</v>
      </c>
      <c r="J44" s="2">
        <v>38.81</v>
      </c>
    </row>
    <row r="45" spans="4:10" x14ac:dyDescent="0.25">
      <c r="D45" s="1" t="s">
        <v>3</v>
      </c>
      <c r="E45" s="3" t="s">
        <v>2</v>
      </c>
      <c r="F45" s="2">
        <v>1.41</v>
      </c>
      <c r="H45" s="1" t="s">
        <v>3</v>
      </c>
      <c r="I45" s="3" t="s">
        <v>2</v>
      </c>
      <c r="J45" s="2">
        <v>42.01</v>
      </c>
    </row>
    <row r="46" spans="4:10" x14ac:dyDescent="0.25">
      <c r="D46" s="1" t="s">
        <v>4</v>
      </c>
      <c r="E46" s="3" t="s">
        <v>2</v>
      </c>
      <c r="F46" s="1">
        <v>3.07</v>
      </c>
      <c r="H46" s="1" t="s">
        <v>4</v>
      </c>
      <c r="I46" s="3" t="s">
        <v>2</v>
      </c>
      <c r="J46" s="1"/>
    </row>
    <row r="47" spans="4:10" x14ac:dyDescent="0.25">
      <c r="D47" s="1" t="s">
        <v>5</v>
      </c>
      <c r="E47" s="3"/>
      <c r="F47" s="1"/>
      <c r="H47" s="1" t="s">
        <v>5</v>
      </c>
      <c r="I47" s="3" t="s">
        <v>2</v>
      </c>
      <c r="J47" s="1"/>
    </row>
    <row r="48" spans="4:10" x14ac:dyDescent="0.25">
      <c r="D48" s="4" t="s">
        <v>9</v>
      </c>
      <c r="E48" s="3"/>
      <c r="F48" s="5">
        <f>F44+F45+F46</f>
        <v>35.28</v>
      </c>
      <c r="H48" s="4" t="s">
        <v>9</v>
      </c>
      <c r="I48" s="3" t="s">
        <v>2</v>
      </c>
      <c r="J48" s="5">
        <f>J44+J45</f>
        <v>80.819999999999993</v>
      </c>
    </row>
    <row r="49" spans="4:10" x14ac:dyDescent="0.25">
      <c r="D49" s="23" t="s">
        <v>13</v>
      </c>
      <c r="E49" s="23"/>
      <c r="F49" s="23"/>
      <c r="H49" s="23" t="s">
        <v>23</v>
      </c>
      <c r="I49" s="23"/>
      <c r="J49" s="23"/>
    </row>
    <row r="50" spans="4:10" x14ac:dyDescent="0.25">
      <c r="D50" s="1" t="s">
        <v>7</v>
      </c>
      <c r="E50" s="1"/>
      <c r="F50" s="1">
        <v>29</v>
      </c>
      <c r="H50" s="1" t="s">
        <v>7</v>
      </c>
      <c r="I50" s="1"/>
      <c r="J50" s="1">
        <v>168</v>
      </c>
    </row>
    <row r="51" spans="4:10" x14ac:dyDescent="0.25">
      <c r="D51" s="1" t="s">
        <v>0</v>
      </c>
      <c r="E51" s="1"/>
      <c r="F51" s="1"/>
      <c r="H51" s="1" t="s">
        <v>0</v>
      </c>
      <c r="I51" s="1"/>
      <c r="J51" s="1">
        <v>8</v>
      </c>
    </row>
    <row r="52" spans="4:10" x14ac:dyDescent="0.25">
      <c r="D52" s="1" t="s">
        <v>1</v>
      </c>
      <c r="E52" s="1"/>
      <c r="F52">
        <v>2</v>
      </c>
      <c r="H52" s="1" t="s">
        <v>1</v>
      </c>
      <c r="I52" s="1"/>
      <c r="J52" s="1">
        <v>0</v>
      </c>
    </row>
    <row r="53" spans="4:10" x14ac:dyDescent="0.25">
      <c r="D53" s="1" t="s">
        <v>9</v>
      </c>
      <c r="E53" s="1"/>
      <c r="F53" s="4">
        <f>F50+F52</f>
        <v>31</v>
      </c>
      <c r="H53" s="4" t="s">
        <v>9</v>
      </c>
      <c r="I53" s="4"/>
      <c r="J53" s="4">
        <f>J50+J51+J52</f>
        <v>176</v>
      </c>
    </row>
    <row r="54" spans="4:10" x14ac:dyDescent="0.25">
      <c r="D54" s="1" t="s">
        <v>8</v>
      </c>
      <c r="E54" s="3" t="s">
        <v>2</v>
      </c>
      <c r="F54" s="2">
        <v>47.61</v>
      </c>
      <c r="H54" s="1" t="s">
        <v>8</v>
      </c>
      <c r="I54" s="3" t="s">
        <v>2</v>
      </c>
      <c r="J54" s="2">
        <v>38.89</v>
      </c>
    </row>
    <row r="55" spans="4:10" x14ac:dyDescent="0.25">
      <c r="D55" s="1" t="s">
        <v>3</v>
      </c>
      <c r="E55" s="3" t="s">
        <v>2</v>
      </c>
      <c r="F55" s="2">
        <v>8.42</v>
      </c>
      <c r="H55" s="1" t="s">
        <v>3</v>
      </c>
      <c r="I55" s="3" t="s">
        <v>2</v>
      </c>
      <c r="J55" s="2">
        <v>15.31</v>
      </c>
    </row>
    <row r="56" spans="4:10" x14ac:dyDescent="0.25">
      <c r="D56" s="1" t="s">
        <v>4</v>
      </c>
      <c r="E56" s="3" t="s">
        <v>2</v>
      </c>
      <c r="F56" s="1">
        <v>0.71</v>
      </c>
      <c r="H56" s="1" t="s">
        <v>4</v>
      </c>
      <c r="I56" s="3" t="s">
        <v>2</v>
      </c>
      <c r="J56" s="1"/>
    </row>
    <row r="57" spans="4:10" x14ac:dyDescent="0.25">
      <c r="D57" s="1" t="s">
        <v>5</v>
      </c>
      <c r="E57" s="3"/>
      <c r="F57" s="1">
        <v>3.47</v>
      </c>
      <c r="H57" s="1" t="s">
        <v>5</v>
      </c>
      <c r="I57" s="3" t="s">
        <v>2</v>
      </c>
      <c r="J57" s="1"/>
    </row>
    <row r="58" spans="4:10" x14ac:dyDescent="0.25">
      <c r="D58" s="4" t="s">
        <v>9</v>
      </c>
      <c r="E58" s="3"/>
      <c r="F58" s="5">
        <f>F54+F55+F56</f>
        <v>56.74</v>
      </c>
      <c r="H58" s="4" t="s">
        <v>9</v>
      </c>
      <c r="I58" s="3" t="s">
        <v>2</v>
      </c>
      <c r="J58" s="5">
        <f>J54+J55</f>
        <v>54.2</v>
      </c>
    </row>
    <row r="59" spans="4:10" x14ac:dyDescent="0.25">
      <c r="D59" s="23" t="s">
        <v>14</v>
      </c>
      <c r="E59" s="23"/>
      <c r="F59" s="23"/>
    </row>
    <row r="60" spans="4:10" x14ac:dyDescent="0.25">
      <c r="D60" s="1" t="s">
        <v>7</v>
      </c>
      <c r="E60" s="1"/>
      <c r="F60" s="1">
        <v>158</v>
      </c>
    </row>
    <row r="61" spans="4:10" x14ac:dyDescent="0.25">
      <c r="D61" s="1" t="s">
        <v>0</v>
      </c>
      <c r="E61" s="1"/>
      <c r="F61" s="1"/>
    </row>
    <row r="62" spans="4:10" x14ac:dyDescent="0.25">
      <c r="D62" s="1" t="s">
        <v>1</v>
      </c>
      <c r="E62" s="1"/>
      <c r="F62" s="1">
        <v>2</v>
      </c>
    </row>
    <row r="63" spans="4:10" x14ac:dyDescent="0.25">
      <c r="D63" s="4" t="s">
        <v>9</v>
      </c>
      <c r="E63" s="4"/>
      <c r="F63" s="4">
        <f>F60+F62</f>
        <v>160</v>
      </c>
    </row>
    <row r="64" spans="4:10" ht="18.75" x14ac:dyDescent="0.3">
      <c r="D64" s="1" t="s">
        <v>8</v>
      </c>
      <c r="E64" s="3" t="s">
        <v>2</v>
      </c>
      <c r="F64" s="2">
        <v>178.4</v>
      </c>
      <c r="H64" s="26" t="s">
        <v>33</v>
      </c>
      <c r="I64" s="27"/>
      <c r="J64" s="28"/>
    </row>
    <row r="65" spans="4:10" x14ac:dyDescent="0.25">
      <c r="D65" s="1" t="s">
        <v>3</v>
      </c>
      <c r="E65" s="3" t="s">
        <v>2</v>
      </c>
      <c r="F65" s="2">
        <v>32.33</v>
      </c>
      <c r="H65" s="1" t="s">
        <v>24</v>
      </c>
      <c r="I65" s="1" t="s">
        <v>25</v>
      </c>
      <c r="J65" s="5">
        <f>F16+F27+F37+F48+F58+F68+F78+F88+F99+F110+J16+J27+J37+J48+J58</f>
        <v>2046.69</v>
      </c>
    </row>
    <row r="66" spans="4:10" x14ac:dyDescent="0.25">
      <c r="D66" s="1" t="s">
        <v>4</v>
      </c>
      <c r="E66" s="3" t="s">
        <v>2</v>
      </c>
      <c r="F66" s="1">
        <v>8.3699999999999992</v>
      </c>
      <c r="H66" s="1" t="s">
        <v>29</v>
      </c>
      <c r="I66" s="1"/>
      <c r="J66" s="1">
        <f>F7+F18+F29+F39+F50+F60+F70+F80+F90+F101+J7+J18+J29+J39+J50+N7</f>
        <v>1399</v>
      </c>
    </row>
    <row r="67" spans="4:10" x14ac:dyDescent="0.25">
      <c r="D67" s="1" t="s">
        <v>5</v>
      </c>
      <c r="E67" s="3" t="s">
        <v>2</v>
      </c>
      <c r="F67" s="1">
        <v>3.47</v>
      </c>
      <c r="H67" s="1" t="s">
        <v>30</v>
      </c>
      <c r="I67" s="1"/>
      <c r="J67" s="1">
        <f>F8+F19+F30+F81+F91+F102+J8+J19+J30+J40+J51</f>
        <v>193</v>
      </c>
    </row>
    <row r="68" spans="4:10" x14ac:dyDescent="0.25">
      <c r="D68" s="4" t="s">
        <v>9</v>
      </c>
      <c r="E68" s="3"/>
      <c r="F68" s="5">
        <f>F64+F65+F66+F67</f>
        <v>222.57000000000002</v>
      </c>
      <c r="H68" s="1" t="s">
        <v>31</v>
      </c>
      <c r="I68" s="1"/>
      <c r="J68" s="1">
        <f>F9+F20+F31+F52+F62+F72+F82+F92+F103+J9+J20+J31</f>
        <v>34</v>
      </c>
    </row>
    <row r="69" spans="4:10" x14ac:dyDescent="0.25">
      <c r="D69" s="23" t="s">
        <v>15</v>
      </c>
      <c r="E69" s="23"/>
      <c r="F69" s="23"/>
      <c r="H69" s="1" t="s">
        <v>32</v>
      </c>
      <c r="I69" s="1"/>
      <c r="J69" s="1">
        <f>F10+F21+F93+F104</f>
        <v>112</v>
      </c>
    </row>
    <row r="70" spans="4:10" x14ac:dyDescent="0.25">
      <c r="D70" s="1" t="s">
        <v>7</v>
      </c>
      <c r="E70" s="1"/>
      <c r="F70" s="1">
        <v>125</v>
      </c>
      <c r="H70" s="1" t="s">
        <v>68</v>
      </c>
      <c r="I70" s="1" t="s">
        <v>25</v>
      </c>
      <c r="J70" s="20">
        <v>36000</v>
      </c>
    </row>
    <row r="71" spans="4:10" x14ac:dyDescent="0.25">
      <c r="D71" s="1" t="s">
        <v>0</v>
      </c>
      <c r="E71" s="1"/>
      <c r="F71" s="1"/>
      <c r="H71" s="1"/>
      <c r="I71" s="1"/>
      <c r="J71" s="1"/>
    </row>
    <row r="72" spans="4:10" x14ac:dyDescent="0.25">
      <c r="D72" s="1" t="s">
        <v>1</v>
      </c>
      <c r="E72" s="1"/>
      <c r="F72" s="1">
        <v>2</v>
      </c>
      <c r="H72" s="1"/>
      <c r="I72" s="1"/>
      <c r="J72" s="1"/>
    </row>
    <row r="73" spans="4:10" x14ac:dyDescent="0.25">
      <c r="D73" s="4" t="s">
        <v>9</v>
      </c>
      <c r="E73" s="4"/>
      <c r="F73" s="4">
        <f>F70+F72</f>
        <v>127</v>
      </c>
      <c r="H73" s="1"/>
      <c r="I73" s="1"/>
      <c r="J73" s="1"/>
    </row>
    <row r="74" spans="4:10" x14ac:dyDescent="0.25">
      <c r="D74" s="1" t="s">
        <v>8</v>
      </c>
      <c r="E74" s="3" t="s">
        <v>2</v>
      </c>
      <c r="F74" s="2">
        <v>127.79</v>
      </c>
    </row>
    <row r="75" spans="4:10" x14ac:dyDescent="0.25">
      <c r="D75" s="1" t="s">
        <v>3</v>
      </c>
      <c r="E75" s="3" t="s">
        <v>2</v>
      </c>
      <c r="F75" s="2">
        <v>1.62</v>
      </c>
    </row>
    <row r="76" spans="4:10" x14ac:dyDescent="0.25">
      <c r="D76" s="1" t="s">
        <v>4</v>
      </c>
      <c r="E76" s="3" t="s">
        <v>2</v>
      </c>
      <c r="F76" s="1">
        <v>15.89</v>
      </c>
    </row>
    <row r="77" spans="4:10" x14ac:dyDescent="0.25">
      <c r="D77" s="1" t="s">
        <v>5</v>
      </c>
      <c r="E77" s="3" t="s">
        <v>2</v>
      </c>
      <c r="F77" s="1">
        <v>3.47</v>
      </c>
    </row>
    <row r="78" spans="4:10" x14ac:dyDescent="0.25">
      <c r="D78" s="4" t="s">
        <v>9</v>
      </c>
      <c r="E78" s="3"/>
      <c r="F78" s="5">
        <f>F74+F75+F76+F77</f>
        <v>148.77000000000001</v>
      </c>
    </row>
    <row r="79" spans="4:10" x14ac:dyDescent="0.25">
      <c r="D79" s="23" t="s">
        <v>16</v>
      </c>
      <c r="E79" s="23"/>
      <c r="F79" s="23"/>
    </row>
    <row r="80" spans="4:10" x14ac:dyDescent="0.25">
      <c r="D80" s="1" t="s">
        <v>7</v>
      </c>
      <c r="E80" s="1"/>
      <c r="F80" s="1">
        <v>51</v>
      </c>
    </row>
    <row r="81" spans="4:6" x14ac:dyDescent="0.25">
      <c r="D81" s="1" t="s">
        <v>0</v>
      </c>
      <c r="E81" s="1"/>
      <c r="F81" s="1">
        <v>69</v>
      </c>
    </row>
    <row r="82" spans="4:6" x14ac:dyDescent="0.25">
      <c r="D82" s="1" t="s">
        <v>1</v>
      </c>
      <c r="E82" s="1"/>
      <c r="F82" s="1">
        <v>6</v>
      </c>
    </row>
    <row r="83" spans="4:6" x14ac:dyDescent="0.25">
      <c r="D83" s="4" t="s">
        <v>9</v>
      </c>
      <c r="E83" s="4"/>
      <c r="F83" s="4">
        <f>F80+F81+F82</f>
        <v>126</v>
      </c>
    </row>
    <row r="84" spans="4:6" x14ac:dyDescent="0.25">
      <c r="D84" s="1" t="s">
        <v>8</v>
      </c>
      <c r="E84" s="3" t="s">
        <v>2</v>
      </c>
      <c r="F84" s="2">
        <v>148.4</v>
      </c>
    </row>
    <row r="85" spans="4:6" x14ac:dyDescent="0.25">
      <c r="D85" s="1" t="s">
        <v>3</v>
      </c>
      <c r="E85" s="3" t="s">
        <v>2</v>
      </c>
      <c r="F85" s="2">
        <v>25.6</v>
      </c>
    </row>
    <row r="86" spans="4:6" x14ac:dyDescent="0.25">
      <c r="D86" s="1" t="s">
        <v>4</v>
      </c>
      <c r="E86" s="3" t="s">
        <v>2</v>
      </c>
      <c r="F86" s="1">
        <v>3.2</v>
      </c>
    </row>
    <row r="87" spans="4:6" x14ac:dyDescent="0.25">
      <c r="D87" s="1" t="s">
        <v>5</v>
      </c>
      <c r="E87" s="3" t="s">
        <v>2</v>
      </c>
      <c r="F87" s="1">
        <v>10.41</v>
      </c>
    </row>
    <row r="88" spans="4:6" x14ac:dyDescent="0.25">
      <c r="D88" s="4" t="s">
        <v>9</v>
      </c>
      <c r="E88" s="3"/>
      <c r="F88" s="5">
        <f>F84+F85+F86+F87</f>
        <v>187.60999999999999</v>
      </c>
    </row>
    <row r="89" spans="4:6" x14ac:dyDescent="0.25">
      <c r="D89" s="23" t="s">
        <v>17</v>
      </c>
      <c r="E89" s="23"/>
      <c r="F89" s="23"/>
    </row>
    <row r="90" spans="4:6" x14ac:dyDescent="0.25">
      <c r="D90" s="1" t="s">
        <v>7</v>
      </c>
      <c r="E90" s="1"/>
      <c r="F90" s="1">
        <v>33</v>
      </c>
    </row>
    <row r="91" spans="4:6" x14ac:dyDescent="0.25">
      <c r="D91" s="1" t="s">
        <v>0</v>
      </c>
      <c r="E91" s="1"/>
      <c r="F91" s="1">
        <v>22</v>
      </c>
    </row>
    <row r="92" spans="4:6" x14ac:dyDescent="0.25">
      <c r="D92" s="1" t="s">
        <v>1</v>
      </c>
      <c r="E92" s="1"/>
      <c r="F92" s="1">
        <v>2</v>
      </c>
    </row>
    <row r="93" spans="4:6" x14ac:dyDescent="0.25">
      <c r="D93" s="1" t="s">
        <v>27</v>
      </c>
      <c r="E93" s="1"/>
      <c r="F93" s="7">
        <v>19</v>
      </c>
    </row>
    <row r="94" spans="4:6" x14ac:dyDescent="0.25">
      <c r="D94" s="4" t="s">
        <v>9</v>
      </c>
      <c r="E94" s="4"/>
      <c r="F94" s="4">
        <f>F90+F91+F92</f>
        <v>57</v>
      </c>
    </row>
    <row r="95" spans="4:6" x14ac:dyDescent="0.25">
      <c r="D95" s="1" t="s">
        <v>8</v>
      </c>
      <c r="E95" s="3" t="s">
        <v>2</v>
      </c>
      <c r="F95" s="2">
        <v>72.13</v>
      </c>
    </row>
    <row r="96" spans="4:6" x14ac:dyDescent="0.25">
      <c r="D96" s="1" t="s">
        <v>3</v>
      </c>
      <c r="E96" s="3" t="s">
        <v>2</v>
      </c>
      <c r="F96" s="2">
        <v>7.87</v>
      </c>
    </row>
    <row r="97" spans="4:6" x14ac:dyDescent="0.25">
      <c r="D97" s="1" t="s">
        <v>4</v>
      </c>
      <c r="E97" s="3" t="s">
        <v>2</v>
      </c>
      <c r="F97" s="1">
        <v>14.97</v>
      </c>
    </row>
    <row r="98" spans="4:6" x14ac:dyDescent="0.25">
      <c r="D98" s="1" t="s">
        <v>5</v>
      </c>
      <c r="E98" s="3" t="s">
        <v>2</v>
      </c>
      <c r="F98" s="1">
        <v>3.48</v>
      </c>
    </row>
    <row r="99" spans="4:6" x14ac:dyDescent="0.25">
      <c r="D99" s="4" t="s">
        <v>9</v>
      </c>
      <c r="E99" s="3"/>
      <c r="F99" s="5">
        <f>F95+F96+F97+F98</f>
        <v>98.45</v>
      </c>
    </row>
    <row r="100" spans="4:6" x14ac:dyDescent="0.25">
      <c r="D100" s="23" t="s">
        <v>18</v>
      </c>
      <c r="E100" s="23"/>
      <c r="F100" s="23"/>
    </row>
    <row r="101" spans="4:6" x14ac:dyDescent="0.25">
      <c r="D101" s="1" t="s">
        <v>7</v>
      </c>
      <c r="E101" s="1"/>
      <c r="F101" s="1">
        <v>107</v>
      </c>
    </row>
    <row r="102" spans="4:6" x14ac:dyDescent="0.25">
      <c r="D102" s="1" t="s">
        <v>0</v>
      </c>
      <c r="E102" s="1"/>
      <c r="F102" s="1">
        <v>43</v>
      </c>
    </row>
    <row r="103" spans="4:6" x14ac:dyDescent="0.25">
      <c r="D103" s="1" t="s">
        <v>1</v>
      </c>
      <c r="E103" s="1"/>
      <c r="F103" s="1">
        <v>5</v>
      </c>
    </row>
    <row r="104" spans="4:6" x14ac:dyDescent="0.25">
      <c r="D104" s="1" t="s">
        <v>27</v>
      </c>
      <c r="E104" s="1"/>
      <c r="F104" s="7">
        <v>24</v>
      </c>
    </row>
    <row r="105" spans="4:6" x14ac:dyDescent="0.25">
      <c r="D105" s="4" t="s">
        <v>9</v>
      </c>
      <c r="E105" s="4"/>
      <c r="F105" s="4">
        <f>F101+F102+F103</f>
        <v>155</v>
      </c>
    </row>
    <row r="106" spans="4:6" x14ac:dyDescent="0.25">
      <c r="D106" s="1" t="s">
        <v>8</v>
      </c>
      <c r="E106" s="3" t="s">
        <v>2</v>
      </c>
      <c r="F106" s="2">
        <v>203.47</v>
      </c>
    </row>
    <row r="107" spans="4:6" x14ac:dyDescent="0.25">
      <c r="D107" s="1" t="s">
        <v>3</v>
      </c>
      <c r="E107" s="3" t="s">
        <v>2</v>
      </c>
      <c r="F107" s="2">
        <v>55</v>
      </c>
    </row>
    <row r="108" spans="4:6" x14ac:dyDescent="0.25">
      <c r="D108" s="1" t="s">
        <v>4</v>
      </c>
      <c r="E108" s="3" t="s">
        <v>2</v>
      </c>
      <c r="F108" s="1">
        <v>20</v>
      </c>
    </row>
    <row r="109" spans="4:6" x14ac:dyDescent="0.25">
      <c r="D109" s="1" t="s">
        <v>5</v>
      </c>
      <c r="E109" s="3" t="s">
        <v>2</v>
      </c>
      <c r="F109" s="1">
        <v>16.899999999999999</v>
      </c>
    </row>
    <row r="110" spans="4:6" x14ac:dyDescent="0.25">
      <c r="D110" s="4" t="s">
        <v>9</v>
      </c>
      <c r="E110" s="3"/>
      <c r="F110" s="5">
        <f>F106+F107+F108+F109</f>
        <v>295.37</v>
      </c>
    </row>
  </sheetData>
  <mergeCells count="18">
    <mergeCell ref="D89:F89"/>
    <mergeCell ref="D100:F100"/>
    <mergeCell ref="H49:J49"/>
    <mergeCell ref="H64:J64"/>
    <mergeCell ref="H6:J6"/>
    <mergeCell ref="H17:J17"/>
    <mergeCell ref="H28:J28"/>
    <mergeCell ref="H38:J38"/>
    <mergeCell ref="D38:F38"/>
    <mergeCell ref="D49:F49"/>
    <mergeCell ref="D59:F59"/>
    <mergeCell ref="D69:F69"/>
    <mergeCell ref="D79:F79"/>
    <mergeCell ref="L6:N6"/>
    <mergeCell ref="L10:M10"/>
    <mergeCell ref="D6:F6"/>
    <mergeCell ref="D17:F17"/>
    <mergeCell ref="D28:F2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3:Q49"/>
  <sheetViews>
    <sheetView tabSelected="1" topLeftCell="A36" workbookViewId="0">
      <selection activeCell="Q49" sqref="D1:Q49"/>
    </sheetView>
  </sheetViews>
  <sheetFormatPr defaultRowHeight="15" x14ac:dyDescent="0.25"/>
  <cols>
    <col min="1" max="2" width="2.28515625" customWidth="1"/>
    <col min="3" max="3" width="2.5703125" customWidth="1"/>
    <col min="4" max="4" width="19.140625" customWidth="1"/>
    <col min="6" max="6" width="3" customWidth="1"/>
    <col min="7" max="7" width="16.28515625" customWidth="1"/>
    <col min="8" max="8" width="15.42578125" customWidth="1"/>
    <col min="9" max="9" width="3" customWidth="1"/>
    <col min="10" max="10" width="14.85546875" customWidth="1"/>
    <col min="11" max="11" width="14.42578125" customWidth="1"/>
    <col min="12" max="12" width="2.5703125" customWidth="1"/>
    <col min="13" max="13" width="12" customWidth="1"/>
    <col min="14" max="14" width="16.85546875" customWidth="1"/>
    <col min="15" max="15" width="2.85546875" customWidth="1"/>
    <col min="16" max="16" width="18.140625" customWidth="1"/>
    <col min="17" max="17" width="14.7109375" customWidth="1"/>
  </cols>
  <sheetData>
    <row r="3" spans="4:17" x14ac:dyDescent="0.25">
      <c r="D3" s="31" t="s">
        <v>34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4:17" x14ac:dyDescent="0.2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4:17" x14ac:dyDescent="0.25">
      <c r="D5" s="29" t="s">
        <v>23</v>
      </c>
      <c r="E5" s="30"/>
      <c r="G5" s="29" t="s">
        <v>22</v>
      </c>
      <c r="H5" s="30"/>
      <c r="J5" s="29" t="s">
        <v>21</v>
      </c>
      <c r="K5" s="30"/>
      <c r="M5" s="29" t="s">
        <v>19</v>
      </c>
      <c r="N5" s="30"/>
      <c r="P5" s="29" t="s">
        <v>20</v>
      </c>
      <c r="Q5" s="30"/>
    </row>
    <row r="6" spans="4:17" x14ac:dyDescent="0.25">
      <c r="D6" s="14" t="s">
        <v>35</v>
      </c>
      <c r="E6" s="15" t="s">
        <v>36</v>
      </c>
      <c r="G6" s="14" t="s">
        <v>35</v>
      </c>
      <c r="H6" s="15" t="s">
        <v>36</v>
      </c>
      <c r="J6" s="14" t="s">
        <v>35</v>
      </c>
      <c r="K6" s="15" t="s">
        <v>36</v>
      </c>
      <c r="M6" s="14" t="s">
        <v>35</v>
      </c>
      <c r="N6" s="15" t="s">
        <v>36</v>
      </c>
      <c r="P6" s="14" t="s">
        <v>35</v>
      </c>
      <c r="Q6" s="15" t="s">
        <v>36</v>
      </c>
    </row>
    <row r="7" spans="4:17" x14ac:dyDescent="0.25">
      <c r="D7" s="14" t="s">
        <v>37</v>
      </c>
      <c r="E7" s="15">
        <v>2</v>
      </c>
      <c r="G7" s="14" t="s">
        <v>38</v>
      </c>
      <c r="H7" s="15">
        <v>4</v>
      </c>
      <c r="J7" s="14" t="s">
        <v>39</v>
      </c>
      <c r="K7" s="15">
        <v>3</v>
      </c>
      <c r="M7" s="14" t="s">
        <v>40</v>
      </c>
      <c r="N7" s="15">
        <v>1</v>
      </c>
      <c r="P7" s="14" t="s">
        <v>41</v>
      </c>
      <c r="Q7" s="15">
        <v>1</v>
      </c>
    </row>
    <row r="8" spans="4:17" x14ac:dyDescent="0.25">
      <c r="D8" s="14" t="s">
        <v>42</v>
      </c>
      <c r="E8" s="15">
        <v>4</v>
      </c>
      <c r="G8" s="14" t="s">
        <v>37</v>
      </c>
      <c r="H8" s="15">
        <v>2</v>
      </c>
      <c r="J8" s="14" t="s">
        <v>43</v>
      </c>
      <c r="K8" s="15">
        <v>2</v>
      </c>
      <c r="M8" s="14" t="s">
        <v>44</v>
      </c>
      <c r="N8" s="15">
        <v>5</v>
      </c>
      <c r="P8" s="14" t="s">
        <v>44</v>
      </c>
      <c r="Q8" s="15">
        <v>4</v>
      </c>
    </row>
    <row r="9" spans="4:17" x14ac:dyDescent="0.25">
      <c r="D9" s="16" t="s">
        <v>45</v>
      </c>
      <c r="E9" s="17">
        <f>SUM(E7+E8)</f>
        <v>6</v>
      </c>
      <c r="G9" s="14" t="s">
        <v>46</v>
      </c>
      <c r="H9" s="15">
        <v>4</v>
      </c>
      <c r="J9" s="16" t="s">
        <v>45</v>
      </c>
      <c r="K9" s="17">
        <f>SUM(K7+K8)</f>
        <v>5</v>
      </c>
      <c r="M9" s="14" t="s">
        <v>37</v>
      </c>
      <c r="N9" s="15">
        <v>6</v>
      </c>
      <c r="P9" s="14" t="s">
        <v>37</v>
      </c>
      <c r="Q9" s="15">
        <v>2</v>
      </c>
    </row>
    <row r="10" spans="4:17" x14ac:dyDescent="0.25">
      <c r="G10" s="14" t="s">
        <v>47</v>
      </c>
      <c r="H10" s="15">
        <v>3</v>
      </c>
      <c r="M10" s="14" t="s">
        <v>48</v>
      </c>
      <c r="N10" s="15">
        <v>3</v>
      </c>
      <c r="P10" s="14" t="s">
        <v>48</v>
      </c>
      <c r="Q10" s="15">
        <v>2</v>
      </c>
    </row>
    <row r="11" spans="4:17" x14ac:dyDescent="0.25">
      <c r="G11" s="14" t="s">
        <v>43</v>
      </c>
      <c r="H11" s="15">
        <v>4</v>
      </c>
      <c r="M11" s="14" t="s">
        <v>49</v>
      </c>
      <c r="N11" s="15">
        <v>3</v>
      </c>
      <c r="P11" s="14" t="s">
        <v>49</v>
      </c>
      <c r="Q11" s="15">
        <v>2</v>
      </c>
    </row>
    <row r="12" spans="4:17" x14ac:dyDescent="0.25">
      <c r="G12" s="14" t="s">
        <v>50</v>
      </c>
      <c r="H12" s="15">
        <v>1</v>
      </c>
      <c r="M12" s="14" t="s">
        <v>43</v>
      </c>
      <c r="N12" s="15">
        <v>2</v>
      </c>
      <c r="P12" s="14" t="s">
        <v>47</v>
      </c>
      <c r="Q12" s="15">
        <v>3</v>
      </c>
    </row>
    <row r="13" spans="4:17" x14ac:dyDescent="0.25">
      <c r="G13" s="16" t="s">
        <v>45</v>
      </c>
      <c r="H13" s="17">
        <f>SUM(H7+H8+H9+H10+H11+H12)</f>
        <v>18</v>
      </c>
      <c r="M13" s="14" t="s">
        <v>51</v>
      </c>
      <c r="N13" s="15">
        <v>1</v>
      </c>
      <c r="P13" s="14" t="s">
        <v>43</v>
      </c>
      <c r="Q13" s="15">
        <v>3</v>
      </c>
    </row>
    <row r="14" spans="4:17" x14ac:dyDescent="0.25">
      <c r="G14" s="8"/>
      <c r="H14" s="8"/>
      <c r="M14" s="14" t="s">
        <v>50</v>
      </c>
      <c r="N14" s="15">
        <v>1</v>
      </c>
      <c r="P14" s="14" t="s">
        <v>52</v>
      </c>
      <c r="Q14" s="15">
        <v>1</v>
      </c>
    </row>
    <row r="15" spans="4:17" x14ac:dyDescent="0.25">
      <c r="M15" s="16" t="s">
        <v>45</v>
      </c>
      <c r="N15" s="17">
        <f>SUM(N7+N8+N9+N10+N11+N12+N13+N14)</f>
        <v>22</v>
      </c>
      <c r="P15" s="14" t="s">
        <v>50</v>
      </c>
      <c r="Q15" s="15">
        <v>2</v>
      </c>
    </row>
    <row r="16" spans="4:17" x14ac:dyDescent="0.25">
      <c r="M16" s="8"/>
      <c r="N16" s="8"/>
      <c r="P16" s="16" t="s">
        <v>45</v>
      </c>
      <c r="Q16" s="17">
        <f>SUM(Q7+Q8+Q9+Q10+Q11+Q12+Q13+Q14+Q15)</f>
        <v>20</v>
      </c>
    </row>
    <row r="17" spans="4:17" x14ac:dyDescent="0.25">
      <c r="J17" s="18"/>
    </row>
    <row r="18" spans="4:17" x14ac:dyDescent="0.25">
      <c r="D18" s="29" t="s">
        <v>16</v>
      </c>
      <c r="E18" s="30"/>
      <c r="G18" s="29" t="s">
        <v>17</v>
      </c>
      <c r="H18" s="30"/>
      <c r="J18" s="29" t="s">
        <v>18</v>
      </c>
      <c r="K18" s="30"/>
      <c r="M18" s="29" t="s">
        <v>53</v>
      </c>
      <c r="N18" s="30"/>
      <c r="P18" s="29" t="s">
        <v>10</v>
      </c>
      <c r="Q18" s="30"/>
    </row>
    <row r="19" spans="4:17" x14ac:dyDescent="0.25">
      <c r="D19" s="14" t="s">
        <v>35</v>
      </c>
      <c r="E19" s="15" t="s">
        <v>36</v>
      </c>
      <c r="G19" s="14" t="s">
        <v>35</v>
      </c>
      <c r="H19" s="15" t="s">
        <v>36</v>
      </c>
      <c r="J19" s="14" t="s">
        <v>35</v>
      </c>
      <c r="K19" s="15" t="s">
        <v>36</v>
      </c>
      <c r="M19" s="14" t="s">
        <v>35</v>
      </c>
      <c r="N19" s="15" t="s">
        <v>36</v>
      </c>
      <c r="P19" s="14" t="s">
        <v>35</v>
      </c>
      <c r="Q19" s="15" t="s">
        <v>36</v>
      </c>
    </row>
    <row r="20" spans="4:17" x14ac:dyDescent="0.25">
      <c r="D20" s="14" t="s">
        <v>44</v>
      </c>
      <c r="E20" s="15">
        <v>3</v>
      </c>
      <c r="G20" s="14" t="s">
        <v>44</v>
      </c>
      <c r="H20" s="15">
        <v>2</v>
      </c>
      <c r="J20" s="14" t="s">
        <v>44</v>
      </c>
      <c r="K20" s="15">
        <v>6</v>
      </c>
      <c r="M20" s="14" t="s">
        <v>44</v>
      </c>
      <c r="N20" s="15">
        <v>6</v>
      </c>
      <c r="P20" s="14" t="s">
        <v>44</v>
      </c>
      <c r="Q20" s="15">
        <v>2</v>
      </c>
    </row>
    <row r="21" spans="4:17" x14ac:dyDescent="0.25">
      <c r="D21" s="14" t="s">
        <v>54</v>
      </c>
      <c r="E21" s="15">
        <v>3</v>
      </c>
      <c r="G21" s="14" t="s">
        <v>55</v>
      </c>
      <c r="H21" s="15">
        <v>1</v>
      </c>
      <c r="J21" s="14" t="s">
        <v>56</v>
      </c>
      <c r="K21" s="15">
        <v>1</v>
      </c>
      <c r="M21" s="14" t="s">
        <v>56</v>
      </c>
      <c r="N21" s="15">
        <v>1</v>
      </c>
      <c r="P21" s="14" t="s">
        <v>56</v>
      </c>
      <c r="Q21" s="15">
        <v>1</v>
      </c>
    </row>
    <row r="22" spans="4:17" x14ac:dyDescent="0.25">
      <c r="D22" s="14" t="s">
        <v>37</v>
      </c>
      <c r="E22" s="15">
        <v>2</v>
      </c>
      <c r="G22" s="14" t="s">
        <v>54</v>
      </c>
      <c r="H22" s="15">
        <v>2</v>
      </c>
      <c r="J22" s="14" t="s">
        <v>54</v>
      </c>
      <c r="K22" s="15">
        <v>4</v>
      </c>
      <c r="M22" s="14" t="s">
        <v>57</v>
      </c>
      <c r="N22" s="15">
        <v>1</v>
      </c>
      <c r="P22" s="14" t="s">
        <v>37</v>
      </c>
      <c r="Q22" s="15">
        <v>2</v>
      </c>
    </row>
    <row r="23" spans="4:17" x14ac:dyDescent="0.25">
      <c r="D23" s="14" t="s">
        <v>48</v>
      </c>
      <c r="E23" s="15">
        <v>3</v>
      </c>
      <c r="G23" s="14" t="s">
        <v>58</v>
      </c>
      <c r="H23" s="15">
        <v>1</v>
      </c>
      <c r="J23" s="14" t="s">
        <v>37</v>
      </c>
      <c r="K23" s="15">
        <v>5</v>
      </c>
      <c r="M23" s="14" t="s">
        <v>54</v>
      </c>
      <c r="N23" s="15">
        <v>2</v>
      </c>
      <c r="P23" s="14" t="s">
        <v>59</v>
      </c>
      <c r="Q23" s="15">
        <v>3</v>
      </c>
    </row>
    <row r="24" spans="4:17" x14ac:dyDescent="0.25">
      <c r="D24" s="14" t="s">
        <v>49</v>
      </c>
      <c r="E24" s="15">
        <v>3</v>
      </c>
      <c r="G24" s="14" t="s">
        <v>60</v>
      </c>
      <c r="H24" s="15">
        <v>1</v>
      </c>
      <c r="J24" s="14" t="s">
        <v>48</v>
      </c>
      <c r="K24" s="15">
        <v>5</v>
      </c>
      <c r="M24" s="14" t="s">
        <v>61</v>
      </c>
      <c r="N24" s="15">
        <v>1</v>
      </c>
      <c r="P24" s="14" t="s">
        <v>43</v>
      </c>
      <c r="Q24" s="15">
        <v>1</v>
      </c>
    </row>
    <row r="25" spans="4:17" x14ac:dyDescent="0.25">
      <c r="D25" s="14" t="s">
        <v>47</v>
      </c>
      <c r="E25" s="15">
        <v>2</v>
      </c>
      <c r="G25" s="14" t="s">
        <v>48</v>
      </c>
      <c r="H25" s="15">
        <v>1</v>
      </c>
      <c r="J25" s="14" t="s">
        <v>49</v>
      </c>
      <c r="K25" s="15">
        <v>1</v>
      </c>
      <c r="M25" s="14" t="s">
        <v>37</v>
      </c>
      <c r="N25" s="15">
        <v>2</v>
      </c>
      <c r="P25" s="14" t="s">
        <v>62</v>
      </c>
      <c r="Q25" s="15">
        <v>1</v>
      </c>
    </row>
    <row r="26" spans="4:17" x14ac:dyDescent="0.25">
      <c r="D26" s="14" t="s">
        <v>43</v>
      </c>
      <c r="E26" s="15">
        <v>2</v>
      </c>
      <c r="G26" s="14" t="s">
        <v>49</v>
      </c>
      <c r="H26" s="15">
        <v>1</v>
      </c>
      <c r="J26" s="14" t="s">
        <v>47</v>
      </c>
      <c r="K26" s="15">
        <v>6</v>
      </c>
      <c r="M26" s="14" t="s">
        <v>63</v>
      </c>
      <c r="N26" s="15">
        <v>8</v>
      </c>
      <c r="P26" s="14" t="s">
        <v>64</v>
      </c>
      <c r="Q26" s="15">
        <v>1</v>
      </c>
    </row>
    <row r="27" spans="4:17" x14ac:dyDescent="0.25">
      <c r="D27" s="14" t="s">
        <v>64</v>
      </c>
      <c r="E27" s="15">
        <v>1</v>
      </c>
      <c r="G27" s="14" t="s">
        <v>51</v>
      </c>
      <c r="H27" s="15">
        <v>1</v>
      </c>
      <c r="J27" s="14" t="s">
        <v>43</v>
      </c>
      <c r="K27" s="15">
        <v>2</v>
      </c>
      <c r="M27" s="14" t="s">
        <v>48</v>
      </c>
      <c r="N27" s="15">
        <v>4</v>
      </c>
      <c r="P27" s="14" t="s">
        <v>52</v>
      </c>
      <c r="Q27" s="15">
        <v>1</v>
      </c>
    </row>
    <row r="28" spans="4:17" x14ac:dyDescent="0.25">
      <c r="D28" s="14" t="s">
        <v>50</v>
      </c>
      <c r="E28" s="15">
        <v>1</v>
      </c>
      <c r="G28" s="16" t="s">
        <v>45</v>
      </c>
      <c r="H28" s="17">
        <f>SUM(H20+H22+H24+H25+H26+H27+H21+H23)</f>
        <v>10</v>
      </c>
      <c r="J28" s="14" t="s">
        <v>65</v>
      </c>
      <c r="K28" s="15">
        <v>1</v>
      </c>
      <c r="M28" s="14" t="s">
        <v>49</v>
      </c>
      <c r="N28" s="15">
        <v>1</v>
      </c>
      <c r="P28" s="16" t="s">
        <v>45</v>
      </c>
      <c r="Q28" s="17">
        <f>SUM(Q20+Q21+Q22+Q23+Q24+Q26+Q27+Q25)</f>
        <v>12</v>
      </c>
    </row>
    <row r="29" spans="4:17" x14ac:dyDescent="0.25">
      <c r="D29" s="16" t="s">
        <v>45</v>
      </c>
      <c r="E29" s="17">
        <f>SUM(E20+E21+E22+E23+E24+E25+E26+E27+E28)</f>
        <v>20</v>
      </c>
      <c r="J29" s="14" t="s">
        <v>64</v>
      </c>
      <c r="K29" s="15">
        <v>1</v>
      </c>
      <c r="M29" s="14" t="s">
        <v>47</v>
      </c>
      <c r="N29" s="15">
        <v>7</v>
      </c>
    </row>
    <row r="30" spans="4:17" x14ac:dyDescent="0.25">
      <c r="D30" s="8"/>
      <c r="E30" s="8"/>
      <c r="J30" s="16" t="s">
        <v>45</v>
      </c>
      <c r="K30" s="17">
        <f>SUM(K20+K21+K22+K23+K24+K25+K26+K27+K28+K29)</f>
        <v>32</v>
      </c>
      <c r="M30" s="14" t="s">
        <v>51</v>
      </c>
      <c r="N30" s="15">
        <v>1</v>
      </c>
    </row>
    <row r="31" spans="4:17" x14ac:dyDescent="0.25">
      <c r="D31" s="8"/>
      <c r="E31" s="8"/>
      <c r="J31" s="8"/>
      <c r="K31" s="8"/>
      <c r="M31" s="14" t="s">
        <v>50</v>
      </c>
      <c r="N31" s="15">
        <v>1</v>
      </c>
    </row>
    <row r="32" spans="4:17" x14ac:dyDescent="0.25">
      <c r="J32" s="8"/>
      <c r="K32" s="8"/>
      <c r="M32" s="16" t="s">
        <v>45</v>
      </c>
      <c r="N32" s="17">
        <f>SUM(N20+N21+N23+N25+N26+N27+N29+N30+N31+N22+N28+N24)</f>
        <v>35</v>
      </c>
    </row>
    <row r="33" spans="4:17" x14ac:dyDescent="0.25">
      <c r="L33" s="19"/>
    </row>
    <row r="34" spans="4:17" x14ac:dyDescent="0.25">
      <c r="D34" s="29" t="s">
        <v>12</v>
      </c>
      <c r="E34" s="30"/>
      <c r="G34" s="29" t="s">
        <v>13</v>
      </c>
      <c r="H34" s="30"/>
      <c r="J34" s="29" t="s">
        <v>14</v>
      </c>
      <c r="K34" s="30"/>
      <c r="M34" s="29" t="s">
        <v>15</v>
      </c>
      <c r="N34" s="30"/>
      <c r="P34" s="29" t="s">
        <v>11</v>
      </c>
      <c r="Q34" s="30"/>
    </row>
    <row r="35" spans="4:17" x14ac:dyDescent="0.25">
      <c r="D35" s="14" t="s">
        <v>35</v>
      </c>
      <c r="E35" s="15" t="s">
        <v>36</v>
      </c>
      <c r="G35" s="14" t="s">
        <v>35</v>
      </c>
      <c r="H35" s="15" t="s">
        <v>36</v>
      </c>
      <c r="J35" s="14" t="s">
        <v>35</v>
      </c>
      <c r="K35" s="15" t="s">
        <v>36</v>
      </c>
      <c r="M35" s="14" t="s">
        <v>35</v>
      </c>
      <c r="N35" s="15" t="s">
        <v>36</v>
      </c>
      <c r="P35" s="14" t="s">
        <v>35</v>
      </c>
      <c r="Q35" s="15" t="s">
        <v>36</v>
      </c>
    </row>
    <row r="36" spans="4:17" x14ac:dyDescent="0.25">
      <c r="D36" s="14" t="s">
        <v>44</v>
      </c>
      <c r="E36" s="15">
        <v>1</v>
      </c>
      <c r="G36" s="14" t="s">
        <v>37</v>
      </c>
      <c r="H36" s="15">
        <v>2</v>
      </c>
      <c r="J36" s="14" t="s">
        <v>44</v>
      </c>
      <c r="K36" s="15">
        <v>4</v>
      </c>
      <c r="M36" s="14" t="s">
        <v>44</v>
      </c>
      <c r="N36" s="15">
        <v>5</v>
      </c>
      <c r="P36" s="14" t="s">
        <v>44</v>
      </c>
      <c r="Q36" s="15">
        <v>1</v>
      </c>
    </row>
    <row r="37" spans="4:17" x14ac:dyDescent="0.25">
      <c r="D37" s="14" t="s">
        <v>59</v>
      </c>
      <c r="E37" s="15">
        <v>1</v>
      </c>
      <c r="G37" s="14" t="s">
        <v>59</v>
      </c>
      <c r="H37" s="15">
        <v>1</v>
      </c>
      <c r="J37" s="14" t="s">
        <v>37</v>
      </c>
      <c r="K37" s="15">
        <v>2</v>
      </c>
      <c r="M37" s="14" t="s">
        <v>54</v>
      </c>
      <c r="N37" s="15">
        <v>1</v>
      </c>
      <c r="P37" s="14" t="s">
        <v>47</v>
      </c>
      <c r="Q37" s="15">
        <v>1</v>
      </c>
    </row>
    <row r="38" spans="4:17" x14ac:dyDescent="0.25">
      <c r="D38" s="14" t="s">
        <v>47</v>
      </c>
      <c r="E38" s="15">
        <v>2</v>
      </c>
      <c r="G38" s="14" t="s">
        <v>47</v>
      </c>
      <c r="H38" s="15">
        <v>1</v>
      </c>
      <c r="J38" s="14" t="s">
        <v>59</v>
      </c>
      <c r="K38" s="15">
        <v>11</v>
      </c>
      <c r="M38" s="14" t="s">
        <v>37</v>
      </c>
      <c r="N38" s="15">
        <v>1</v>
      </c>
      <c r="P38" s="14" t="s">
        <v>43</v>
      </c>
      <c r="Q38" s="15">
        <v>2</v>
      </c>
    </row>
    <row r="39" spans="4:17" x14ac:dyDescent="0.25">
      <c r="D39" s="14" t="s">
        <v>43</v>
      </c>
      <c r="E39" s="15">
        <v>1</v>
      </c>
      <c r="G39" s="14" t="s">
        <v>48</v>
      </c>
      <c r="H39" s="15">
        <v>1</v>
      </c>
      <c r="J39" s="14" t="s">
        <v>48</v>
      </c>
      <c r="K39" s="15">
        <v>1</v>
      </c>
      <c r="M39" s="14" t="s">
        <v>59</v>
      </c>
      <c r="N39" s="15">
        <v>7</v>
      </c>
      <c r="P39" s="14" t="s">
        <v>65</v>
      </c>
      <c r="Q39" s="15">
        <v>1</v>
      </c>
    </row>
    <row r="40" spans="4:17" x14ac:dyDescent="0.25">
      <c r="D40" s="14" t="s">
        <v>62</v>
      </c>
      <c r="E40" s="15">
        <v>1</v>
      </c>
      <c r="G40" s="14" t="s">
        <v>49</v>
      </c>
      <c r="H40" s="15">
        <v>1</v>
      </c>
      <c r="J40" s="14" t="s">
        <v>49</v>
      </c>
      <c r="K40" s="15">
        <v>1</v>
      </c>
      <c r="M40" s="14" t="s">
        <v>48</v>
      </c>
      <c r="N40" s="15">
        <v>1</v>
      </c>
      <c r="P40" s="16" t="s">
        <v>45</v>
      </c>
      <c r="Q40" s="17">
        <f>SUM(Q36+Q37+Q38+Q39)</f>
        <v>5</v>
      </c>
    </row>
    <row r="41" spans="4:17" x14ac:dyDescent="0.25">
      <c r="D41" s="16" t="s">
        <v>45</v>
      </c>
      <c r="E41" s="17">
        <f>SUM(E37+E38+E39+E40+E36)</f>
        <v>6</v>
      </c>
      <c r="G41" s="14" t="s">
        <v>43</v>
      </c>
      <c r="H41" s="15">
        <v>5</v>
      </c>
      <c r="J41" s="14" t="s">
        <v>43</v>
      </c>
      <c r="K41" s="15">
        <v>3</v>
      </c>
      <c r="M41" s="14" t="s">
        <v>49</v>
      </c>
      <c r="N41" s="15">
        <v>1</v>
      </c>
    </row>
    <row r="42" spans="4:17" x14ac:dyDescent="0.25">
      <c r="G42" s="14" t="s">
        <v>51</v>
      </c>
      <c r="H42" s="15">
        <v>1</v>
      </c>
      <c r="J42" s="14" t="s">
        <v>66</v>
      </c>
      <c r="K42" s="15">
        <v>1</v>
      </c>
      <c r="M42" s="14" t="s">
        <v>43</v>
      </c>
      <c r="N42" s="15">
        <v>3</v>
      </c>
    </row>
    <row r="43" spans="4:17" x14ac:dyDescent="0.25">
      <c r="G43" s="14" t="s">
        <v>64</v>
      </c>
      <c r="H43" s="15">
        <v>1</v>
      </c>
      <c r="J43" s="14" t="s">
        <v>50</v>
      </c>
      <c r="K43" s="15">
        <v>1</v>
      </c>
      <c r="M43" s="14" t="s">
        <v>51</v>
      </c>
      <c r="N43" s="15">
        <v>2</v>
      </c>
    </row>
    <row r="44" spans="4:17" x14ac:dyDescent="0.25">
      <c r="G44" s="14" t="s">
        <v>52</v>
      </c>
      <c r="H44" s="15">
        <v>2</v>
      </c>
      <c r="J44" s="16" t="s">
        <v>45</v>
      </c>
      <c r="K44" s="17">
        <f>SUM(K36+K37+K38+K39+K40+K41+K42+K43)</f>
        <v>24</v>
      </c>
      <c r="M44" s="14" t="s">
        <v>62</v>
      </c>
      <c r="N44" s="15">
        <v>1</v>
      </c>
    </row>
    <row r="45" spans="4:17" x14ac:dyDescent="0.25">
      <c r="G45" s="16" t="s">
        <v>45</v>
      </c>
      <c r="H45" s="17">
        <f>SUM(H36+H37+H38+H39+H40+H41+H42+H43+H44)</f>
        <v>15</v>
      </c>
      <c r="M45" s="14" t="s">
        <v>64</v>
      </c>
      <c r="N45" s="15">
        <v>1</v>
      </c>
    </row>
    <row r="46" spans="4:17" x14ac:dyDescent="0.25">
      <c r="M46" s="16" t="s">
        <v>45</v>
      </c>
      <c r="N46" s="17">
        <f>SUM(N36+N37+N38+N39+N40+N41+N42+N43+N44+N45)</f>
        <v>23</v>
      </c>
    </row>
    <row r="49" spans="4:5" ht="15.75" x14ac:dyDescent="0.25">
      <c r="D49" s="21" t="s">
        <v>67</v>
      </c>
      <c r="E49" s="22">
        <f>SUM(E9+H13+K9+N15+Q16+E29+H28+K30+N32+Q28+E41+H45+K44+N46+Q40)</f>
        <v>253</v>
      </c>
    </row>
  </sheetData>
  <mergeCells count="16">
    <mergeCell ref="D3:Q3"/>
    <mergeCell ref="D5:E5"/>
    <mergeCell ref="G5:H5"/>
    <mergeCell ref="J5:K5"/>
    <mergeCell ref="M5:N5"/>
    <mergeCell ref="P5:Q5"/>
    <mergeCell ref="D34:E34"/>
    <mergeCell ref="G34:H34"/>
    <mergeCell ref="J34:K34"/>
    <mergeCell ref="M34:N34"/>
    <mergeCell ref="P34:Q34"/>
    <mergeCell ref="D18:E18"/>
    <mergeCell ref="G18:H18"/>
    <mergeCell ref="J18:K18"/>
    <mergeCell ref="M18:N18"/>
    <mergeCell ref="P18:Q18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6" sqref="L6:N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pinturas e vagas</vt:lpstr>
      <vt:lpstr>placas vertical</vt:lpstr>
      <vt:lpstr>Plan1</vt:lpstr>
      <vt:lpstr>'placas vertical'!Area_de_impressao</vt:lpstr>
    </vt:vector>
  </TitlesOfParts>
  <Company>Divisão de Suporte - CTI - UFU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estagiarios</dc:creator>
  <cp:lastModifiedBy>Allyne Rodrigues Ribeiro Felix</cp:lastModifiedBy>
  <cp:lastPrinted>2015-08-28T12:08:49Z</cp:lastPrinted>
  <dcterms:created xsi:type="dcterms:W3CDTF">2015-08-26T11:23:44Z</dcterms:created>
  <dcterms:modified xsi:type="dcterms:W3CDTF">2015-08-28T13:48:30Z</dcterms:modified>
</cp:coreProperties>
</file>