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yne\Desktop\Laboratorios 2015\4NJU\"/>
    </mc:Choice>
  </mc:AlternateContent>
  <bookViews>
    <workbookView xWindow="0" yWindow="0" windowWidth="24000" windowHeight="9285"/>
  </bookViews>
  <sheets>
    <sheet name="PLANILHA" sheetId="1" r:id="rId1"/>
    <sheet name="BDI EQUIP" sheetId="4" r:id="rId2"/>
    <sheet name="BDI SERV" sheetId="3" r:id="rId3"/>
    <sheet name="COMPOSIÇÕES" sheetId="2" r:id="rId4"/>
    <sheet name="CRONOGRAMA" sheetId="5" r:id="rId5"/>
    <sheet name="HISTOGRAMA" sheetId="6" r:id="rId6"/>
  </sheets>
  <definedNames>
    <definedName name="_xlnm.Print_Area" localSheetId="1">'BDI EQUIP'!$A$1:$H$41</definedName>
    <definedName name="_xlnm.Print_Area" localSheetId="2">'BDI SERV'!$A$1:$K$40</definedName>
    <definedName name="_xlnm.Print_Area" localSheetId="3">COMPOSIÇÕES!$A$1:$E$2436</definedName>
    <definedName name="_xlnm.Print_Area" localSheetId="0">PLANILHA!$A$1:$J$135</definedName>
    <definedName name="_xlnm.Print_Titles" localSheetId="3">COMPOSIÇÕES!$1:$6</definedName>
  </definedNames>
  <calcPr calcId="152511"/>
</workbook>
</file>

<file path=xl/calcChain.xml><?xml version="1.0" encoding="utf-8"?>
<calcChain xmlns="http://schemas.openxmlformats.org/spreadsheetml/2006/main">
  <c r="C46" i="5" l="1"/>
  <c r="B46" i="5"/>
  <c r="C43" i="5"/>
  <c r="B43" i="5"/>
  <c r="C40" i="5"/>
  <c r="B40" i="5"/>
  <c r="C37" i="5"/>
  <c r="B37" i="5"/>
  <c r="A37" i="5"/>
  <c r="C34" i="5"/>
  <c r="B34" i="5"/>
  <c r="A34" i="5"/>
  <c r="C31" i="5"/>
  <c r="C28" i="5"/>
  <c r="B31" i="5"/>
  <c r="A31" i="5"/>
  <c r="B28" i="5"/>
  <c r="A28" i="5"/>
  <c r="C25" i="5"/>
  <c r="B25" i="5"/>
  <c r="A25" i="5"/>
  <c r="C22" i="5"/>
  <c r="B22" i="5"/>
  <c r="A22" i="5"/>
  <c r="C19" i="5"/>
  <c r="B19" i="5"/>
  <c r="A19" i="5"/>
  <c r="C16" i="5"/>
  <c r="B16" i="5"/>
  <c r="A16" i="5"/>
  <c r="C13" i="5"/>
  <c r="B13" i="5"/>
  <c r="A13" i="5"/>
  <c r="E2434" i="2"/>
  <c r="E2436" i="2" s="1"/>
  <c r="E2433" i="2"/>
  <c r="E2423" i="2"/>
  <c r="E2424" i="2" s="1"/>
  <c r="E2426" i="2" s="1"/>
  <c r="E2414" i="2"/>
  <c r="E2416" i="2" s="1"/>
  <c r="E2413" i="2"/>
  <c r="E2403" i="2"/>
  <c r="E2404" i="2" s="1"/>
  <c r="E2406" i="2" s="1"/>
  <c r="E2394" i="2"/>
  <c r="E2396" i="2" s="1"/>
  <c r="E2393" i="2"/>
  <c r="E2383" i="2"/>
  <c r="E2384" i="2" s="1"/>
  <c r="E2386" i="2" s="1"/>
  <c r="E2373" i="2"/>
  <c r="E2374" i="2" s="1"/>
  <c r="E2376" i="2" s="1"/>
  <c r="E2364" i="2"/>
  <c r="E2366" i="2" s="1"/>
  <c r="E2363" i="2"/>
  <c r="E2353" i="2"/>
  <c r="E2352" i="2"/>
  <c r="E2351" i="2"/>
  <c r="E2350" i="2"/>
  <c r="E2349" i="2"/>
  <c r="E2348" i="2"/>
  <c r="E2344" i="2"/>
  <c r="E2345" i="2" s="1"/>
  <c r="E2334" i="2"/>
  <c r="E2333" i="2"/>
  <c r="E2332" i="2"/>
  <c r="E2331" i="2"/>
  <c r="E2327" i="2"/>
  <c r="E2328" i="2" s="1"/>
  <c r="E2317" i="2"/>
  <c r="E2318" i="2" s="1"/>
  <c r="E2320" i="2" s="1"/>
  <c r="E2308" i="2"/>
  <c r="E2310" i="2" s="1"/>
  <c r="E2307" i="2"/>
  <c r="E2306" i="2"/>
  <c r="E2305" i="2"/>
  <c r="E2301" i="2"/>
  <c r="E2302" i="2" s="1"/>
  <c r="E2291" i="2"/>
  <c r="E2290" i="2"/>
  <c r="E2292" i="2" s="1"/>
  <c r="E2294" i="2" s="1"/>
  <c r="E2289" i="2"/>
  <c r="E2288" i="2"/>
  <c r="E2278" i="2"/>
  <c r="E2277" i="2"/>
  <c r="E2276" i="2"/>
  <c r="E2279" i="2" s="1"/>
  <c r="E2281" i="2" s="1"/>
  <c r="E2266" i="2"/>
  <c r="E2267" i="2" s="1"/>
  <c r="E2269" i="2" s="1"/>
  <c r="E2265" i="2"/>
  <c r="E2255" i="2"/>
  <c r="E2254" i="2"/>
  <c r="E2253" i="2"/>
  <c r="E2256" i="2" s="1"/>
  <c r="E2258" i="2" s="1"/>
  <c r="E2252" i="2"/>
  <c r="E2242" i="2"/>
  <c r="E2241" i="2"/>
  <c r="E2243" i="2" s="1"/>
  <c r="E2245" i="2" s="1"/>
  <c r="E2231" i="2"/>
  <c r="E2232" i="2" s="1"/>
  <c r="E2234" i="2" s="1"/>
  <c r="E2230" i="2"/>
  <c r="E2229" i="2"/>
  <c r="E2228" i="2"/>
  <c r="E2218" i="2"/>
  <c r="E2219" i="2" s="1"/>
  <c r="E2217" i="2"/>
  <c r="E2216" i="2"/>
  <c r="E2215" i="2"/>
  <c r="E2214" i="2"/>
  <c r="E2210" i="2"/>
  <c r="E2211" i="2" s="1"/>
  <c r="E2200" i="2"/>
  <c r="E2201" i="2" s="1"/>
  <c r="E2203" i="2" s="1"/>
  <c r="E2199" i="2"/>
  <c r="E2198" i="2"/>
  <c r="E2197" i="2"/>
  <c r="E2196" i="2"/>
  <c r="E2192" i="2"/>
  <c r="E2193" i="2" s="1"/>
  <c r="E2182" i="2"/>
  <c r="E2183" i="2" s="1"/>
  <c r="E2181" i="2"/>
  <c r="E2180" i="2"/>
  <c r="E2179" i="2"/>
  <c r="E2178" i="2"/>
  <c r="E2177" i="2"/>
  <c r="E2174" i="2"/>
  <c r="E2173" i="2"/>
  <c r="E2163" i="2"/>
  <c r="E2162" i="2"/>
  <c r="E2161" i="2"/>
  <c r="E2160" i="2"/>
  <c r="E2159" i="2"/>
  <c r="E2158" i="2"/>
  <c r="E2164" i="2" s="1"/>
  <c r="E2166" i="2" s="1"/>
  <c r="E2155" i="2"/>
  <c r="E2154" i="2"/>
  <c r="E2144" i="2"/>
  <c r="E2143" i="2"/>
  <c r="E2142" i="2"/>
  <c r="E2141" i="2"/>
  <c r="E2131" i="2"/>
  <c r="E2130" i="2"/>
  <c r="E2129" i="2"/>
  <c r="E2132" i="2" s="1"/>
  <c r="E2134" i="2" s="1"/>
  <c r="E2122" i="2"/>
  <c r="E2119" i="2"/>
  <c r="E2120" i="2" s="1"/>
  <c r="E2109" i="2"/>
  <c r="E2110" i="2" s="1"/>
  <c r="E2112" i="2" s="1"/>
  <c r="E2099" i="2"/>
  <c r="E2100" i="2" s="1"/>
  <c r="E2102" i="2" s="1"/>
  <c r="E2089" i="2"/>
  <c r="E2090" i="2" s="1"/>
  <c r="E2092" i="2" s="1"/>
  <c r="E2079" i="2"/>
  <c r="E2078" i="2"/>
  <c r="E2077" i="2"/>
  <c r="E2076" i="2"/>
  <c r="E2080" i="2" s="1"/>
  <c r="E2082" i="2" s="1"/>
  <c r="E2067" i="2"/>
  <c r="E2066" i="2"/>
  <c r="E2065" i="2"/>
  <c r="E2064" i="2"/>
  <c r="E2063" i="2"/>
  <c r="E2062" i="2"/>
  <c r="E2061" i="2"/>
  <c r="E2057" i="2"/>
  <c r="E2058" i="2" s="1"/>
  <c r="E2069" i="2" s="1"/>
  <c r="E2047" i="2"/>
  <c r="E2046" i="2"/>
  <c r="E2045" i="2"/>
  <c r="E2044" i="2"/>
  <c r="E2043" i="2"/>
  <c r="E2042" i="2"/>
  <c r="E2038" i="2"/>
  <c r="E2039" i="2" s="1"/>
  <c r="E2028" i="2"/>
  <c r="E2027" i="2"/>
  <c r="E2026" i="2"/>
  <c r="E2029" i="2" s="1"/>
  <c r="E2031" i="2" s="1"/>
  <c r="E2016" i="2"/>
  <c r="E2015" i="2"/>
  <c r="E2014" i="2"/>
  <c r="E2013" i="2"/>
  <c r="E2017" i="2" s="1"/>
  <c r="E2019" i="2" s="1"/>
  <c r="E2003" i="2"/>
  <c r="E2004" i="2" s="1"/>
  <c r="E2006" i="2" s="1"/>
  <c r="E2002" i="2"/>
  <c r="E2001" i="2"/>
  <c r="E2000" i="2"/>
  <c r="E1999" i="2"/>
  <c r="E1998" i="2"/>
  <c r="E1988" i="2"/>
  <c r="E1989" i="2" s="1"/>
  <c r="E1987" i="2"/>
  <c r="E1986" i="2"/>
  <c r="E1985" i="2"/>
  <c r="E1984" i="2"/>
  <c r="E1983" i="2"/>
  <c r="E1979" i="2"/>
  <c r="E1980" i="2" s="1"/>
  <c r="E1991" i="2" s="1"/>
  <c r="E1972" i="2"/>
  <c r="E1969" i="2"/>
  <c r="E1968" i="2"/>
  <c r="E1967" i="2"/>
  <c r="E1966" i="2"/>
  <c r="E1965" i="2"/>
  <c r="E1964" i="2"/>
  <c r="E1970" i="2" s="1"/>
  <c r="E1961" i="2"/>
  <c r="E1960" i="2"/>
  <c r="E1950" i="2"/>
  <c r="E1949" i="2"/>
  <c r="E1948" i="2"/>
  <c r="E1947" i="2"/>
  <c r="E1944" i="2"/>
  <c r="E1943" i="2"/>
  <c r="E1933" i="2"/>
  <c r="E1932" i="2"/>
  <c r="E1931" i="2"/>
  <c r="E1930" i="2"/>
  <c r="E1929" i="2"/>
  <c r="E1928" i="2"/>
  <c r="E1925" i="2"/>
  <c r="E1924" i="2"/>
  <c r="E1914" i="2"/>
  <c r="E1915" i="2" s="1"/>
  <c r="E1913" i="2"/>
  <c r="E1912" i="2"/>
  <c r="E1911" i="2"/>
  <c r="E1910" i="2"/>
  <c r="E1909" i="2"/>
  <c r="E1905" i="2"/>
  <c r="E1906" i="2" s="1"/>
  <c r="E1896" i="2"/>
  <c r="E1895" i="2"/>
  <c r="E1894" i="2"/>
  <c r="E1893" i="2"/>
  <c r="E1892" i="2"/>
  <c r="E1891" i="2"/>
  <c r="E1890" i="2"/>
  <c r="E1886" i="2"/>
  <c r="E1887" i="2" s="1"/>
  <c r="E1898" i="2" s="1"/>
  <c r="E1876" i="2"/>
  <c r="E1875" i="2"/>
  <c r="E1874" i="2"/>
  <c r="E1873" i="2"/>
  <c r="E1872" i="2"/>
  <c r="E1871" i="2"/>
  <c r="E1877" i="2" s="1"/>
  <c r="E1868" i="2"/>
  <c r="E1879" i="2" s="1"/>
  <c r="E1867" i="2"/>
  <c r="E1857" i="2"/>
  <c r="E1856" i="2"/>
  <c r="E1855" i="2"/>
  <c r="E1854" i="2"/>
  <c r="E1853" i="2"/>
  <c r="E1852" i="2"/>
  <c r="E1858" i="2" s="1"/>
  <c r="E1849" i="2"/>
  <c r="E1860" i="2" s="1"/>
  <c r="E1848" i="2"/>
  <c r="E1838" i="2"/>
  <c r="E1837" i="2"/>
  <c r="E1836" i="2"/>
  <c r="E1839" i="2" s="1"/>
  <c r="E1835" i="2"/>
  <c r="E1834" i="2"/>
  <c r="E1833" i="2"/>
  <c r="E1829" i="2"/>
  <c r="E1830" i="2" s="1"/>
  <c r="E1819" i="2"/>
  <c r="E1818" i="2"/>
  <c r="E1817" i="2"/>
  <c r="E1816" i="2"/>
  <c r="E1815" i="2"/>
  <c r="E1814" i="2"/>
  <c r="E1820" i="2" s="1"/>
  <c r="E1811" i="2"/>
  <c r="E1822" i="2" s="1"/>
  <c r="E1810" i="2"/>
  <c r="E1800" i="2"/>
  <c r="E1799" i="2"/>
  <c r="E1798" i="2"/>
  <c r="E1797" i="2"/>
  <c r="E1796" i="2"/>
  <c r="E1795" i="2"/>
  <c r="E1792" i="2"/>
  <c r="E1791" i="2"/>
  <c r="E1781" i="2"/>
  <c r="E1780" i="2"/>
  <c r="E1779" i="2"/>
  <c r="E1778" i="2"/>
  <c r="E1777" i="2"/>
  <c r="E1776" i="2"/>
  <c r="E1773" i="2"/>
  <c r="E1772" i="2"/>
  <c r="E1762" i="2"/>
  <c r="E1763" i="2" s="1"/>
  <c r="E1761" i="2"/>
  <c r="E1760" i="2"/>
  <c r="E1759" i="2"/>
  <c r="E1758" i="2"/>
  <c r="E1757" i="2"/>
  <c r="E1753" i="2"/>
  <c r="E1754" i="2" s="1"/>
  <c r="E1744" i="2"/>
  <c r="E1743" i="2"/>
  <c r="E1742" i="2"/>
  <c r="E1741" i="2"/>
  <c r="E1740" i="2"/>
  <c r="E1739" i="2"/>
  <c r="E1738" i="2"/>
  <c r="E1734" i="2"/>
  <c r="E1735" i="2" s="1"/>
  <c r="E1746" i="2" s="1"/>
  <c r="E1724" i="2"/>
  <c r="E1723" i="2"/>
  <c r="E1722" i="2"/>
  <c r="E1721" i="2"/>
  <c r="E1720" i="2"/>
  <c r="E1719" i="2"/>
  <c r="E1725" i="2" s="1"/>
  <c r="E1716" i="2"/>
  <c r="E1727" i="2" s="1"/>
  <c r="E1715" i="2"/>
  <c r="E1705" i="2"/>
  <c r="E1704" i="2"/>
  <c r="E1703" i="2"/>
  <c r="E1702" i="2"/>
  <c r="E1701" i="2"/>
  <c r="E1700" i="2"/>
  <c r="E1706" i="2" s="1"/>
  <c r="E1697" i="2"/>
  <c r="E1708" i="2" s="1"/>
  <c r="E1696" i="2"/>
  <c r="E1687" i="2"/>
  <c r="E1686" i="2"/>
  <c r="E1685" i="2"/>
  <c r="E1684" i="2"/>
  <c r="E1683" i="2"/>
  <c r="E1682" i="2"/>
  <c r="E1681" i="2"/>
  <c r="E1677" i="2"/>
  <c r="E1678" i="2" s="1"/>
  <c r="E1667" i="2"/>
  <c r="E1666" i="2"/>
  <c r="E1665" i="2"/>
  <c r="E1664" i="2"/>
  <c r="E1663" i="2"/>
  <c r="E1662" i="2"/>
  <c r="E1668" i="2" s="1"/>
  <c r="E1670" i="2" s="1"/>
  <c r="E1659" i="2"/>
  <c r="E1658" i="2"/>
  <c r="E1648" i="2"/>
  <c r="E1647" i="2"/>
  <c r="E1646" i="2"/>
  <c r="E1645" i="2"/>
  <c r="E1644" i="2"/>
  <c r="E1643" i="2"/>
  <c r="E1649" i="2" s="1"/>
  <c r="E1651" i="2" s="1"/>
  <c r="E1640" i="2"/>
  <c r="E1639" i="2"/>
  <c r="E1629" i="2"/>
  <c r="E1628" i="2"/>
  <c r="E1627" i="2"/>
  <c r="E1630" i="2" s="1"/>
  <c r="E1632" i="2" s="1"/>
  <c r="E1618" i="2"/>
  <c r="E1620" i="2" s="1"/>
  <c r="E1617" i="2"/>
  <c r="E1616" i="2"/>
  <c r="E1615" i="2"/>
  <c r="E1605" i="2"/>
  <c r="E1604" i="2"/>
  <c r="E1603" i="2"/>
  <c r="E1606" i="2" s="1"/>
  <c r="E1608" i="2" s="1"/>
  <c r="E1602" i="2"/>
  <c r="E1592" i="2"/>
  <c r="E1591" i="2"/>
  <c r="E1590" i="2"/>
  <c r="E1589" i="2"/>
  <c r="E1588" i="2"/>
  <c r="E1587" i="2"/>
  <c r="E1593" i="2" s="1"/>
  <c r="E1595" i="2" s="1"/>
  <c r="E1577" i="2"/>
  <c r="E1576" i="2"/>
  <c r="E1575" i="2"/>
  <c r="E1574" i="2"/>
  <c r="E1567" i="2"/>
  <c r="E1564" i="2"/>
  <c r="E1565" i="2" s="1"/>
  <c r="E1563" i="2"/>
  <c r="E1553" i="2"/>
  <c r="E1552" i="2"/>
  <c r="E1551" i="2"/>
  <c r="E1554" i="2" s="1"/>
  <c r="E1556" i="2" s="1"/>
  <c r="E1550" i="2"/>
  <c r="E1540" i="2"/>
  <c r="E1541" i="2" s="1"/>
  <c r="E1543" i="2" s="1"/>
  <c r="E1530" i="2"/>
  <c r="E1529" i="2"/>
  <c r="E1528" i="2"/>
  <c r="E1527" i="2"/>
  <c r="E1531" i="2" s="1"/>
  <c r="E1533" i="2" s="1"/>
  <c r="E1517" i="2"/>
  <c r="E1516" i="2"/>
  <c r="E1515" i="2"/>
  <c r="E1514" i="2"/>
  <c r="E1518" i="2" s="1"/>
  <c r="E1520" i="2" s="1"/>
  <c r="E1513" i="2"/>
  <c r="E1503" i="2"/>
  <c r="E1502" i="2"/>
  <c r="E1501" i="2"/>
  <c r="E1500" i="2"/>
  <c r="E1499" i="2"/>
  <c r="E1498" i="2"/>
  <c r="E1488" i="2"/>
  <c r="E1487" i="2"/>
  <c r="E1486" i="2"/>
  <c r="E1485" i="2"/>
  <c r="E1475" i="2"/>
  <c r="E1474" i="2"/>
  <c r="E1473" i="2"/>
  <c r="E1472" i="2"/>
  <c r="E1476" i="2" s="1"/>
  <c r="E1478" i="2" s="1"/>
  <c r="E1462" i="2"/>
  <c r="E1461" i="2"/>
  <c r="E1460" i="2"/>
  <c r="E1463" i="2" s="1"/>
  <c r="E1465" i="2" s="1"/>
  <c r="E1459" i="2"/>
  <c r="E1449" i="2"/>
  <c r="E1450" i="2" s="1"/>
  <c r="E1452" i="2" s="1"/>
  <c r="E1448" i="2"/>
  <c r="E1447" i="2"/>
  <c r="E1446" i="2"/>
  <c r="E1445" i="2"/>
  <c r="E1435" i="2"/>
  <c r="E1436" i="2" s="1"/>
  <c r="E1438" i="2" s="1"/>
  <c r="E1434" i="2"/>
  <c r="E1433" i="2"/>
  <c r="E1423" i="2"/>
  <c r="E1422" i="2"/>
  <c r="E1421" i="2"/>
  <c r="E1420" i="2"/>
  <c r="E1419" i="2"/>
  <c r="E1424" i="2" s="1"/>
  <c r="E1416" i="2"/>
  <c r="E1426" i="2" s="1"/>
  <c r="E1415" i="2"/>
  <c r="E1405" i="2"/>
  <c r="E1404" i="2"/>
  <c r="E1403" i="2"/>
  <c r="E1402" i="2"/>
  <c r="E1406" i="2" s="1"/>
  <c r="E1398" i="2"/>
  <c r="E1399" i="2" s="1"/>
  <c r="E1408" i="2" s="1"/>
  <c r="E1389" i="2"/>
  <c r="E1391" i="2" s="1"/>
  <c r="E1388" i="2"/>
  <c r="E1387" i="2"/>
  <c r="E1386" i="2"/>
  <c r="E1385" i="2"/>
  <c r="E1374" i="2"/>
  <c r="E1376" i="2" s="1"/>
  <c r="E1373" i="2"/>
  <c r="E1372" i="2"/>
  <c r="E1361" i="2"/>
  <c r="E1363" i="2" s="1"/>
  <c r="E1360" i="2"/>
  <c r="E1359" i="2"/>
  <c r="E1358" i="2"/>
  <c r="E1357" i="2"/>
  <c r="E1356" i="2"/>
  <c r="E1347" i="2"/>
  <c r="E1344" i="2"/>
  <c r="E1345" i="2" s="1"/>
  <c r="E1332" i="2"/>
  <c r="E1333" i="2" s="1"/>
  <c r="E1335" i="2" s="1"/>
  <c r="E1320" i="2"/>
  <c r="E1319" i="2"/>
  <c r="E1321" i="2" s="1"/>
  <c r="E1315" i="2"/>
  <c r="E1316" i="2" s="1"/>
  <c r="E1323" i="2" s="1"/>
  <c r="E1303" i="2"/>
  <c r="E1302" i="2"/>
  <c r="E1301" i="2"/>
  <c r="E1304" i="2" s="1"/>
  <c r="E1306" i="2" s="1"/>
  <c r="E1290" i="2"/>
  <c r="E1292" i="2" s="1"/>
  <c r="E1289" i="2"/>
  <c r="E1277" i="2"/>
  <c r="E1278" i="2" s="1"/>
  <c r="E1280" i="2" s="1"/>
  <c r="E1265" i="2"/>
  <c r="E1264" i="2"/>
  <c r="E1266" i="2" s="1"/>
  <c r="E1268" i="2" s="1"/>
  <c r="E1263" i="2"/>
  <c r="E1251" i="2"/>
  <c r="E1250" i="2"/>
  <c r="E1249" i="2"/>
  <c r="E1241" i="2"/>
  <c r="E1242" i="2" s="1"/>
  <c r="E1238" i="2"/>
  <c r="E1240" i="2" s="1"/>
  <c r="E1237" i="2"/>
  <c r="E1226" i="2"/>
  <c r="E1225" i="2"/>
  <c r="E1221" i="2"/>
  <c r="E1220" i="2"/>
  <c r="E1209" i="2"/>
  <c r="E1211" i="2" s="1"/>
  <c r="E1208" i="2"/>
  <c r="E1204" i="2"/>
  <c r="E1203" i="2"/>
  <c r="E1205" i="2" s="1"/>
  <c r="E1191" i="2"/>
  <c r="E1192" i="2" s="1"/>
  <c r="E1194" i="2" s="1"/>
  <c r="E1179" i="2"/>
  <c r="E1180" i="2" s="1"/>
  <c r="E1175" i="2"/>
  <c r="E1174" i="2"/>
  <c r="E1176" i="2" s="1"/>
  <c r="E1162" i="2"/>
  <c r="E1163" i="2" s="1"/>
  <c r="E1158" i="2"/>
  <c r="E1159" i="2" s="1"/>
  <c r="E1157" i="2"/>
  <c r="E1146" i="2"/>
  <c r="E1148" i="2" s="1"/>
  <c r="E1145" i="2"/>
  <c r="E1144" i="2"/>
  <c r="E1143" i="2"/>
  <c r="E1142" i="2"/>
  <c r="E1141" i="2"/>
  <c r="E1140" i="2"/>
  <c r="E1129" i="2"/>
  <c r="E1131" i="2" s="1"/>
  <c r="E1128" i="2"/>
  <c r="E1125" i="2"/>
  <c r="E1124" i="2"/>
  <c r="E1123" i="2"/>
  <c r="E1111" i="2"/>
  <c r="E1112" i="2" s="1"/>
  <c r="E1108" i="2"/>
  <c r="E1107" i="2"/>
  <c r="E1106" i="2"/>
  <c r="E1094" i="2"/>
  <c r="E1093" i="2"/>
  <c r="E1092" i="2"/>
  <c r="E1091" i="2"/>
  <c r="E1095" i="2" s="1"/>
  <c r="E1097" i="2" s="1"/>
  <c r="E1082" i="2"/>
  <c r="E1079" i="2"/>
  <c r="E1078" i="2"/>
  <c r="E1080" i="2" s="1"/>
  <c r="E1074" i="2"/>
  <c r="E1075" i="2" s="1"/>
  <c r="E1073" i="2"/>
  <c r="E1061" i="2"/>
  <c r="E1062" i="2" s="1"/>
  <c r="E1064" i="2" s="1"/>
  <c r="E1060" i="2"/>
  <c r="E1049" i="2"/>
  <c r="E1051" i="2" s="1"/>
  <c r="E1048" i="2"/>
  <c r="E1047" i="2"/>
  <c r="E1046" i="2"/>
  <c r="E1034" i="2"/>
  <c r="E1035" i="2" s="1"/>
  <c r="E1031" i="2"/>
  <c r="E1030" i="2"/>
  <c r="E1029" i="2"/>
  <c r="E1017" i="2"/>
  <c r="E1016" i="2"/>
  <c r="E1015" i="2"/>
  <c r="E1014" i="2"/>
  <c r="E1013" i="2"/>
  <c r="E1012" i="2"/>
  <c r="E1011" i="2"/>
  <c r="E1010" i="2"/>
  <c r="E999" i="2"/>
  <c r="E1001" i="2" s="1"/>
  <c r="E998" i="2"/>
  <c r="E995" i="2"/>
  <c r="E994" i="2"/>
  <c r="E993" i="2"/>
  <c r="E982" i="2"/>
  <c r="E984" i="2" s="1"/>
  <c r="E981" i="2"/>
  <c r="E980" i="2"/>
  <c r="E972" i="2"/>
  <c r="E968" i="2"/>
  <c r="E969" i="2" s="1"/>
  <c r="E965" i="2"/>
  <c r="E971" i="2" s="1"/>
  <c r="E964" i="2"/>
  <c r="E963" i="2"/>
  <c r="E951" i="2"/>
  <c r="E952" i="2" s="1"/>
  <c r="E954" i="2" s="1"/>
  <c r="E939" i="2"/>
  <c r="E938" i="2"/>
  <c r="E937" i="2"/>
  <c r="E926" i="2"/>
  <c r="E925" i="2"/>
  <c r="E921" i="2"/>
  <c r="E922" i="2" s="1"/>
  <c r="E928" i="2" s="1"/>
  <c r="E920" i="2"/>
  <c r="E912" i="2"/>
  <c r="E913" i="2" s="1"/>
  <c r="E909" i="2"/>
  <c r="E911" i="2" s="1"/>
  <c r="E908" i="2"/>
  <c r="E897" i="2"/>
  <c r="E899" i="2" s="1"/>
  <c r="E896" i="2"/>
  <c r="E892" i="2"/>
  <c r="E893" i="2" s="1"/>
  <c r="E880" i="2"/>
  <c r="E881" i="2" s="1"/>
  <c r="E877" i="2"/>
  <c r="E876" i="2"/>
  <c r="E875" i="2"/>
  <c r="E867" i="2"/>
  <c r="E863" i="2"/>
  <c r="E862" i="2"/>
  <c r="E864" i="2" s="1"/>
  <c r="E866" i="2" s="1"/>
  <c r="E861" i="2"/>
  <c r="E850" i="2"/>
  <c r="E852" i="2" s="1"/>
  <c r="E853" i="2" s="1"/>
  <c r="E849" i="2"/>
  <c r="E838" i="2"/>
  <c r="E837" i="2"/>
  <c r="E834" i="2"/>
  <c r="E833" i="2"/>
  <c r="E832" i="2"/>
  <c r="E821" i="2"/>
  <c r="E820" i="2"/>
  <c r="E816" i="2"/>
  <c r="E817" i="2" s="1"/>
  <c r="E823" i="2" s="1"/>
  <c r="E815" i="2"/>
  <c r="E808" i="2"/>
  <c r="E804" i="2"/>
  <c r="E806" i="2" s="1"/>
  <c r="E807" i="2" s="1"/>
  <c r="E803" i="2"/>
  <c r="E791" i="2"/>
  <c r="E790" i="2"/>
  <c r="E789" i="2"/>
  <c r="E788" i="2"/>
  <c r="E776" i="2"/>
  <c r="E775" i="2"/>
  <c r="E774" i="2"/>
  <c r="E762" i="2"/>
  <c r="E761" i="2"/>
  <c r="E760" i="2"/>
  <c r="E759" i="2"/>
  <c r="E758" i="2"/>
  <c r="E757" i="2"/>
  <c r="E756" i="2"/>
  <c r="E755" i="2"/>
  <c r="E754" i="2"/>
  <c r="E763" i="2" s="1"/>
  <c r="E765" i="2" s="1"/>
  <c r="E753" i="2"/>
  <c r="E752" i="2"/>
  <c r="E741" i="2"/>
  <c r="E743" i="2" s="1"/>
  <c r="E740" i="2"/>
  <c r="E733" i="2"/>
  <c r="E732" i="2"/>
  <c r="E729" i="2"/>
  <c r="E731" i="2" s="1"/>
  <c r="E728" i="2"/>
  <c r="E716" i="2"/>
  <c r="E717" i="2" s="1"/>
  <c r="E719" i="2" s="1"/>
  <c r="E715" i="2"/>
  <c r="E714" i="2"/>
  <c r="E713" i="2"/>
  <c r="E709" i="2"/>
  <c r="E710" i="2" s="1"/>
  <c r="E697" i="2"/>
  <c r="E696" i="2"/>
  <c r="E695" i="2"/>
  <c r="E694" i="2"/>
  <c r="E682" i="2"/>
  <c r="E683" i="2" s="1"/>
  <c r="E685" i="2" s="1"/>
  <c r="E670" i="2"/>
  <c r="E669" i="2"/>
  <c r="E668" i="2"/>
  <c r="E667" i="2"/>
  <c r="E671" i="2" s="1"/>
  <c r="E673" i="2" s="1"/>
  <c r="E655" i="2"/>
  <c r="E656" i="2" s="1"/>
  <c r="E658" i="2" s="1"/>
  <c r="E654" i="2"/>
  <c r="E642" i="2"/>
  <c r="E641" i="2"/>
  <c r="E640" i="2"/>
  <c r="E643" i="2" s="1"/>
  <c r="E645" i="2" s="1"/>
  <c r="E628" i="2"/>
  <c r="E627" i="2"/>
  <c r="E626" i="2"/>
  <c r="E625" i="2"/>
  <c r="E624" i="2"/>
  <c r="E623" i="2"/>
  <c r="E622" i="2"/>
  <c r="E611" i="2"/>
  <c r="E613" i="2" s="1"/>
  <c r="E610" i="2"/>
  <c r="E609" i="2"/>
  <c r="E608" i="2"/>
  <c r="E607" i="2"/>
  <c r="E606" i="2"/>
  <c r="E605" i="2"/>
  <c r="E593" i="2"/>
  <c r="E592" i="2"/>
  <c r="E591" i="2"/>
  <c r="E590" i="2"/>
  <c r="E594" i="2" s="1"/>
  <c r="E596" i="2" s="1"/>
  <c r="E579" i="2"/>
  <c r="E581" i="2" s="1"/>
  <c r="E578" i="2"/>
  <c r="E577" i="2"/>
  <c r="E576" i="2"/>
  <c r="E575" i="2"/>
  <c r="E564" i="2"/>
  <c r="E566" i="2" s="1"/>
  <c r="E563" i="2"/>
  <c r="E562" i="2"/>
  <c r="E561" i="2"/>
  <c r="E549" i="2"/>
  <c r="E548" i="2"/>
  <c r="E547" i="2"/>
  <c r="E550" i="2" s="1"/>
  <c r="E552" i="2" s="1"/>
  <c r="E546" i="2"/>
  <c r="E545" i="2"/>
  <c r="E544" i="2"/>
  <c r="E532" i="2"/>
  <c r="E531" i="2"/>
  <c r="E530" i="2"/>
  <c r="E529" i="2"/>
  <c r="E517" i="2"/>
  <c r="E516" i="2"/>
  <c r="E515" i="2"/>
  <c r="E514" i="2"/>
  <c r="E513" i="2"/>
  <c r="E501" i="2"/>
  <c r="E500" i="2"/>
  <c r="E499" i="2"/>
  <c r="E502" i="2" s="1"/>
  <c r="E504" i="2" s="1"/>
  <c r="E487" i="2"/>
  <c r="E486" i="2"/>
  <c r="E485" i="2"/>
  <c r="E473" i="2"/>
  <c r="E472" i="2"/>
  <c r="E474" i="2" s="1"/>
  <c r="E476" i="2" s="1"/>
  <c r="E471" i="2"/>
  <c r="E470" i="2"/>
  <c r="E458" i="2"/>
  <c r="E457" i="2"/>
  <c r="E456" i="2"/>
  <c r="E455" i="2"/>
  <c r="E459" i="2" s="1"/>
  <c r="E461" i="2" s="1"/>
  <c r="E443" i="2"/>
  <c r="E442" i="2"/>
  <c r="E441" i="2"/>
  <c r="E440" i="2"/>
  <c r="E444" i="2" s="1"/>
  <c r="E446" i="2" s="1"/>
  <c r="E429" i="2"/>
  <c r="E431" i="2" s="1"/>
  <c r="E432" i="2" s="1"/>
  <c r="E433" i="2" s="1"/>
  <c r="E428" i="2"/>
  <c r="E416" i="2"/>
  <c r="E417" i="2" s="1"/>
  <c r="E419" i="2" s="1"/>
  <c r="E404" i="2"/>
  <c r="E403" i="2"/>
  <c r="E402" i="2"/>
  <c r="E405" i="2" s="1"/>
  <c r="E407" i="2" s="1"/>
  <c r="E393" i="2"/>
  <c r="E390" i="2"/>
  <c r="E389" i="2"/>
  <c r="E388" i="2"/>
  <c r="E387" i="2"/>
  <c r="E391" i="2" s="1"/>
  <c r="E375" i="2"/>
  <c r="E374" i="2"/>
  <c r="E373" i="2"/>
  <c r="E361" i="2"/>
  <c r="E360" i="2"/>
  <c r="E359" i="2"/>
  <c r="E358" i="2"/>
  <c r="E362" i="2" s="1"/>
  <c r="E364" i="2" s="1"/>
  <c r="E346" i="2"/>
  <c r="E345" i="2"/>
  <c r="E347" i="2" s="1"/>
  <c r="E349" i="2" s="1"/>
  <c r="E333" i="2"/>
  <c r="E332" i="2"/>
  <c r="E331" i="2"/>
  <c r="E330" i="2"/>
  <c r="E329" i="2"/>
  <c r="E317" i="2"/>
  <c r="E316" i="2"/>
  <c r="E315" i="2"/>
  <c r="E318" i="2" s="1"/>
  <c r="E320" i="2" s="1"/>
  <c r="E314" i="2"/>
  <c r="E313" i="2"/>
  <c r="E301" i="2"/>
  <c r="E300" i="2"/>
  <c r="E302" i="2" s="1"/>
  <c r="E304" i="2" s="1"/>
  <c r="E299" i="2"/>
  <c r="E298" i="2"/>
  <c r="E297" i="2"/>
  <c r="E285" i="2"/>
  <c r="E284" i="2"/>
  <c r="E283" i="2"/>
  <c r="E282" i="2"/>
  <c r="E270" i="2"/>
  <c r="E269" i="2"/>
  <c r="E268" i="2"/>
  <c r="E267" i="2"/>
  <c r="E271" i="2" s="1"/>
  <c r="E273" i="2" s="1"/>
  <c r="E255" i="2"/>
  <c r="E254" i="2"/>
  <c r="E253" i="2"/>
  <c r="E241" i="2"/>
  <c r="E240" i="2"/>
  <c r="E239" i="2"/>
  <c r="E238" i="2"/>
  <c r="E237" i="2"/>
  <c r="E236" i="2"/>
  <c r="E235" i="2"/>
  <c r="E234" i="2"/>
  <c r="E242" i="2" s="1"/>
  <c r="E244" i="2" s="1"/>
  <c r="E222" i="2"/>
  <c r="E221" i="2"/>
  <c r="E223" i="2" s="1"/>
  <c r="E225" i="2" s="1"/>
  <c r="E220" i="2"/>
  <c r="E219" i="2"/>
  <c r="E207" i="2"/>
  <c r="E206" i="2"/>
  <c r="E205" i="2"/>
  <c r="E204" i="2"/>
  <c r="E208" i="2" s="1"/>
  <c r="E210" i="2" s="1"/>
  <c r="E203" i="2"/>
  <c r="E192" i="2"/>
  <c r="E194" i="2" s="1"/>
  <c r="E195" i="2" s="1"/>
  <c r="E191" i="2"/>
  <c r="E179" i="2"/>
  <c r="E178" i="2"/>
  <c r="E180" i="2" s="1"/>
  <c r="E182" i="2" s="1"/>
  <c r="E167" i="2"/>
  <c r="E169" i="2" s="1"/>
  <c r="E166" i="2"/>
  <c r="E165" i="2"/>
  <c r="E153" i="2"/>
  <c r="E154" i="2" s="1"/>
  <c r="E156" i="2" s="1"/>
  <c r="E144" i="2"/>
  <c r="E141" i="2"/>
  <c r="E140" i="2"/>
  <c r="E142" i="2" s="1"/>
  <c r="E128" i="2"/>
  <c r="E129" i="2" s="1"/>
  <c r="E131" i="2" s="1"/>
  <c r="E116" i="2"/>
  <c r="E117" i="2" s="1"/>
  <c r="E119" i="2" s="1"/>
  <c r="E107" i="2"/>
  <c r="E108" i="2" s="1"/>
  <c r="E104" i="2"/>
  <c r="E103" i="2"/>
  <c r="E105" i="2" s="1"/>
  <c r="E91" i="2"/>
  <c r="E92" i="2" s="1"/>
  <c r="E94" i="2" s="1"/>
  <c r="E79" i="2"/>
  <c r="E80" i="2" s="1"/>
  <c r="E82" i="2" s="1"/>
  <c r="E67" i="2"/>
  <c r="E68" i="2" s="1"/>
  <c r="E70" i="2" s="1"/>
  <c r="E58" i="2"/>
  <c r="E59" i="2" s="1"/>
  <c r="E55" i="2"/>
  <c r="E54" i="2"/>
  <c r="E53" i="2"/>
  <c r="E52" i="2"/>
  <c r="E51" i="2"/>
  <c r="E50" i="2"/>
  <c r="E49" i="2"/>
  <c r="E56" i="2" s="1"/>
  <c r="E37" i="2"/>
  <c r="E36" i="2"/>
  <c r="E35" i="2"/>
  <c r="E34" i="2"/>
  <c r="E31" i="2"/>
  <c r="E30" i="2"/>
  <c r="E18" i="2"/>
  <c r="E19" i="2" s="1"/>
  <c r="E15" i="2"/>
  <c r="E21" i="2" s="1"/>
  <c r="E14" i="2"/>
  <c r="E13" i="2"/>
  <c r="E12" i="2"/>
  <c r="J135" i="1"/>
  <c r="J133" i="1"/>
  <c r="J132" i="1"/>
  <c r="I128" i="1"/>
  <c r="J128" i="1" s="1"/>
  <c r="J129" i="1" s="1"/>
  <c r="G125" i="1"/>
  <c r="I125" i="1" s="1"/>
  <c r="J125" i="1" s="1"/>
  <c r="I124" i="1"/>
  <c r="J124" i="1" s="1"/>
  <c r="G123" i="1"/>
  <c r="I123" i="1" s="1"/>
  <c r="J123" i="1" s="1"/>
  <c r="I122" i="1"/>
  <c r="J122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J99" i="1"/>
  <c r="I99" i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69" i="1"/>
  <c r="J69" i="1" s="1"/>
  <c r="I68" i="1"/>
  <c r="J68" i="1" s="1"/>
  <c r="I67" i="1"/>
  <c r="J67" i="1" s="1"/>
  <c r="I64" i="1"/>
  <c r="J64" i="1" s="1"/>
  <c r="I63" i="1"/>
  <c r="J63" i="1" s="1"/>
  <c r="I62" i="1"/>
  <c r="J62" i="1" s="1"/>
  <c r="I61" i="1"/>
  <c r="J61" i="1" s="1"/>
  <c r="I58" i="1"/>
  <c r="J58" i="1" s="1"/>
  <c r="I57" i="1"/>
  <c r="J57" i="1" s="1"/>
  <c r="I56" i="1"/>
  <c r="J56" i="1" s="1"/>
  <c r="I55" i="1"/>
  <c r="J55" i="1" s="1"/>
  <c r="I54" i="1"/>
  <c r="J54" i="1" s="1"/>
  <c r="I51" i="1"/>
  <c r="J51" i="1" s="1"/>
  <c r="I50" i="1"/>
  <c r="J50" i="1" s="1"/>
  <c r="I49" i="1"/>
  <c r="J49" i="1" s="1"/>
  <c r="I48" i="1"/>
  <c r="J48" i="1" s="1"/>
  <c r="I47" i="1"/>
  <c r="J47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G38" i="1"/>
  <c r="I38" i="1" s="1"/>
  <c r="J38" i="1" s="1"/>
  <c r="I37" i="1"/>
  <c r="J37" i="1" s="1"/>
  <c r="G34" i="1"/>
  <c r="I34" i="1" s="1"/>
  <c r="J34" i="1" s="1"/>
  <c r="I33" i="1"/>
  <c r="J33" i="1" s="1"/>
  <c r="I32" i="1"/>
  <c r="J32" i="1" s="1"/>
  <c r="J35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18" i="1"/>
  <c r="J18" i="1" s="1"/>
  <c r="I17" i="1"/>
  <c r="J17" i="1" s="1"/>
  <c r="I16" i="1"/>
  <c r="J16" i="1" s="1"/>
  <c r="I15" i="1"/>
  <c r="J15" i="1" s="1"/>
  <c r="I14" i="1"/>
  <c r="J14" i="1" s="1"/>
  <c r="I12" i="1"/>
  <c r="J12" i="1" s="1"/>
  <c r="E183" i="2" l="1"/>
  <c r="E184" i="2" s="1"/>
  <c r="E274" i="2"/>
  <c r="E275" i="2"/>
  <c r="E1294" i="2"/>
  <c r="E71" i="2"/>
  <c r="E72" i="2"/>
  <c r="E553" i="2"/>
  <c r="E554" i="2" s="1"/>
  <c r="E720" i="2"/>
  <c r="E721" i="2" s="1"/>
  <c r="E83" i="2"/>
  <c r="E84" i="2" s="1"/>
  <c r="E505" i="2"/>
  <c r="E506" i="2" s="1"/>
  <c r="E767" i="2"/>
  <c r="E766" i="2"/>
  <c r="E900" i="2"/>
  <c r="E901" i="2" s="1"/>
  <c r="E1002" i="2"/>
  <c r="E1003" i="2" s="1"/>
  <c r="E1052" i="2"/>
  <c r="E1053" i="2"/>
  <c r="E1378" i="2"/>
  <c r="E96" i="2"/>
  <c r="E95" i="2"/>
  <c r="E226" i="2"/>
  <c r="E227" i="2" s="1"/>
  <c r="E305" i="2"/>
  <c r="E306" i="2"/>
  <c r="E447" i="2"/>
  <c r="E448" i="2" s="1"/>
  <c r="E660" i="2"/>
  <c r="E659" i="2"/>
  <c r="E157" i="2"/>
  <c r="E158" i="2" s="1"/>
  <c r="E395" i="2"/>
  <c r="E582" i="2"/>
  <c r="E583" i="2" s="1"/>
  <c r="E675" i="2"/>
  <c r="E674" i="2"/>
  <c r="E1065" i="2"/>
  <c r="E1066" i="2" s="1"/>
  <c r="E1195" i="2"/>
  <c r="E1196" i="2" s="1"/>
  <c r="E1269" i="2"/>
  <c r="E1270" i="2" s="1"/>
  <c r="E1324" i="2"/>
  <c r="E1325" i="2" s="1"/>
  <c r="E2185" i="2"/>
  <c r="E211" i="2"/>
  <c r="E212" i="2" s="1"/>
  <c r="E245" i="2"/>
  <c r="E246" i="2" s="1"/>
  <c r="E408" i="2"/>
  <c r="E409" i="2"/>
  <c r="E478" i="2"/>
  <c r="E477" i="2"/>
  <c r="E597" i="2"/>
  <c r="E598" i="2" s="1"/>
  <c r="E955" i="2"/>
  <c r="E956" i="2" s="1"/>
  <c r="E985" i="2"/>
  <c r="E986" i="2" s="1"/>
  <c r="E420" i="2"/>
  <c r="E421" i="2" s="1"/>
  <c r="E686" i="2"/>
  <c r="E687" i="2" s="1"/>
  <c r="E1212" i="2"/>
  <c r="E1213" i="2" s="1"/>
  <c r="E22" i="2"/>
  <c r="E23" i="2" s="1"/>
  <c r="E366" i="2"/>
  <c r="E365" i="2"/>
  <c r="E824" i="2"/>
  <c r="E825" i="2" s="1"/>
  <c r="E1132" i="2"/>
  <c r="E1133" i="2" s="1"/>
  <c r="E1281" i="2"/>
  <c r="E1282" i="2" s="1"/>
  <c r="E121" i="2"/>
  <c r="E120" i="2"/>
  <c r="E321" i="2"/>
  <c r="E322" i="2" s="1"/>
  <c r="E350" i="2"/>
  <c r="E351" i="2" s="1"/>
  <c r="E463" i="2"/>
  <c r="E462" i="2"/>
  <c r="E568" i="2"/>
  <c r="E567" i="2"/>
  <c r="E646" i="2"/>
  <c r="E647" i="2" s="1"/>
  <c r="E929" i="2"/>
  <c r="E930" i="2"/>
  <c r="E1337" i="2"/>
  <c r="E1336" i="2"/>
  <c r="E1037" i="2"/>
  <c r="E1348" i="2"/>
  <c r="E1349" i="2" s="1"/>
  <c r="E1114" i="2"/>
  <c r="E1099" i="2"/>
  <c r="E1165" i="2"/>
  <c r="E1377" i="2"/>
  <c r="E60" i="2"/>
  <c r="E883" i="2"/>
  <c r="E1293" i="2"/>
  <c r="E1917" i="2"/>
  <c r="E2050" i="2"/>
  <c r="E2356" i="2"/>
  <c r="E132" i="2"/>
  <c r="E133" i="2" s="1"/>
  <c r="E854" i="2"/>
  <c r="E1936" i="2"/>
  <c r="E2354" i="2"/>
  <c r="E38" i="2"/>
  <c r="E40" i="2" s="1"/>
  <c r="E1018" i="2"/>
  <c r="E1020" i="2" s="1"/>
  <c r="E1252" i="2"/>
  <c r="E1254" i="2" s="1"/>
  <c r="E1307" i="2"/>
  <c r="E1308" i="2" s="1"/>
  <c r="E145" i="2"/>
  <c r="E146" i="2" s="1"/>
  <c r="E744" i="2"/>
  <c r="E745" i="2"/>
  <c r="E1149" i="2"/>
  <c r="E1150" i="2" s="1"/>
  <c r="E614" i="2"/>
  <c r="E615" i="2" s="1"/>
  <c r="E1084" i="2"/>
  <c r="E1083" i="2"/>
  <c r="E394" i="2"/>
  <c r="E171" i="2"/>
  <c r="E256" i="2"/>
  <c r="E258" i="2" s="1"/>
  <c r="E334" i="2"/>
  <c r="E336" i="2" s="1"/>
  <c r="E488" i="2"/>
  <c r="E490" i="2" s="1"/>
  <c r="E533" i="2"/>
  <c r="E535" i="2" s="1"/>
  <c r="E792" i="2"/>
  <c r="E794" i="2" s="1"/>
  <c r="E840" i="2"/>
  <c r="E868" i="2"/>
  <c r="E973" i="2"/>
  <c r="E1098" i="2"/>
  <c r="E1182" i="2"/>
  <c r="E1364" i="2"/>
  <c r="E1365" i="2" s="1"/>
  <c r="E109" i="2"/>
  <c r="E170" i="2"/>
  <c r="E196" i="2"/>
  <c r="E376" i="2"/>
  <c r="E378" i="2" s="1"/>
  <c r="E518" i="2"/>
  <c r="E520" i="2" s="1"/>
  <c r="E777" i="2"/>
  <c r="E779" i="2" s="1"/>
  <c r="E1504" i="2"/>
  <c r="E1506" i="2" s="1"/>
  <c r="E1689" i="2"/>
  <c r="E1765" i="2"/>
  <c r="E1934" i="2"/>
  <c r="E1951" i="2"/>
  <c r="E1953" i="2" s="1"/>
  <c r="E2048" i="2"/>
  <c r="E2221" i="2"/>
  <c r="E2335" i="2"/>
  <c r="E2337" i="2" s="1"/>
  <c r="E698" i="2"/>
  <c r="E700" i="2" s="1"/>
  <c r="E1222" i="2"/>
  <c r="E1228" i="2" s="1"/>
  <c r="E2145" i="2"/>
  <c r="E2147" i="2" s="1"/>
  <c r="E1489" i="2"/>
  <c r="E1491" i="2" s="1"/>
  <c r="E1782" i="2"/>
  <c r="E1784" i="2" s="1"/>
  <c r="E1801" i="2"/>
  <c r="E1803" i="2" s="1"/>
  <c r="E286" i="2"/>
  <c r="E288" i="2" s="1"/>
  <c r="E629" i="2"/>
  <c r="E631" i="2" s="1"/>
  <c r="E940" i="2"/>
  <c r="E942" i="2" s="1"/>
  <c r="E1578" i="2"/>
  <c r="E1580" i="2" s="1"/>
  <c r="E1841" i="2"/>
  <c r="J126" i="1"/>
  <c r="J45" i="1"/>
  <c r="J65" i="1"/>
  <c r="J52" i="1"/>
  <c r="J82" i="1"/>
  <c r="J59" i="1"/>
  <c r="J30" i="1"/>
  <c r="J70" i="1"/>
  <c r="J120" i="1"/>
  <c r="J19" i="1"/>
  <c r="F43" i="5"/>
  <c r="E1166" i="2" l="1"/>
  <c r="E1167" i="2" s="1"/>
  <c r="E1255" i="2"/>
  <c r="E1256" i="2"/>
  <c r="E1183" i="2"/>
  <c r="E1184" i="2" s="1"/>
  <c r="E1115" i="2"/>
  <c r="E1116" i="2" s="1"/>
  <c r="E379" i="2"/>
  <c r="E380" i="2" s="1"/>
  <c r="E259" i="2"/>
  <c r="E260" i="2" s="1"/>
  <c r="E884" i="2"/>
  <c r="E885" i="2" s="1"/>
  <c r="E1038" i="2"/>
  <c r="E1039" i="2" s="1"/>
  <c r="E701" i="2"/>
  <c r="E702" i="2" s="1"/>
  <c r="E536" i="2"/>
  <c r="E537" i="2" s="1"/>
  <c r="E289" i="2"/>
  <c r="E290" i="2" s="1"/>
  <c r="E491" i="2"/>
  <c r="E492" i="2" s="1"/>
  <c r="E521" i="2"/>
  <c r="E522" i="2" s="1"/>
  <c r="E1021" i="2"/>
  <c r="E1022" i="2" s="1"/>
  <c r="E41" i="2"/>
  <c r="E42" i="2"/>
  <c r="E841" i="2"/>
  <c r="E842" i="2" s="1"/>
  <c r="E632" i="2"/>
  <c r="E633" i="2" s="1"/>
  <c r="E780" i="2"/>
  <c r="E781" i="2"/>
  <c r="E337" i="2"/>
  <c r="E338" i="2" s="1"/>
  <c r="E943" i="2"/>
  <c r="E944" i="2"/>
  <c r="E1229" i="2"/>
  <c r="E1230" i="2" s="1"/>
  <c r="E795" i="2"/>
  <c r="E796" i="2" s="1"/>
  <c r="J131" i="1"/>
  <c r="G46" i="5"/>
  <c r="G43" i="5"/>
  <c r="G40" i="5"/>
  <c r="G37" i="5"/>
  <c r="G34" i="5"/>
  <c r="G31" i="5"/>
  <c r="G28" i="5"/>
  <c r="G25" i="5"/>
  <c r="G22" i="5"/>
  <c r="G19" i="5" l="1"/>
  <c r="G16" i="5"/>
  <c r="G13" i="5"/>
  <c r="F39" i="4"/>
  <c r="C49" i="5" l="1"/>
  <c r="D40" i="5" s="1"/>
  <c r="H40" i="5" s="1"/>
  <c r="AM40" i="5" s="1"/>
  <c r="H22" i="3"/>
  <c r="H38" i="3" s="1"/>
  <c r="J134" i="1" l="1"/>
  <c r="D19" i="5"/>
  <c r="H19" i="5" s="1"/>
  <c r="D16" i="5"/>
  <c r="H16" i="5" s="1"/>
  <c r="D31" i="5"/>
  <c r="H31" i="5" s="1"/>
  <c r="D22" i="5"/>
  <c r="H22" i="5" s="1"/>
  <c r="AM22" i="5" s="1"/>
  <c r="D13" i="5"/>
  <c r="D25" i="5"/>
  <c r="AM25" i="5" s="1"/>
  <c r="D34" i="5"/>
  <c r="AM34" i="5" s="1"/>
  <c r="D28" i="5"/>
  <c r="H28" i="5" s="1"/>
  <c r="D46" i="5"/>
  <c r="AM46" i="5" s="1"/>
  <c r="D37" i="5"/>
  <c r="H37" i="5" s="1"/>
  <c r="D43" i="5"/>
  <c r="AM43" i="5" s="1"/>
  <c r="H13" i="5" l="1"/>
  <c r="D49" i="5"/>
  <c r="AM13" i="5" l="1"/>
  <c r="AM49" i="5" s="1"/>
  <c r="H49" i="5"/>
</calcChain>
</file>

<file path=xl/comments1.xml><?xml version="1.0" encoding="utf-8"?>
<comments xmlns="http://schemas.openxmlformats.org/spreadsheetml/2006/main">
  <authors>
    <author>FR22209</author>
  </authors>
  <commentList>
    <comment ref="E30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Código tributário municipal.
Considerar 50% do valor da taxa (desconto obtido para prestação de serviços que envolvam compra de material)</t>
        </r>
      </text>
    </comment>
  </commentList>
</comments>
</file>

<file path=xl/comments2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</commentList>
</comments>
</file>

<file path=xl/sharedStrings.xml><?xml version="1.0" encoding="utf-8"?>
<sst xmlns="http://schemas.openxmlformats.org/spreadsheetml/2006/main" count="5690" uniqueCount="1132">
  <si>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</si>
  <si>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</si>
  <si>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</si>
  <si>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</si>
  <si>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</si>
  <si>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 xml:space="preserve">Materiais      </t>
  </si>
  <si>
    <t xml:space="preserve">Mao de Obra    </t>
  </si>
  <si>
    <t xml:space="preserve">Pr. Unitario   </t>
  </si>
  <si>
    <t xml:space="preserve">Pr. Total      </t>
  </si>
  <si>
    <t xml:space="preserve"> </t>
  </si>
  <si>
    <t>ADMINISTRAÇÃO LOCAL</t>
  </si>
  <si>
    <t>UN</t>
  </si>
  <si>
    <t>DEMOLIÇÃO/RETIRADA</t>
  </si>
  <si>
    <t>CV0074</t>
  </si>
  <si>
    <t>DEMOLICAO DE DIVISORIAS EM PLACAS DE MARMORITE OU DE CONCRETO</t>
  </si>
  <si>
    <t>M2</t>
  </si>
  <si>
    <t>CV0110</t>
  </si>
  <si>
    <t>REMOCAO DE DISPOSITIVOS PARA FUNCIONAMENTO DE PIA DE COZINHA</t>
  </si>
  <si>
    <t>CV0071</t>
  </si>
  <si>
    <t>RETIRADA DE ESQUADRIAS METALICAS</t>
  </si>
  <si>
    <t>CF0003</t>
  </si>
  <si>
    <t>RETIRADA DE FOLHAS DE PORTA DE PASSAGEM OU JANELA</t>
  </si>
  <si>
    <t>CF0004</t>
  </si>
  <si>
    <t>RETIRADA DE BATENTES DE MADEIRA</t>
  </si>
  <si>
    <t>CP0050</t>
  </si>
  <si>
    <t>RETIRADA DE DIVISORIAS EM CHAPAS DE MADEIRA, COM MONTANTES METALICOS</t>
  </si>
  <si>
    <t>CV0060</t>
  </si>
  <si>
    <t>DEMOLICAO DE ALVENARIA DE TIJOLOS MACICOS S/REAPROVEITAMENTO</t>
  </si>
  <si>
    <t>M3</t>
  </si>
  <si>
    <t>CV0061</t>
  </si>
  <si>
    <t>DEMOLICAO DE ALVENARIA DE TIJOLOS FURADOS S/REAPROVEITAMENTO</t>
  </si>
  <si>
    <t>VEDAÇÃO</t>
  </si>
  <si>
    <t>CP0069</t>
  </si>
  <si>
    <t>CP0015</t>
  </si>
  <si>
    <t>CH0151</t>
  </si>
  <si>
    <t>VERGA 10X10CM EM CONCRETO PRÉ-MOLDADO FCK=20MPA (PREPARO COM BETONEIRA) AÇO CA60, BITOLA FINA, INCLUSIVE FORMAS TABUA 3A.</t>
  </si>
  <si>
    <t>M</t>
  </si>
  <si>
    <t>REVESTIMENTO</t>
  </si>
  <si>
    <t>CT0011</t>
  </si>
  <si>
    <t>CHAPISCO RUSTICO TRACO 1:3 (CIMENTO E AREIA GROSSA), ESPESSURA 2CM, PREPARO MANUAL DA ARGAMASSA</t>
  </si>
  <si>
    <t>CT0194</t>
  </si>
  <si>
    <t>EMBOÇO OU MASSA ÚNICA EM ARGAMASSA TRAÇO 1:2:8, PREPARO MECÂNICO COM BETONEIRA 400 L, APLICADA MANUALMENTE EM PANOS DE FACHADA COM PRESENÇADE VÃOS, ESPESSURA DE 25 MM. AF_06/2014</t>
  </si>
  <si>
    <t>CH0088</t>
  </si>
  <si>
    <t>REGULARIZACAO DE SUPERFICIE DE CONC. APARENTE</t>
  </si>
  <si>
    <t>CS0164</t>
  </si>
  <si>
    <t>REVESTIMENTO CERÂMICO PARA PISO COM PLACAS TIPO GRÊS DE DIMENSÕES 60X60 CM APLICADA EM AMBIENTES DE ÁREA MENOR QUE 5 M2. AF_06/2014</t>
  </si>
  <si>
    <t>CT0070</t>
  </si>
  <si>
    <t>FORRO DE GESSO EM PLACAS 60X60CM, ESPESSURA 1,2CM, INCLUSIVE FIXACAO COM ARAME</t>
  </si>
  <si>
    <t>CS0047</t>
  </si>
  <si>
    <t>SOLEIRA DE MARMORE BRANCO, LARGURA 5CM, ESPESSURA 3CM, ASSENTADA COM ARGAMASSA COLANTE</t>
  </si>
  <si>
    <t>CL0692</t>
  </si>
  <si>
    <t>CUBA DE EMBUTIR DE AÇO INOXIDÁVEL MÉDIA, INCLUSO VÁLVULA TIPO AMERICANA E SIFÃO TIPO GARRAFA EM METAL CROMADO - FORNECIMENTO E INSTALAÇÃO. AF_12/2013</t>
  </si>
  <si>
    <t>CL0671</t>
  </si>
  <si>
    <t>CU0860</t>
  </si>
  <si>
    <t>COLOCACAO BANCA MARMORE/GRANITO/ACO INOX EXCLUSIVE BANCA - P</t>
  </si>
  <si>
    <t>CF0048</t>
  </si>
  <si>
    <t>CF0101</t>
  </si>
  <si>
    <t>VIDRO TEMPERADO INCOLOR, ESPESSURA 6MM, FORNECIMENTO E INSTALACAO, INCLUSIVE MASSA PARA VEDACAO</t>
  </si>
  <si>
    <t>CF0041</t>
  </si>
  <si>
    <t>CF0078</t>
  </si>
  <si>
    <t>FECHADURA DE EMBUTIR COMPLETA, PARA PORTAS EXTERNAS, PADRAO DE ACABAMENTO SUPERIOR</t>
  </si>
  <si>
    <t>CF0171</t>
  </si>
  <si>
    <t>FECHADURA CILINDRO CENTRAL TUBULAR, 70MM, COM MACANETA DE LATAO CROMADO PARA PORTA DIVISORIA</t>
  </si>
  <si>
    <t>COBERTURA</t>
  </si>
  <si>
    <t>CC0045</t>
  </si>
  <si>
    <t>TELHAMENTO COM TELHA DE FIBROCIMENTO ONDULADA, ESPESSURA 6MM, INCLUSOJUNTAS DE VEDACAO E ACESSORIOS DE FIXACAO, EXCLUINDO MADEIRAMENTO</t>
  </si>
  <si>
    <t>CC0006</t>
  </si>
  <si>
    <t>ESTRUTURA EM MADEIRA APARELHADA, PARA TELHA ONDULADA DE FIBROCIMENTO,ALUMINIO OU PLASTICA, APOIADA EM LAJE OU PAREDE</t>
  </si>
  <si>
    <t>CC0071</t>
  </si>
  <si>
    <t>CUMEEIRA UNIVERSAL PARA TELHA DE FIBROCIMENTO ONDULADA ESPESSURA 6 MM,INCLUSO JUNTAS DE VEDACAO E ACESSORIOS DE FIXACAO</t>
  </si>
  <si>
    <t>CC0127</t>
  </si>
  <si>
    <t>PINTURA</t>
  </si>
  <si>
    <t>CR0139</t>
  </si>
  <si>
    <t>CU0734</t>
  </si>
  <si>
    <t>PINTURA PVA, TRES DEMAOS</t>
  </si>
  <si>
    <t>CR0027</t>
  </si>
  <si>
    <t>PINTURA ESMALTE BRILHANTE PARA MADEIRA, DUAS DEMAOS, SOBRE FUNDO NIVELADOR BRANCO</t>
  </si>
  <si>
    <t>CN0009</t>
  </si>
  <si>
    <t>LIGAÇÃO DE ESGOTO EM TUBO PVC ESGOTO SÉRIE-R DN 100MM, DA CAIXA ATÉ AREDE, INCLUINDO ESCAVAÇÃO E REATERRO ATÉ 1,00M, COMPOSTO POR 10,50M DETUBO PVC SÉRIE-R ESGOTO DN 100MM, JUNÇÃO SIMPLES PVC PARA ESGOTO PREDIAL DN 100X100MM E CURVA PVC 90GRAUS PARA RE</t>
  </si>
  <si>
    <t>CL0550</t>
  </si>
  <si>
    <t>CA0027</t>
  </si>
  <si>
    <t>ASSENTAMENTO TUBO PVC COM JUNTA ELASTICA, DN 50 MM - (OU RPVC, OU PVCDEFOFO, OU PRFV) - PARA AGUA.</t>
  </si>
  <si>
    <t>CL0389</t>
  </si>
  <si>
    <t>CAIXA DE GORDURA SIMPLES EM CONCRETO PRE-MOLDADO DN 40MM COM TAMPA - FORNECIMENTO E INSTALACAO</t>
  </si>
  <si>
    <t xml:space="preserve"> 10.</t>
  </si>
  <si>
    <t>CJ0433</t>
  </si>
  <si>
    <t>TOMADA DE EMBUTIR 2P+T 20A/250V C/ PLACA - FORNECIMENTO E INSTALACAO</t>
  </si>
  <si>
    <t>CAIXA DE PASSAGEM 30X30X40 COM TAMPA E DRENO BRITA</t>
  </si>
  <si>
    <t>CA0060</t>
  </si>
  <si>
    <t>ASSENTAMENTO DE TAMPAO DE FERRO FUNDIDO 600 MM</t>
  </si>
  <si>
    <t>DUTO PERFURADO - ELETROCALHA DE CHAPA DE AÇO (50X100)mm</t>
  </si>
  <si>
    <t>BRAÇADEIRA TIPO "D", METÁLICA ATE 3"</t>
  </si>
  <si>
    <t>CZ9435</t>
  </si>
  <si>
    <t>CZ9429</t>
  </si>
  <si>
    <t>CZ9437</t>
  </si>
  <si>
    <t>CJ0009</t>
  </si>
  <si>
    <t>DUTO CORRUGADO EM PEAD (POLIETILENO DE ALTA DENSIDADE), PARA PROTEÇÃO DE CABOS SUBTERRÂNEOS Ø 4" (100 MM)</t>
  </si>
  <si>
    <t>CJ0392</t>
  </si>
  <si>
    <t>CABO DE COBRE ISOLAMENTO TERMOPLASTICO 0,6/1KV 35MM2 ANTI-CHAMA - FORNECIMENTO E INSTALACAO</t>
  </si>
  <si>
    <t>CJ0072</t>
  </si>
  <si>
    <t>DIA</t>
  </si>
  <si>
    <t xml:space="preserve">TOTAL ITEM:  10   </t>
  </si>
  <si>
    <t xml:space="preserve"> 11.</t>
  </si>
  <si>
    <t>EQUIPAMENTOS</t>
  </si>
  <si>
    <t>CO0120</t>
  </si>
  <si>
    <t>TRANSPORTE COMERCIAL COM CAMINHAO CARROCERIA 9 T, RODOVIA EM LEITO NATURAL</t>
  </si>
  <si>
    <t>M3XKM</t>
  </si>
  <si>
    <t>INSTALAÇÃO DE CAPELA</t>
  </si>
  <si>
    <t xml:space="preserve">TOTAL ITEM:  11   </t>
  </si>
  <si>
    <t xml:space="preserve"> 12.</t>
  </si>
  <si>
    <t>SERVIÇOS COMPLEMENTARES</t>
  </si>
  <si>
    <t>CU0048</t>
  </si>
  <si>
    <t>LIMPEZA FINAL DA OBRA</t>
  </si>
  <si>
    <t xml:space="preserve">TOTAL ITEM:  12   </t>
  </si>
  <si>
    <t xml:space="preserve">TOTAL DA PLANILHA: </t>
  </si>
  <si>
    <t xml:space="preserve">COMPOSIÇÃO DE PREÇOS </t>
  </si>
  <si>
    <t xml:space="preserve">Unid: UN    </t>
  </si>
  <si>
    <t xml:space="preserve">Equipamentos                  </t>
  </si>
  <si>
    <t xml:space="preserve">Unid           </t>
  </si>
  <si>
    <t xml:space="preserve">Qtde           </t>
  </si>
  <si>
    <t xml:space="preserve">Custo Unitário </t>
  </si>
  <si>
    <t xml:space="preserve">Custo Total    </t>
  </si>
  <si>
    <t xml:space="preserve">MES   </t>
  </si>
  <si>
    <t>Total</t>
  </si>
  <si>
    <t xml:space="preserve">Mão de Obra                   </t>
  </si>
  <si>
    <t xml:space="preserve">H     </t>
  </si>
  <si>
    <t xml:space="preserve">Materiais                     </t>
  </si>
  <si>
    <t xml:space="preserve">m2    </t>
  </si>
  <si>
    <t xml:space="preserve">M2    </t>
  </si>
  <si>
    <t xml:space="preserve">UN    </t>
  </si>
  <si>
    <t xml:space="preserve">Preço de Custo       </t>
  </si>
  <si>
    <t xml:space="preserve">Bonificação          </t>
  </si>
  <si>
    <t xml:space="preserve">Preço de Venda       </t>
  </si>
  <si>
    <t xml:space="preserve">Serviço:  DEMOLICAO DE DIVISORIAS EM PLACAS DE MARMORITE OU DE CONCRETO </t>
  </si>
  <si>
    <t xml:space="preserve">Unid: M2    </t>
  </si>
  <si>
    <t xml:space="preserve">Serviço:  REMOCAO DE DISPOSITIVOS PARA FUNCIONAMENTO DE PIA DE COZINHA </t>
  </si>
  <si>
    <t xml:space="preserve">Serviço:  RETIRADA DE ESQUADRIAS METALICAS </t>
  </si>
  <si>
    <t xml:space="preserve">Serviço:  RETIRADA DE FOLHAS DE PORTA DE PASSAGEM OU JANELA </t>
  </si>
  <si>
    <t xml:space="preserve">Serviço:  RETIRADA DE BATENTES DE MADEIRA </t>
  </si>
  <si>
    <t xml:space="preserve">Serviço:  RETIRADA DE DIVISORIAS EM CHAPAS DE MADEIRA, COM MONTANTES METALICOS </t>
  </si>
  <si>
    <t xml:space="preserve">Serviço:  DEMOLICAO DE ALVENARIA DE TIJOLOS MACICOS S/REAPROVEITAMENTO </t>
  </si>
  <si>
    <t xml:space="preserve">Unid: M3    </t>
  </si>
  <si>
    <t xml:space="preserve">Serviço:  DEMOLICAO DE ALVENARIA DE TIJOLOS FURADOS S/REAPROVEITAMENTO </t>
  </si>
  <si>
    <t xml:space="preserve">CHI   </t>
  </si>
  <si>
    <t xml:space="preserve">M     </t>
  </si>
  <si>
    <t xml:space="preserve">KG    </t>
  </si>
  <si>
    <t xml:space="preserve">M3    </t>
  </si>
  <si>
    <t xml:space="preserve">Serviço:  VERGA 10X10CM EM CONCRETO PRÉ-MOLDADO FCK=20MPA (PREPARO COM BETONEIRA) AÇO CA60, BITOLA FINA, INCLUSIVE FORMAS TABUA 3A. </t>
  </si>
  <si>
    <t xml:space="preserve">Unid: M     </t>
  </si>
  <si>
    <t xml:space="preserve">Serviço:  CHAPISCO RUSTICO TRACO 1:3 (CIMENTO E AREIA GROSSA), ESPESSURA 2CM, PREPARO MANUAL DA ARGAMASSA </t>
  </si>
  <si>
    <t xml:space="preserve">Serviço:  EMBOÇO OU MASSA ÚNICA EM ARGAMASSA TRAÇO 1:2:8, PREPARO MECÂNICO COM BETONEIRA 400 L, APLICADA MANUALMENTE EM PANOS DE FACHADA COM PRESENÇADE VÃOS, ESPESSURA DE 25 MM. AF_06/2014 </t>
  </si>
  <si>
    <t xml:space="preserve">Serviço:  REGULARIZACAO DE SUPERFICIE DE CONC. APARENTE </t>
  </si>
  <si>
    <t xml:space="preserve">Serviço:  REVESTIMENTO CERÂMICO PARA PISO COM PLACAS TIPO GRÊS DE DIMENSÕES 60X60 CM APLICADA EM AMBIENTES DE ÁREA MENOR QUE 5 M2. AF_06/2014 </t>
  </si>
  <si>
    <t xml:space="preserve">Serviço:  FORRO DE GESSO EM PLACAS 60X60CM, ESPESSURA 1,2CM, INCLUSIVE FIXACAO COM ARAME </t>
  </si>
  <si>
    <t xml:space="preserve">Serviço:  SOLEIRA DE MARMORE BRANCO, LARGURA 5CM, ESPESSURA 3CM, ASSENTADA COM ARGAMASSA COLANTE </t>
  </si>
  <si>
    <t xml:space="preserve">Serviço:  CUBA DE EMBUTIR DE AÇO INOXIDÁVEL MÉDIA, INCLUSO VÁLVULA TIPO AMERICANA E SIFÃO TIPO GARRAFA EM METAL CROMADO - FORNECIMENTO E INSTALAÇÃO. AF_12/2013 </t>
  </si>
  <si>
    <t xml:space="preserve">Serviço:  COLOCACAO BANCA MARMORE/GRANITO/ACO INOX EXCLUSIVE BANCA - P </t>
  </si>
  <si>
    <t xml:space="preserve">Serviço:  VIDRO TEMPERADO INCOLOR, ESPESSURA 6MM, FORNECIMENTO E INSTALACAO, INCLUSIVE MASSA PARA VEDACAO </t>
  </si>
  <si>
    <t xml:space="preserve">Serviço:  FECHADURA DE EMBUTIR COMPLETA, PARA PORTAS EXTERNAS, PADRAO DE ACABAMENTO SUPERIOR </t>
  </si>
  <si>
    <t xml:space="preserve">CJ    </t>
  </si>
  <si>
    <t xml:space="preserve">Serviço:  FECHADURA CILINDRO CENTRAL TUBULAR, 70MM, COM MACANETA DE LATAO CROMADO PARA PORTA DIVISORIA </t>
  </si>
  <si>
    <t xml:space="preserve">Serviço:  TELHAMENTO COM TELHA DE FIBROCIMENTO ONDULADA, ESPESSURA 6MM, INCLUSOJUNTAS DE VEDACAO E ACESSORIOS DE FIXACAO, EXCLUINDO MADEIRAMENTO </t>
  </si>
  <si>
    <t xml:space="preserve">Serviço:  ESTRUTURA EM MADEIRA APARELHADA, PARA TELHA ONDULADA DE FIBROCIMENTO,ALUMINIO OU PLASTICA, APOIADA EM LAJE OU PAREDE </t>
  </si>
  <si>
    <t xml:space="preserve">Serviço:  CUMEEIRA UNIVERSAL PARA TELHA DE FIBROCIMENTO ONDULADA ESPESSURA 6 MM,INCLUSO JUNTAS DE VEDACAO E ACESSORIOS DE FIXACAO </t>
  </si>
  <si>
    <t xml:space="preserve">18L   </t>
  </si>
  <si>
    <t xml:space="preserve">Serviço:  PINTURA PVA, TRES DEMAOS </t>
  </si>
  <si>
    <t xml:space="preserve">L     </t>
  </si>
  <si>
    <t xml:space="preserve">Serviço:  PINTURA ESMALTE BRILHANTE PARA MADEIRA, DUAS DEMAOS, SOBRE FUNDO NIVELADOR BRANCO </t>
  </si>
  <si>
    <t xml:space="preserve">GL    </t>
  </si>
  <si>
    <t xml:space="preserve">Serviço:  LIGAÇÃO DE ESGOTO EM TUBO PVC ESGOTO SÉRIE-R DN 100MM, DA CAIXA ATÉ AREDE, INCLUINDO ESCAVAÇÃO E REATERRO ATÉ 1,00M, COMPOSTO POR 10,50M DETUBO PVC SÉRIE-R ESGOTO DN 100MM, JUNÇÃO SIMPLES PVC PARA ESGOTO PREDIAL DN 100X100MM E CURVA PVC 90GRAUS PARA RE </t>
  </si>
  <si>
    <t xml:space="preserve">Serviço:  ASSENTAMENTO TUBO PVC COM JUNTA ELASTICA, DN 50 MM - (OU RPVC, OU PVCDEFOFO, OU PRFV) - PARA AGUA. </t>
  </si>
  <si>
    <t xml:space="preserve">Serviço:  CAIXA DE GORDURA SIMPLES EM CONCRETO PRE-MOLDADO DN 40MM COM TAMPA - FORNECIMENTO E INSTALACAO </t>
  </si>
  <si>
    <t xml:space="preserve">Serviço:  TOMADA DE EMBUTIR 2P+T 20A/250V C/ PLACA - FORNECIMENTO E INSTALACAO </t>
  </si>
  <si>
    <t xml:space="preserve">Serviço:  ASSENTAMENTO DE TAMPAO DE FERRO FUNDIDO 600 MM </t>
  </si>
  <si>
    <t xml:space="preserve">Serviço:  DUTO PERFURADO - ELETROCALHA DE CHAPA DE AÇO (50X100)mm </t>
  </si>
  <si>
    <t xml:space="preserve">Serviço:  BRAÇADEIRA TIPO "D", METÁLICA ATE 3" </t>
  </si>
  <si>
    <t xml:space="preserve">PÇ    </t>
  </si>
  <si>
    <t xml:space="preserve">Serviço:  DUTO CORRUGADO EM PEAD (POLIETILENO DE ALTA DENSIDADE), PARA PROTEÇÃO DE CABOS SUBTERRÂNEOS Ø 4" (100 MM) </t>
  </si>
  <si>
    <t xml:space="preserve">Serviço:  CABO DE COBRE ISOLAMENTO TERMOPLASTICO 0,6/1KV 35MM2 ANTI-CHAMA - FORNECIMENTO E INSTALACAO </t>
  </si>
  <si>
    <t xml:space="preserve">Unid: DIA   </t>
  </si>
  <si>
    <t xml:space="preserve">Serviço:  TRANSPORTE COMERCIAL COM CAMINHAO CARROCERIA 9 T, RODOVIA EM LEITO NATURAL </t>
  </si>
  <si>
    <t xml:space="preserve">Unid: M3XKM </t>
  </si>
  <si>
    <t xml:space="preserve">CHP   </t>
  </si>
  <si>
    <t xml:space="preserve">Serviço:  INSTALAÇÃO DE CAPELA                                         </t>
  </si>
  <si>
    <t xml:space="preserve">Serviço:  LIMPEZA FINAL DA OBRA </t>
  </si>
  <si>
    <t xml:space="preserve">Composição:  CH0064            </t>
  </si>
  <si>
    <t xml:space="preserve">Unid: KG    </t>
  </si>
  <si>
    <t xml:space="preserve">Composição:  CH0110            </t>
  </si>
  <si>
    <t xml:space="preserve">Composição:  CL0641            </t>
  </si>
  <si>
    <t>Serviço:  VÁLVULA EM METAL CROMADO TIPO  AMERICANA 3.1/2" X 1.1/2" PARA</t>
  </si>
  <si>
    <t xml:space="preserve">Composição:  CL0644            </t>
  </si>
  <si>
    <t xml:space="preserve">Composição:  CL0664            </t>
  </si>
  <si>
    <t xml:space="preserve">Serviço:  CUBA DE EMBUTIR DE AÇO         INOXIDÁVEL MÉDIA -            </t>
  </si>
  <si>
    <t xml:space="preserve">Composição:  CU0280            </t>
  </si>
  <si>
    <t xml:space="preserve">Serviço:  CAMINHAO CARROCERIA ABERTA,EM  MADEIRA, TOCO, 170CV - 11T    </t>
  </si>
  <si>
    <t xml:space="preserve">Unid: CHP   </t>
  </si>
  <si>
    <t xml:space="preserve">Unid: CHI   </t>
  </si>
  <si>
    <t xml:space="preserve">Composição:  CU0852            </t>
  </si>
  <si>
    <t>Serviço:  CONCRETO P/CAMADAS             PREPARATORIAS 180KG/M3 CIMENTO</t>
  </si>
  <si>
    <t xml:space="preserve">Composição:  CU0992            </t>
  </si>
  <si>
    <t xml:space="preserve">Composição:  CU1015            </t>
  </si>
  <si>
    <t xml:space="preserve">Serviço:  ARGAMASSA INDUSTRIALIZADA      MULTIUSO PARA REVESTIMENTOS E </t>
  </si>
  <si>
    <t xml:space="preserve">Composição:  CU1024            </t>
  </si>
  <si>
    <t xml:space="preserve">Serviço:  ARGAMASSA TRAÇO 1:2:8          (CIMENTO, CAL E AREIA MÉDIA)  </t>
  </si>
  <si>
    <t xml:space="preserve">Composição:  CU1075            </t>
  </si>
  <si>
    <t xml:space="preserve">Serviço:  ARGAMASSA TRAÇO 1:4 (CIMENTO E AREIA MÉDIA) PARA CONTRAPISO, </t>
  </si>
  <si>
    <t xml:space="preserve">Composição:  CU1158            </t>
  </si>
  <si>
    <t xml:space="preserve">Serviço:  AJUDANTE DE CARPINTEIRO COM    ENCARGOS COMPLEMENTARES       </t>
  </si>
  <si>
    <t xml:space="preserve">Unid: H     </t>
  </si>
  <si>
    <t xml:space="preserve">Composição:  CU1162            </t>
  </si>
  <si>
    <t xml:space="preserve">Serviço:  AJUDANTE ESPECIALIZADO COM     ENCARGOS COMPLEMENTARES       </t>
  </si>
  <si>
    <t xml:space="preserve">Composição:  CU1165            </t>
  </si>
  <si>
    <t xml:space="preserve">Serviço:  AUXILIAR DE ELETRICISTA COM    ENCARGOS COMPLEMENTARES       </t>
  </si>
  <si>
    <t xml:space="preserve">Composição:  CU1166            </t>
  </si>
  <si>
    <t xml:space="preserve">Serviço:  AUXILIAR DE ENCANADOR OU       BOMBEIRO HIDRÁULICO COM       </t>
  </si>
  <si>
    <t xml:space="preserve">Composição:  CU1174            </t>
  </si>
  <si>
    <t xml:space="preserve">Serviço:  AZULEJISTA OU LADRILHISTA COM  ENCARGOS COMPLEMENTARES       </t>
  </si>
  <si>
    <t xml:space="preserve">Composição:  CU1179            </t>
  </si>
  <si>
    <t xml:space="preserve">Serviço:  CARPINTEIRO DE ESQUADRIA COM   ENCARGOS COMPLEMENTARES       </t>
  </si>
  <si>
    <t xml:space="preserve">Composição:  CU1180            </t>
  </si>
  <si>
    <t xml:space="preserve">Serviço:  CARPINTEIRO DE FORMAS COM      ENCARGOS COMPLEMENTARES       </t>
  </si>
  <si>
    <t xml:space="preserve">Composição:  CU1182            </t>
  </si>
  <si>
    <t xml:space="preserve">Serviço:  ELETRICISTA COM ENCARGOS       COMPLEMENTARES                </t>
  </si>
  <si>
    <t xml:space="preserve">Composição:  CU1185            </t>
  </si>
  <si>
    <t xml:space="preserve">Serviço:  ENCANADOR OU BOMBEIRO          HIDRÁULICO COM ENCARGOS       </t>
  </si>
  <si>
    <t xml:space="preserve">Composição:  CU1187            </t>
  </si>
  <si>
    <t xml:space="preserve">Serviço:  GESSEIRO COM ENCARGOS          COMPLEMENTARES                </t>
  </si>
  <si>
    <t xml:space="preserve">Composição:  CU1191            </t>
  </si>
  <si>
    <t xml:space="preserve">Serviço:  MARMORISTA/GRANITEIRO COM      ENCARGOS COMPLEMENTARES       </t>
  </si>
  <si>
    <t xml:space="preserve">Composição:  CU1194            </t>
  </si>
  <si>
    <t>Serviço:  MONTADOR (TUBO                 AÇO/EQUIPAMENTOS) COM ENCARGOS</t>
  </si>
  <si>
    <t xml:space="preserve">Composição:  CU1223            </t>
  </si>
  <si>
    <t xml:space="preserve">Serviço:  PEDREIRO COM ENCARGOS          COMPLEMENTARES                </t>
  </si>
  <si>
    <t xml:space="preserve">Composição:  CU1224            </t>
  </si>
  <si>
    <t xml:space="preserve">Serviço:  PINTOR COM ENCARGOS            COMPLEMENTARES                </t>
  </si>
  <si>
    <t xml:space="preserve">Composição:  CU1229            </t>
  </si>
  <si>
    <t xml:space="preserve">Serviço:  SERRALHEIRO COM ENCARGOS       COMPLEMENTARES                </t>
  </si>
  <si>
    <t xml:space="preserve">Composição:  CU1236            </t>
  </si>
  <si>
    <t xml:space="preserve">Serviço:  TELHADISTA COM ENCARGOS        COMPLEMENTARES                </t>
  </si>
  <si>
    <t xml:space="preserve">Composição:  CU1238            </t>
  </si>
  <si>
    <t xml:space="preserve">Serviço:  VIDRACEIRO COM ENCARGOS        COMPLEMENTARES                </t>
  </si>
  <si>
    <t xml:space="preserve">Composição:  CU1242            </t>
  </si>
  <si>
    <t xml:space="preserve">Serviço:  ASSENTADOR DE TUBOS COM        ENCARGOS COMPLEMENTARES       </t>
  </si>
  <si>
    <t xml:space="preserve">Composição:  CU1243            </t>
  </si>
  <si>
    <t xml:space="preserve">Serviço:  SERVENTE COM ENCARGOS          COMPLEMENTARES                </t>
  </si>
  <si>
    <t xml:space="preserve">Serviço:  FERRAMENTAS                                                  </t>
  </si>
  <si>
    <t xml:space="preserve">Composição:  CU0074            </t>
  </si>
  <si>
    <t xml:space="preserve">Serviço:  SOLDA TOPO DESCENDENTE         CHANFRADA ESPESSURA=1/4"      </t>
  </si>
  <si>
    <t xml:space="preserve">Composição:  CU0180            </t>
  </si>
  <si>
    <t xml:space="preserve">Composição:  CU0526            </t>
  </si>
  <si>
    <t xml:space="preserve">Composição:  CU0527            </t>
  </si>
  <si>
    <t xml:space="preserve">Composição:  CU0528            </t>
  </si>
  <si>
    <t xml:space="preserve">Composição:  CU1155            </t>
  </si>
  <si>
    <t xml:space="preserve">Serviço:  FERRAMENTAS (ENCARGOS          COMPLEMENTARES)               </t>
  </si>
  <si>
    <t xml:space="preserve">Composição:  CU1156            </t>
  </si>
  <si>
    <t xml:space="preserve">Serviço:  EPI (ENCARGOS COMPLEMENTARES)                                </t>
  </si>
  <si>
    <t xml:space="preserve">PAR   </t>
  </si>
  <si>
    <t xml:space="preserve">Composição:  CU1164            </t>
  </si>
  <si>
    <t xml:space="preserve">Serviço:  ARMADOR COM ENCARGOS           COMPLEMENTARES                </t>
  </si>
  <si>
    <t xml:space="preserve">Composição:  CU1212            </t>
  </si>
  <si>
    <t xml:space="preserve">Serviço:  OPERADOR DE MÁQUINAS E         EQUIPAMENTOS COM ENCARGOS     </t>
  </si>
  <si>
    <t xml:space="preserve">Composição:  CU1240            </t>
  </si>
  <si>
    <t xml:space="preserve">Serviço:  OPERADOR DE BETONEIRA          ESTACIONÁRIA/MISTURADOR COM   </t>
  </si>
  <si>
    <t xml:space="preserve">Serviço:  MISTURADOR DE ARGAMASSA, EIXO  HORIZONTAL, CAPACIDADE DE     </t>
  </si>
  <si>
    <t xml:space="preserve">Composição:  CY0068            </t>
  </si>
  <si>
    <t xml:space="preserve">Composição:  CY0073            </t>
  </si>
  <si>
    <t xml:space="preserve">Composição:  CU0440            </t>
  </si>
  <si>
    <t xml:space="preserve">Composição:  CU0442            </t>
  </si>
  <si>
    <t xml:space="preserve">Composição:  CU1199            </t>
  </si>
  <si>
    <t xml:space="preserve">Serviço:  MOTORISTA DE CAMINHÃO COM      ENCARGOS COMPLEMENTARES       </t>
  </si>
  <si>
    <t xml:space="preserve">Composição:  CU1230            </t>
  </si>
  <si>
    <t xml:space="preserve">Serviço:  SOLDADOR COM ENCARGOS          COMPLEMENTARES                </t>
  </si>
  <si>
    <t xml:space="preserve">KW/H  </t>
  </si>
  <si>
    <t xml:space="preserve">Composição:  CY0069            </t>
  </si>
  <si>
    <t xml:space="preserve">Composição:  CY0070            </t>
  </si>
  <si>
    <t xml:space="preserve">Composição:  CY0071            </t>
  </si>
  <si>
    <t xml:space="preserve">Composição:  CY0072            </t>
  </si>
  <si>
    <t>UNIVERSIDADE FEDERAL DE UBERLÂNDIA</t>
  </si>
  <si>
    <t>COMPOSIÇÃO DO BDI</t>
  </si>
  <si>
    <t>Fórmula para Integração do BDI (Bonificação e Despesas Indiretas): Conforme Acordão 2.369/2011 e  revisão 2622-37/13( TC 036.076/2011-2)</t>
  </si>
  <si>
    <t>Itens Componentes do BDI:</t>
  </si>
  <si>
    <t>1.</t>
  </si>
  <si>
    <t>Administração Central da Contratada (AC%) ......................................................</t>
  </si>
  <si>
    <t>2.</t>
  </si>
  <si>
    <t>Encargos Financeiros (EF%) .....................................................................................</t>
  </si>
  <si>
    <t>3.</t>
  </si>
  <si>
    <t>Taxa de Risco, Seguros e Garantia (RG%) ...........................................................................</t>
  </si>
  <si>
    <t>3.1</t>
  </si>
  <si>
    <t>Taxa de Risco ...............................................................................................................................</t>
  </si>
  <si>
    <t>3.2</t>
  </si>
  <si>
    <t>Seguros e Garantias ....................................................................................................</t>
  </si>
  <si>
    <t>4.</t>
  </si>
  <si>
    <t>Lucro (L%) ..........................................................................................................</t>
  </si>
  <si>
    <t>5.</t>
  </si>
  <si>
    <t>Impostos e Tributos (IT%) ............................................................................................</t>
  </si>
  <si>
    <t>PIS ...................................................................................................................</t>
  </si>
  <si>
    <t>Seguridade Social (COFINS) .............................................................................................</t>
  </si>
  <si>
    <t>CPMF ...........................................................................................................</t>
  </si>
  <si>
    <t>Percentuais Variáveis</t>
  </si>
  <si>
    <t>CSLL .............................................................................................................</t>
  </si>
  <si>
    <t>IRPJ .............................................................................................................</t>
  </si>
  <si>
    <t>ISSQN ...........................................................................................................</t>
  </si>
  <si>
    <t>³</t>
  </si>
  <si>
    <t>Outros (especificar) ................................................................................................</t>
  </si>
  <si>
    <t>6.</t>
  </si>
  <si>
    <r>
      <t xml:space="preserve">BDI sobre o </t>
    </r>
    <r>
      <rPr>
        <b/>
        <u/>
        <sz val="12"/>
        <rFont val="Times New Roman"/>
        <family val="1"/>
      </rPr>
      <t>Custo Total Direto da Obra</t>
    </r>
    <r>
      <rPr>
        <b/>
        <sz val="12"/>
        <rFont val="Times New Roman"/>
        <family val="1"/>
      </rPr>
      <t xml:space="preserve"> ............................................................................................</t>
    </r>
  </si>
  <si>
    <t>CAMPUS SANTA MÔNICA</t>
  </si>
  <si>
    <t>TAXAS: LS= 90,64 %</t>
  </si>
  <si>
    <t>BDI (24,85%)</t>
  </si>
  <si>
    <t>BDI EQUIPAMENTOS (14,21%)</t>
  </si>
  <si>
    <t xml:space="preserve">TOTAL DA PLANILHA COM BDI: </t>
  </si>
  <si>
    <t xml:space="preserve">PREÇO/M²: </t>
  </si>
  <si>
    <t>COMPOSIÇÃO DO BDI EQUIPAMENTOS</t>
  </si>
  <si>
    <t>Garantia</t>
  </si>
  <si>
    <t>Risco</t>
  </si>
  <si>
    <t>Despesas Financeiras</t>
  </si>
  <si>
    <t>Adm Central</t>
  </si>
  <si>
    <t xml:space="preserve">Lucro </t>
  </si>
  <si>
    <t>Tributos</t>
  </si>
  <si>
    <t xml:space="preserve">   Cofins</t>
  </si>
  <si>
    <t xml:space="preserve">   PIS</t>
  </si>
  <si>
    <t xml:space="preserve">   ISS</t>
  </si>
  <si>
    <t xml:space="preserve">   CPMF</t>
  </si>
  <si>
    <t>BDI - Faixa referencial</t>
  </si>
  <si>
    <t>OBJETO: REFORMA DOS LABORATÓRIOS BLOCO 4NSM</t>
  </si>
  <si>
    <t>PLANILHA ORÇAMENTÁRIA - LABORATÓRIOS DO BLOCO 4NSM</t>
  </si>
  <si>
    <t>ÁREA TOTAL (M2):132,16 m2</t>
  </si>
  <si>
    <t xml:space="preserve">                             ÁREA TOTAL (M2):132,16 m2</t>
  </si>
  <si>
    <t>CRONOGRAMA FÍSICO FINACEIRO</t>
  </si>
  <si>
    <t>ITEM</t>
  </si>
  <si>
    <t>DISCRIMINAÇÃO  DE SERVIÇOS</t>
  </si>
  <si>
    <t>VALOR DOS  SERVIÇOS (R$)</t>
  </si>
  <si>
    <t>PESO</t>
  </si>
  <si>
    <t>Início</t>
  </si>
  <si>
    <t>Final</t>
  </si>
  <si>
    <t>Duração</t>
  </si>
  <si>
    <t>Mês1</t>
  </si>
  <si>
    <t>Mês 2</t>
  </si>
  <si>
    <t>%</t>
  </si>
  <si>
    <t>Total:</t>
  </si>
  <si>
    <t>HISTOGRAMA MDO</t>
  </si>
  <si>
    <t>Nome do recurso</t>
  </si>
  <si>
    <t>Trabalho( hrs)</t>
  </si>
  <si>
    <t>Mês 1 (h)</t>
  </si>
  <si>
    <t>Mês 2 (h)</t>
  </si>
  <si>
    <t>AJUDANTE DE CARPINTEIRO</t>
  </si>
  <si>
    <t>AJUDANTE DE ELETRICISTA</t>
  </si>
  <si>
    <t>AJUDANTE DE ENCANADOR</t>
  </si>
  <si>
    <t>ALMOXARIFE</t>
  </si>
  <si>
    <t>ARMADOR</t>
  </si>
  <si>
    <t>AUXILIAR DE ELETRICISTA</t>
  </si>
  <si>
    <t>AUXILIAR DE ENCANADOR OU BOMBEIRO HIDRAULICO</t>
  </si>
  <si>
    <t>CARPINTEIRO DE ESQUADRIA</t>
  </si>
  <si>
    <t>ENCANADOR OU BOMBEIRO HIDRAULICO</t>
  </si>
  <si>
    <t>ENCARREGADO GERAL</t>
  </si>
  <si>
    <t>ENGENHEIRO DE OBRA PLENO</t>
  </si>
  <si>
    <t>OPERADOR DE BETONEIRA ESTACIONARIA/MISTURADOR</t>
  </si>
  <si>
    <t>OPERADOR DE MAQUINAS E EQUIPAMENTOS</t>
  </si>
  <si>
    <t>PEDREIRO</t>
  </si>
  <si>
    <t>PINTOR</t>
  </si>
  <si>
    <t>SERVENTE</t>
  </si>
  <si>
    <t>VIDRACEIRO</t>
  </si>
  <si>
    <t>REFORMA DOS LABORATÓRIOS 4NJU</t>
  </si>
  <si>
    <t>CAMPUS JARDIM UMUARAMA</t>
  </si>
  <si>
    <t>OBJETO: REFORMA DOS LABORATÓRIOS BLOCO 4NJU</t>
  </si>
  <si>
    <t>ÁREA TOTAL (M2):132,160 m2</t>
  </si>
  <si>
    <t>AJUDANTE</t>
  </si>
  <si>
    <t>AJUDANTE ESPECIALIZADO</t>
  </si>
  <si>
    <t>ASSENTADOR DE TUBOS</t>
  </si>
  <si>
    <t>AZULEJISTA OU LADRILHISTA</t>
  </si>
  <si>
    <t>CARPINTEIRO DE FORMAS</t>
  </si>
  <si>
    <t>GESSEIRO</t>
  </si>
  <si>
    <t>MARMORISTA/GRANITEIRO</t>
  </si>
  <si>
    <t>MONTADOR (TUBO ACO/EQUIPAMENTOS)</t>
  </si>
  <si>
    <t>MONTADOR ELETROMECANICO</t>
  </si>
  <si>
    <t>MOTORISTA DE CAMINHAO</t>
  </si>
  <si>
    <t>SERRALHEIRO</t>
  </si>
  <si>
    <t>SOLDADOR</t>
  </si>
  <si>
    <t>TELHADISTA</t>
  </si>
  <si>
    <t>ELETRICISTA</t>
  </si>
  <si>
    <t>Cod. Cliente</t>
  </si>
  <si>
    <t xml:space="preserve"> 01.</t>
  </si>
  <si>
    <t>ADMINISTRAÇÃO LOCAL/CANTEIRO</t>
  </si>
  <si>
    <t xml:space="preserve"> 01. 01.</t>
  </si>
  <si>
    <t xml:space="preserve"> 01. 01. 01.</t>
  </si>
  <si>
    <t>CZ9659</t>
  </si>
  <si>
    <t>EQUIPE ADMINISTRATIVA</t>
  </si>
  <si>
    <t xml:space="preserve"> 01. 02.</t>
  </si>
  <si>
    <t>CANTEIRO DE OBRA</t>
  </si>
  <si>
    <t xml:space="preserve"> 01. 02. 01.</t>
  </si>
  <si>
    <t>CB0009</t>
  </si>
  <si>
    <t>73847/002</t>
  </si>
  <si>
    <t>ALUGUEL CONTAINER/ESCRIT/WC C/1 VASO/1 LAV/1 MIC/4 CHUV LARG=2,20M COMPR=6,20M ALT=2,50M CHAPA ACO NERV TRAPEZ FORROC/ISOL TERMO-ACUST CHASSIS REFORC PISO COMPENS NAVAL INCL INSTELETR/HIDRO-SANIT EXCL TRANSP/CARGA/DESCARGA</t>
  </si>
  <si>
    <t>MES</t>
  </si>
  <si>
    <t xml:space="preserve"> 01. 02. 02.</t>
  </si>
  <si>
    <t>CB0006</t>
  </si>
  <si>
    <t>74209/001</t>
  </si>
  <si>
    <t>PLACA DE OBRA EM CHAPA DE ACO GALVANIZADO</t>
  </si>
  <si>
    <t xml:space="preserve"> 01. 02. 03.</t>
  </si>
  <si>
    <t>CZ9660</t>
  </si>
  <si>
    <t>FERRAMENTAS</t>
  </si>
  <si>
    <t xml:space="preserve"> 01. 02. 04.</t>
  </si>
  <si>
    <t>CZ9661</t>
  </si>
  <si>
    <t>EPI/PPRA/PCMSO/EXAMES (&lt; 20 EMPREGADOS) (A&gt;=200M2) AREAS EDIF.COBERTAS FECHADAS</t>
  </si>
  <si>
    <t xml:space="preserve"> 01. 02. 05.</t>
  </si>
  <si>
    <t>ANOTAÇÃO RESP TECNICA ART CREA</t>
  </si>
  <si>
    <t xml:space="preserve">TOTAL ITEM:  01   </t>
  </si>
  <si>
    <t xml:space="preserve"> 02.</t>
  </si>
  <si>
    <t xml:space="preserve"> 02. 01.</t>
  </si>
  <si>
    <t xml:space="preserve"> 02. 02.</t>
  </si>
  <si>
    <t xml:space="preserve"> 02. 03.</t>
  </si>
  <si>
    <t xml:space="preserve"> 02. 04.</t>
  </si>
  <si>
    <t xml:space="preserve"> 02. 05.</t>
  </si>
  <si>
    <t xml:space="preserve"> 02. 06.</t>
  </si>
  <si>
    <t xml:space="preserve"> 02. 07.</t>
  </si>
  <si>
    <t>73899/001</t>
  </si>
  <si>
    <t xml:space="preserve"> 02. 08.</t>
  </si>
  <si>
    <t>73899/002</t>
  </si>
  <si>
    <t xml:space="preserve"> 02. 09.</t>
  </si>
  <si>
    <t>CZ9356</t>
  </si>
  <si>
    <t>04.014.0095-A</t>
  </si>
  <si>
    <t>LOCACAO DE CACAMBA DE ACO TIPO CONTAINER COM 5M3 DE CAPACIDADE,PARA RETIRADA DE ENTULHO DE OBRA,INCLUSIVE CARREGAMENTO,TRANSPORTE E DESCARREGAMENTO,EXCLUSIVE TAXA PARA DESCARGA EMLOCAIS AUTORIZADOS E/OU LICENCIADOS (VIDE ITEM 04.014.0110)</t>
  </si>
  <si>
    <t xml:space="preserve">TOTAL ITEM:  02   </t>
  </si>
  <si>
    <t xml:space="preserve"> 03.</t>
  </si>
  <si>
    <t xml:space="preserve"> 03. 01.</t>
  </si>
  <si>
    <t>73909/001</t>
  </si>
  <si>
    <t>DIVISORIA EM MADEIRA COMPENSADA RESINADA ESPESSURA 6MM, ESTRUTURADA EMMADEIRA DE LEI 3"X3"</t>
  </si>
  <si>
    <t xml:space="preserve"> 03. 02.</t>
  </si>
  <si>
    <t>73935/002</t>
  </si>
  <si>
    <t>ALVENARIA EM TIJOLO CERAMICO FURADO 9X19X19CM, 1 VEZ (ESPESSURA 19 CM), ASSENTADO EM ARGAMASSA TRACO 1:4 (CIMENTO E AREIA MEDIA NAO PENEIRADA), PREPARO MANUAL, JUNTA1 CM</t>
  </si>
  <si>
    <t xml:space="preserve"> 03. 03.</t>
  </si>
  <si>
    <t>74200/001</t>
  </si>
  <si>
    <t xml:space="preserve">TOTAL ITEM:  03   </t>
  </si>
  <si>
    <t xml:space="preserve"> 04.</t>
  </si>
  <si>
    <t xml:space="preserve"> 04. 01.</t>
  </si>
  <si>
    <t>74199/001</t>
  </si>
  <si>
    <t xml:space="preserve"> 04. 02.</t>
  </si>
  <si>
    <t xml:space="preserve"> 04. 03.</t>
  </si>
  <si>
    <t xml:space="preserve"> 04. 04.</t>
  </si>
  <si>
    <t xml:space="preserve"> 04. 05.</t>
  </si>
  <si>
    <t>CS0268</t>
  </si>
  <si>
    <t>RODAPÉ CERÂMICO DE 7CM DE ALTURA COM PLACAS TIPO GRÊS DE DIMENSÕES 60X60CM . AF_06/2014</t>
  </si>
  <si>
    <t xml:space="preserve"> 04. 06.</t>
  </si>
  <si>
    <t>73986/001</t>
  </si>
  <si>
    <t xml:space="preserve"> 04. 07.</t>
  </si>
  <si>
    <t>CV0103</t>
  </si>
  <si>
    <t>PEITORIL EM MARMORE BRANCO, LARGURA DE 15CM, ASSENTADO COM ARGAMASSA TRACO 1:4 (CIMENTO E AREIA MEDIA), PREPARO MANUAL DA ARGAMASSA</t>
  </si>
  <si>
    <t xml:space="preserve"> 04. 08.</t>
  </si>
  <si>
    <t>74111/001</t>
  </si>
  <si>
    <t xml:space="preserve">TOTAL ITEM:  04   </t>
  </si>
  <si>
    <t xml:space="preserve"> 05.</t>
  </si>
  <si>
    <t>ACESSÓRIOS</t>
  </si>
  <si>
    <t xml:space="preserve"> 05. 01.</t>
  </si>
  <si>
    <t xml:space="preserve"> 05. 02.</t>
  </si>
  <si>
    <t>TORNEIRA CROMADA TUBO MÓVEL, DE MESA, 1/2" OU 3/4", PARA PIA DE COZINHA, PADRÃO ALTO - FORNECIMENTO E INSTALAÇÃO. AF_12/2013</t>
  </si>
  <si>
    <t xml:space="preserve"> 05. 03.</t>
  </si>
  <si>
    <t xml:space="preserve"> 05. 04.</t>
  </si>
  <si>
    <t>CZ9654</t>
  </si>
  <si>
    <t>BAN-ROD-020</t>
  </si>
  <si>
    <t>RODABANCADA EM MÁRMORE BRANCO H = 10 CM, E = 2 CM</t>
  </si>
  <si>
    <t xml:space="preserve"> 05. 05.</t>
  </si>
  <si>
    <t>CZ9655</t>
  </si>
  <si>
    <t>BAN-TES-010</t>
  </si>
  <si>
    <t>TESTEIRA EM MÁRMORE BRANCO</t>
  </si>
  <si>
    <t xml:space="preserve">TOTAL ITEM:  05   </t>
  </si>
  <si>
    <t xml:space="preserve"> 06.</t>
  </si>
  <si>
    <t>ESQUADRIAS</t>
  </si>
  <si>
    <t xml:space="preserve"> 06. 01.</t>
  </si>
  <si>
    <t>JANELA BASCULANTE DE FERRO EM CANTONEIRA 5/8"X1/8", LINHA POPULAR</t>
  </si>
  <si>
    <t xml:space="preserve"> 06. 02.</t>
  </si>
  <si>
    <t xml:space="preserve"> 06. 03.</t>
  </si>
  <si>
    <t>73933/004</t>
  </si>
  <si>
    <t>PORTA DE FERRO DE ABRIR TIPO BARRA CHATA, COM REQUADRO E GUARNICAO COMPLETA</t>
  </si>
  <si>
    <t xml:space="preserve"> 06. 04.</t>
  </si>
  <si>
    <t>74068/003</t>
  </si>
  <si>
    <t xml:space="preserve"> 06. 05.</t>
  </si>
  <si>
    <t xml:space="preserve">TOTAL ITEM:  06   </t>
  </si>
  <si>
    <t xml:space="preserve"> 07.</t>
  </si>
  <si>
    <t xml:space="preserve"> 07. 01.</t>
  </si>
  <si>
    <t>74088/001</t>
  </si>
  <si>
    <t xml:space="preserve"> 07. 02.</t>
  </si>
  <si>
    <t>73931/001</t>
  </si>
  <si>
    <t xml:space="preserve"> 07. 03.</t>
  </si>
  <si>
    <t>74045/001</t>
  </si>
  <si>
    <t xml:space="preserve"> 07. 04.</t>
  </si>
  <si>
    <t>CALHA DE CHAPA GALVANIZADA NUMERO 26, COM DESENVOLVIMENTO DE 10 CM</t>
  </si>
  <si>
    <t xml:space="preserve">TOTAL ITEM:  07   </t>
  </si>
  <si>
    <t xml:space="preserve"> 08.</t>
  </si>
  <si>
    <t xml:space="preserve"> 08. 01.</t>
  </si>
  <si>
    <t>APLICAÇÃO E LIXAMENTO DE MASSA LÁTEX EM PAREDES, DUAS DEMÃOS. AF_06/2014</t>
  </si>
  <si>
    <t xml:space="preserve"> 08. 02.</t>
  </si>
  <si>
    <t xml:space="preserve"> 08. 03.</t>
  </si>
  <si>
    <t>74065/003</t>
  </si>
  <si>
    <t xml:space="preserve">TOTAL ITEM:  08   </t>
  </si>
  <si>
    <t xml:space="preserve"> 09.</t>
  </si>
  <si>
    <t>INSTALAÇÕES HIDRÁULIUCAS</t>
  </si>
  <si>
    <t xml:space="preserve"> 09. 01.</t>
  </si>
  <si>
    <t>73784/001</t>
  </si>
  <si>
    <t xml:space="preserve"> 09. 02.</t>
  </si>
  <si>
    <t>ABERTURA/FECHAMENTO RASGO ALVENARIA PARA TUBOS, FECHAMENTO COM ARGAMASSA TRACO 1:1:6 (CIMENTO, CAL E AREIA)</t>
  </si>
  <si>
    <t xml:space="preserve"> 09. 03.</t>
  </si>
  <si>
    <t>73888/001</t>
  </si>
  <si>
    <t xml:space="preserve"> 09. 04.</t>
  </si>
  <si>
    <t>74051/002</t>
  </si>
  <si>
    <t xml:space="preserve"> 09. 05.</t>
  </si>
  <si>
    <t>CZ9344</t>
  </si>
  <si>
    <t>DRE-TUB-005</t>
  </si>
  <si>
    <t>FORNECIMENTO E ASSENTAMENTO DE TUBO PVC RÍGIDO NBR-7362 D = 50 MM, INCLUSIVE CONEXÕES E SUPORTES</t>
  </si>
  <si>
    <t xml:space="preserve"> 09. 06.</t>
  </si>
  <si>
    <t>CL0707</t>
  </si>
  <si>
    <t>TUBO, PVC, SOLDÁVEL, DN 32MM, INSTALADO EM RAMAL DE DISTRIBUIÇÃO DE ÁGUA FORNECIMENTO E INSTALAÇÃO. AF_12/2014_P</t>
  </si>
  <si>
    <t xml:space="preserve"> 09. 07.</t>
  </si>
  <si>
    <t>CL1061</t>
  </si>
  <si>
    <t>REGISTRO DE GAVETA 3/4 COM CANOPLA ACABAMENTO CROMADO SIMPLES-FORNECIMENTO E INSTALAÇÃO</t>
  </si>
  <si>
    <t xml:space="preserve"> 09. 08.</t>
  </si>
  <si>
    <t>CZ9657</t>
  </si>
  <si>
    <t>INST-ESG-005</t>
  </si>
  <si>
    <t>PONTO DE ESGOTO, INCLUINDO TUBO DE PVC RÍGIDO SOLDÁVEL DE 40 MM E CONEXÕES (LAVATÓRIOS, MICTÓRIOS, RALOS SIFONADOS, ETC.)</t>
  </si>
  <si>
    <t>PT</t>
  </si>
  <si>
    <t xml:space="preserve"> 09. 09.</t>
  </si>
  <si>
    <t>CZ9658</t>
  </si>
  <si>
    <t>INST-AGU-005</t>
  </si>
  <si>
    <t>PONTO DE ÁGUA FRIA EMBUTIDO, INCLUINDO TUBO DE PVC RÍGIDO SOLDÁVEL E CONEXÕES</t>
  </si>
  <si>
    <t xml:space="preserve"> 09. 10.</t>
  </si>
  <si>
    <t>CJ0412</t>
  </si>
  <si>
    <t>CAIXA DE PASSAGEM 60X60X70 FUNDO BRITA COM TAMPA</t>
  </si>
  <si>
    <t xml:space="preserve">TOTAL ITEM:  09   </t>
  </si>
  <si>
    <t>INSTALAÇÕES ELÉTRICAS</t>
  </si>
  <si>
    <t xml:space="preserve"> 10. 01.</t>
  </si>
  <si>
    <t xml:space="preserve"> 10. 02.</t>
  </si>
  <si>
    <t xml:space="preserve"> 10. 03.</t>
  </si>
  <si>
    <t>CZ9363</t>
  </si>
  <si>
    <t>10257/ORSE</t>
  </si>
  <si>
    <t>QDM-03 CAIXA PARA QUADRO DE DISTRIBUIÇÃO, SOBREPOR,METÁLICO, TRATAMENTO ANTICORROSIVO, ESPELHO INTERNO, PORTA E TRINCO PINT A PÓ P</t>
  </si>
  <si>
    <t xml:space="preserve"> 10. 04.</t>
  </si>
  <si>
    <t>CZ9412</t>
  </si>
  <si>
    <t>TERMINAL OLHAL PARA CABO DE 1,50MM2 À 2,50MM2</t>
  </si>
  <si>
    <t xml:space="preserve"> 10. 05.</t>
  </si>
  <si>
    <t>CZ9413</t>
  </si>
  <si>
    <t>C3483</t>
  </si>
  <si>
    <t>TERMINAL OLHAL PARA CABO DE 4,00MM2 À 6,00MM2</t>
  </si>
  <si>
    <t xml:space="preserve"> 10. 06.</t>
  </si>
  <si>
    <t>CZ9414</t>
  </si>
  <si>
    <t>04015/ORSE</t>
  </si>
  <si>
    <t>FITA ISOLANTE ALTA FUSÃO 19 MM X 10 M - FORNECIMENTO</t>
  </si>
  <si>
    <t xml:space="preserve"> 10. 07.</t>
  </si>
  <si>
    <t xml:space="preserve"> 10. 08.</t>
  </si>
  <si>
    <t>CZ9424</t>
  </si>
  <si>
    <t>07996/ORSE</t>
  </si>
  <si>
    <t>DISJUNTOR BIPOLAR DR 25 A - DISPOSITIVO RESIDUAL DIFERENCIAL, TIPO AC, 30MA, REF.5SM1 312-OMB, SIEMENS OU SIMILAR</t>
  </si>
  <si>
    <t xml:space="preserve"> 10. 09.</t>
  </si>
  <si>
    <t>CZ9426</t>
  </si>
  <si>
    <t>C0468</t>
  </si>
  <si>
    <t xml:space="preserve"> 10. 10.</t>
  </si>
  <si>
    <t>CZ9427</t>
  </si>
  <si>
    <t>ELE-DUT-020</t>
  </si>
  <si>
    <t xml:space="preserve"> 10. 11.</t>
  </si>
  <si>
    <t>C1160</t>
  </si>
  <si>
    <t xml:space="preserve"> 10. 12.</t>
  </si>
  <si>
    <t>ELETRODUTO DE PVC RIGIDO ROSCAVEL DN 75MM (3"), INCL CONEXOES, FORNECIMENTO E INSTALACAO</t>
  </si>
  <si>
    <t xml:space="preserve"> 10. 13.</t>
  </si>
  <si>
    <t>CZ9431</t>
  </si>
  <si>
    <t>CAB-ANI-005</t>
  </si>
  <si>
    <t>ANILHA (MARCADOR) PARA IDENTIFICAÇÃO DE CABOS (# 6 MM2) - 500 UN</t>
  </si>
  <si>
    <t>500 PÇ</t>
  </si>
  <si>
    <t xml:space="preserve"> 10. 14.</t>
  </si>
  <si>
    <t>CZ9432</t>
  </si>
  <si>
    <t>16134.8.14.1</t>
  </si>
  <si>
    <t>SUPORTE EM CHAPA DE ACO PARA PERFILADO COM ABA 5CM</t>
  </si>
  <si>
    <t xml:space="preserve"> 10. 15.</t>
  </si>
  <si>
    <t>CZ9433</t>
  </si>
  <si>
    <t>BUCHA S8+PARAFUSO.CAB.PAN. 4,8X50 FENDA</t>
  </si>
  <si>
    <t xml:space="preserve"> 10. 16.</t>
  </si>
  <si>
    <t>15.018.0610-0</t>
  </si>
  <si>
    <t>CURVA HORIZONTAL,90º,PARA ELETROCALHA PERFURADA OU LISA,100X50MM.FORNECIMENTO E COLOCACAO</t>
  </si>
  <si>
    <t xml:space="preserve"> 10. 17.</t>
  </si>
  <si>
    <t>CJ0409</t>
  </si>
  <si>
    <t xml:space="preserve"> 10. 18.</t>
  </si>
  <si>
    <t>09042/ORSE</t>
  </si>
  <si>
    <t>DISPOSITIVO DE PROTEÇÃO CONTRA SURTO DE TENSÃO DPS 40KA - 440V</t>
  </si>
  <si>
    <t xml:space="preserve"> 10. 19.</t>
  </si>
  <si>
    <t>CZ0012</t>
  </si>
  <si>
    <t>BLOC0  DE DISTRIBUIÇÃO 125 TETRAPOLAR</t>
  </si>
  <si>
    <t xml:space="preserve"> 10. 20.</t>
  </si>
  <si>
    <t>CZ9451</t>
  </si>
  <si>
    <t>EQUIPE DE MANUTENÇÃO DAS INSTA LAÇÕES ELETRICAS</t>
  </si>
  <si>
    <t xml:space="preserve"> 10. 21.</t>
  </si>
  <si>
    <t>CZ9491</t>
  </si>
  <si>
    <t>15.008.0112-A</t>
  </si>
  <si>
    <t>CABO DE COBRE COM ISOLAMENTO TERMOPLASTICO,COMPREENDENDO:PR EPARO,CORTE E ENFIACAO EM ELETRODUTOS,NA BITOLA DE 35MM2,450/750V.FORNECIMENTO E COLOCACAO</t>
  </si>
  <si>
    <t xml:space="preserve"> 10. 22.</t>
  </si>
  <si>
    <t>73860/009</t>
  </si>
  <si>
    <t>CABO DE COBRE ISOLADO PVC 450/750V 4MM2 RESISTENTE A CHAMA - FORNECIMENTO E INSTALACAO</t>
  </si>
  <si>
    <t xml:space="preserve"> 10. 23.</t>
  </si>
  <si>
    <t>CZ9492</t>
  </si>
  <si>
    <t>00453/ORSE</t>
  </si>
  <si>
    <t>DISJUNTOR TERMOMAGNETICO TRIPOLAR 100 A, PADRÃO DIN (EUROPEU - LINHA BRANCA), 65KA</t>
  </si>
  <si>
    <t xml:space="preserve"> 10. 24.</t>
  </si>
  <si>
    <t>CZ9495</t>
  </si>
  <si>
    <t>C4530</t>
  </si>
  <si>
    <t>DISJUNTOR DIFERENCIAL DR-16A - 40A, 30mA</t>
  </si>
  <si>
    <t xml:space="preserve"> 10. 25.</t>
  </si>
  <si>
    <t>CJ0488</t>
  </si>
  <si>
    <t>MANUTENÇÃO ELETRICA</t>
  </si>
  <si>
    <t xml:space="preserve"> 10. 26.</t>
  </si>
  <si>
    <t>CZ9519</t>
  </si>
  <si>
    <t>08418/ORSE</t>
  </si>
  <si>
    <t>DISJUNTOR TERMOMAGNETICO MONOPOLAR 30 A, PADRÃO DIN (EUROPEU - LINHA BRANCA)</t>
  </si>
  <si>
    <t xml:space="preserve"> 10. 27.</t>
  </si>
  <si>
    <t>CZ9520</t>
  </si>
  <si>
    <t>09734/ORSE</t>
  </si>
  <si>
    <t>DISJUNTOR TERMOMAGNETICO MONOPOLAR 50 A, PADRÃO DIN (EUROPEU - LINHA BRANCA)</t>
  </si>
  <si>
    <t xml:space="preserve"> 10. 28.</t>
  </si>
  <si>
    <t>CZ9521</t>
  </si>
  <si>
    <t>ELE-DIS-024</t>
  </si>
  <si>
    <t>DISJUNTOR BIPOLAR TERMOMAGNÉTICO 10KA, DE 50A</t>
  </si>
  <si>
    <t xml:space="preserve"> 10. 29.</t>
  </si>
  <si>
    <t>CZ9644</t>
  </si>
  <si>
    <t>C1165</t>
  </si>
  <si>
    <t>DUTO PERFURADO - PERFILADOS CHAPA DE AÇO (38X38)mm</t>
  </si>
  <si>
    <t xml:space="preserve"> 10. 30.</t>
  </si>
  <si>
    <t>CZ9645</t>
  </si>
  <si>
    <t>PARAFUSO SEXTAVADO CABEÇA LENTILHA D = 1/4" X 1/2"</t>
  </si>
  <si>
    <t xml:space="preserve"> 10. 31.</t>
  </si>
  <si>
    <t>CZ9646</t>
  </si>
  <si>
    <t>ELE-PER-080</t>
  </si>
  <si>
    <t>VERGALHÃO DE AÇO COM ROSCA TOTAL PARA PERFILADO (DIÂMETRO: 1/4")</t>
  </si>
  <si>
    <t xml:space="preserve"> 10. 32.</t>
  </si>
  <si>
    <t>CJ0033</t>
  </si>
  <si>
    <t>TERMINAL OU CONECTOR DE PRESSAO - PARA CABO 25MM2 - FORNECIMENTO E INSTALACAO</t>
  </si>
  <si>
    <t xml:space="preserve"> 10. 33.</t>
  </si>
  <si>
    <t>CJ0492</t>
  </si>
  <si>
    <t>BARRAMENTO PENTE 80A PENTE TRIFASICO</t>
  </si>
  <si>
    <t xml:space="preserve"> 10. 34.</t>
  </si>
  <si>
    <t>CZ9647</t>
  </si>
  <si>
    <t>ELE-CON-185</t>
  </si>
  <si>
    <t>CONJUNTO TAMPA E INTERRUPTOR SIMPLES PARA CONDULETE 3/4"</t>
  </si>
  <si>
    <t>CJ</t>
  </si>
  <si>
    <t xml:space="preserve"> 10. 35.</t>
  </si>
  <si>
    <t>CZ9648</t>
  </si>
  <si>
    <t>04225/ORSE</t>
  </si>
  <si>
    <t>TERMINAL DE CONEXÃO SPTF D=1" P/TUBO METÁLICO FLEX., SEALTUBO OU SIMILAR, FORNECIMENTO</t>
  </si>
  <si>
    <t xml:space="preserve"> 10. 36.</t>
  </si>
  <si>
    <t>CJ0338</t>
  </si>
  <si>
    <t>73781/001</t>
  </si>
  <si>
    <t>MUFLA TERMINAL PRIMARIA UNIPOLAR USO INTERNO PARA CABO 35/120MM2, ISOLACAO 15/25KV EM EPR - BORRACHA DE SILICONE. FORNECIMENTO E INSTALACAO.</t>
  </si>
  <si>
    <t xml:space="preserve"> 11. 01.</t>
  </si>
  <si>
    <t>CZ9457</t>
  </si>
  <si>
    <t>10041/ORSE</t>
  </si>
  <si>
    <t>CHUVEIRO E LAVA-OLHOS DE EMERGÊNCIA E BACIA EM AÇO INOX</t>
  </si>
  <si>
    <t xml:space="preserve"> 11. 02.</t>
  </si>
  <si>
    <t xml:space="preserve"> 11. 03.</t>
  </si>
  <si>
    <t>CU1358</t>
  </si>
  <si>
    <t>CAPELA DE FLUXO LAMINAR HORIZONTAL</t>
  </si>
  <si>
    <t xml:space="preserve"> 11. 04.</t>
  </si>
  <si>
    <t>CU1336</t>
  </si>
  <si>
    <t xml:space="preserve"> 12. 01.</t>
  </si>
  <si>
    <t xml:space="preserve">Item:  01. 01. 01.             </t>
  </si>
  <si>
    <t xml:space="preserve">Serviço:  EQUIPE ADMINISTRATIVA                                        </t>
  </si>
  <si>
    <t xml:space="preserve">IH9007 - ALMOXARIFE </t>
  </si>
  <si>
    <t xml:space="preserve">IH9008 - ENGENHEIRO CIVIL DE OBRA PLENO </t>
  </si>
  <si>
    <t xml:space="preserve">IH9009 - ENCARREGADO GERAL DE OBRAS </t>
  </si>
  <si>
    <t xml:space="preserve">CU1239 - VIGIA NOTURNO COM ENCARGOS COMPLEMENTARES </t>
  </si>
  <si>
    <t xml:space="preserve">Item:  01. 02. 01.             </t>
  </si>
  <si>
    <t xml:space="preserve">Serviço:  ALUGUEL CONTAINER/ESCRIT/WC C/1 VASO/1 LAV/1 MIC/4 CHUV LARG=2,20M COMPR=6,20M ALT=2,50M CHAPA ACO NERV TRAPEZ FORROC/ISOL TERMO-ACUST CHASSIS REFORC PISO COMPENS NAVAL INCL INSTELETR/HIDRO-SANIT EXCL TRANSP/CARGA/DESCARGA </t>
  </si>
  <si>
    <t xml:space="preserve">Unid: MES   </t>
  </si>
  <si>
    <t xml:space="preserve">IE0151 - CONTAINER 2,30 X 6,00 M, ALT. 2,50 M, COM 1 SANITARIO, PARA ESCRITORIO, COMPLETO, SEM DIVISORIAS INTERNAS (LOCACAO) </t>
  </si>
  <si>
    <t xml:space="preserve">IM1111 - CHUVEIRO PLASTICO BRANCO SIMPLES, 5'' - AGUA FRIA - PARA ACOPLAR EM HASTE 1/2' </t>
  </si>
  <si>
    <t xml:space="preserve">IM3184 - LAVATORIO LOUCA BRANCA SUSPENSO *40 X 30* CM </t>
  </si>
  <si>
    <t xml:space="preserve">IM3552 - MICTORIO SIFONADO LOUCA BRANCA SEM COMPLEMENTOS </t>
  </si>
  <si>
    <t xml:space="preserve">IM6655 - BACIA SANITARIA (VASO) CONVENCIONAL DE LOUCA BRANCA </t>
  </si>
  <si>
    <t xml:space="preserve">Item:  01. 02. 02.             </t>
  </si>
  <si>
    <t xml:space="preserve">Serviço:  PLACA DE OBRA EM CHAPA DE ACO GALVANIZADO </t>
  </si>
  <si>
    <t xml:space="preserve">CH0073 - CONCRETO NAO ESTRUTURAL, CONSUMO 150KG/M3, PREPARO COM BETONEIRA, SEMLANCAMENTO </t>
  </si>
  <si>
    <t xml:space="preserve">CU1180 - CARPINTEIRO DE FORMAS COM ENCARGOS COMPLEMENTARES </t>
  </si>
  <si>
    <t xml:space="preserve">CU1243 - SERVENTE COM ENCARGOS COMPLEMENTARES </t>
  </si>
  <si>
    <t xml:space="preserve">IM3780 - PECA DE MADEIRA DE LEI *2,5 X 7,5* CM (1" X 3"), NÃO APARELHADA, (P/TELHADO) </t>
  </si>
  <si>
    <t xml:space="preserve">IM3834 - PECA DE MADEIRA NATIVA / REGIONAL 7,5 X 7,5CM (3X3) NAO APARELHADA (P/FORMA) </t>
  </si>
  <si>
    <t xml:space="preserve">IM4003 - PLACA DE OBRA (PARA CONSTRUCAO CIVIL) EM CHAPA GALVANIZADA *Nº 22*, DE *2,0 X 1,125* M </t>
  </si>
  <si>
    <t xml:space="preserve">IM4250 - PREGO POLIDO COM CABECA 18 X 30 </t>
  </si>
  <si>
    <t xml:space="preserve">Item:  01. 02. 03.             </t>
  </si>
  <si>
    <t xml:space="preserve">IM9015 - FERRAMENTAS ( COMPOSIÇÃO       AUXILIAR )                    </t>
  </si>
  <si>
    <t xml:space="preserve">Item:  01. 02. 04.             </t>
  </si>
  <si>
    <t xml:space="preserve">Serviço:  EPI/PPRA/PCMSO/EXAMES (&lt; 20 EMPREGADOS) (A&gt;=200M2) AREAS EDIF.COBERTAS FECHADAS </t>
  </si>
  <si>
    <t xml:space="preserve">IM9294 - E.P.I/P.P.R.A (COMP. AUXILIAR)                               </t>
  </si>
  <si>
    <t xml:space="preserve">Item:  02. 01.                 </t>
  </si>
  <si>
    <t xml:space="preserve">Item:  02. 02.                 </t>
  </si>
  <si>
    <t xml:space="preserve">CU1166 - AUXILIAR DE ENCANADOR OU BOMBEIRO HIDRÁULICO COM ENCARGOS COMPLEMENTARES </t>
  </si>
  <si>
    <t xml:space="preserve">CU1185 - ENCANADOR OU BOMBEIRO HIDRÁULICO COM ENCARGOS COMPLEMENTARES </t>
  </si>
  <si>
    <t xml:space="preserve">Item:  02. 03.                 </t>
  </si>
  <si>
    <t xml:space="preserve">Item:  02. 04.                 </t>
  </si>
  <si>
    <t xml:space="preserve">CU1179 - CARPINTEIRO DE ESQUADRIA COM ENCARGOS COMPLEMENTARES </t>
  </si>
  <si>
    <t xml:space="preserve">Item:  02. 05.                 </t>
  </si>
  <si>
    <t xml:space="preserve">CU1223 - PEDREIRO COM ENCARGOS COMPLEMENTARES </t>
  </si>
  <si>
    <t xml:space="preserve">Item:  02. 06.                 </t>
  </si>
  <si>
    <t xml:space="preserve">Item:  02. 07.                 </t>
  </si>
  <si>
    <t xml:space="preserve">Item:  02. 08.                 </t>
  </si>
  <si>
    <t xml:space="preserve">Item:  02. 09.                 </t>
  </si>
  <si>
    <t xml:space="preserve">Serviço:  LOCACAO DE CACAMBA DE ACO TIPO CONTAINER COM 5M3 DE CAPACIDADE,PARA RETIRADA DE ENTULHO DE OBRA,INCLUSIVE CARREGAMENTO,TRANSPORTE E DESCARREGAMENTO,EXCLUSIVE TAXA PARA DESCARGA EMLOCAIS AUTORIZADOS E/OU LICENCIADOS (VIDE ITEM 04.014.0110) </t>
  </si>
  <si>
    <t xml:space="preserve">IN9015 - ALUGUEL CACAMBA DE ACO TIPO CONTAINER C/5M3 CAPAC.P/RETIRADA ENTULHO OBRA,INCLUSIVE CARREGAM.,TRANSP.E DESCARREGAMENTO </t>
  </si>
  <si>
    <t xml:space="preserve">Item:  03. 01.                 </t>
  </si>
  <si>
    <t xml:space="preserve">Serviço:  DIVISORIA EM MADEIRA COMPENSADA RESINADA ESPESSURA 6MM, ESTRUTURADA EMMADEIRA DE LEI 3"X3" </t>
  </si>
  <si>
    <t xml:space="preserve">CU1158 - AJUDANTE DE CARPINTEIRO COM ENCARGOS COMPLEMENTARES </t>
  </si>
  <si>
    <t xml:space="preserve">IM1046 - CHAPA DE MADEIRA COMPENSADA RESINADA PARA FORMA DE CONCRETO, DE *2,2 X 1,1* M, E = 6 MM </t>
  </si>
  <si>
    <t xml:space="preserve">IM3773 - PECA DE MADEIRA DE LEI *7,5 X 7,5* CM, NÃO APARELHADA, (P/TELHADO, ESTRUTURAS PERMANENTES) </t>
  </si>
  <si>
    <t xml:space="preserve">IM4243 - PREGO POLIDO COM CABECA 16 X 24 </t>
  </si>
  <si>
    <t xml:space="preserve">Item:  03. 02.                 </t>
  </si>
  <si>
    <t xml:space="preserve">Serviço:  ALVENARIA EM TIJOLO CERAMICO FURADO 9X19X19CM, 1 VEZ (ESPESSURA 19 CM), ASSENTADO EM ARGAMASSA TRACO 1:4 (CIMENTO E AREIA MEDIA NAO PENEIRADA), PREPARO MANUAL, JUNTA1 CM </t>
  </si>
  <si>
    <t xml:space="preserve">CU1075 - ARGAMASSA TRAÇO 1:4 (CIMENTO E AREIA MÉDIA) PARA CONTRAPISO, PREPARO MANUAL. AF_06/2014 </t>
  </si>
  <si>
    <t xml:space="preserve">IM5570 - BLOCO CERAMICO (ALVENARIA DE VEDACAO), 8 FUROS, DE 9 X 19 X 19 CM </t>
  </si>
  <si>
    <t xml:space="preserve">Item:  03. 03.                 </t>
  </si>
  <si>
    <t xml:space="preserve">CH0064 - ARMACAO DE ACO CA-60 DIAM.7,0 A 8,0MM - FORNECIMENTO / CORTE (C/ PERDADE 10%) / DOBRA / COLOCACAO. </t>
  </si>
  <si>
    <t xml:space="preserve">CH0110 - CONCRETO FCK=20MPA, VIRADO EM BETONEIRA, SEM LANCAMENTO </t>
  </si>
  <si>
    <t xml:space="preserve">IM4246 - PREGO POLIDO COM CABECA 17 X 27 </t>
  </si>
  <si>
    <t xml:space="preserve">IM4890 - TABUA MADEIRA 2A QUALIDADE 2,5 X 30,0CM (1 X 12") NAO APARELHADA </t>
  </si>
  <si>
    <t xml:space="preserve">Item:  04. 01.                 </t>
  </si>
  <si>
    <t xml:space="preserve">CU1079 - ARGAMASSA TRAÇO 1:3 (CIMENTO E AREIA GROSSA) PARA CHAPISCO CONVENCIONAL, PREPARO MANUAL. AF_06/2014 </t>
  </si>
  <si>
    <t xml:space="preserve">Item:  04. 02.                 </t>
  </si>
  <si>
    <t xml:space="preserve">CU1024 - ARGAMASSA TRAÇO 1:2:8 (CIMENTO, CAL E AREIA MÉDIA) PARA EMBOÇO/MASSA ÚNICA/ASSENTAMENTO DE ALVENARIA DE VEDAÇÃO, PREPARO MECÂNICO COM BETONEIRA 400 L. AF_06/2014 </t>
  </si>
  <si>
    <t xml:space="preserve">IM7289 - TELA DE ACO SOLDADA GALVANIZADA/ZINCADA PARA ALVENARIA, FIO D = *1,24 MM, MALHA 25 X 25 MM </t>
  </si>
  <si>
    <t xml:space="preserve">Item:  04. 03.                 </t>
  </si>
  <si>
    <t xml:space="preserve">IM0272 - GRAUTE CIMENTICIO PARA USO GERAL </t>
  </si>
  <si>
    <t xml:space="preserve">IM1119 - CIMENTO PORTLAND COMPOSTO CP II-32 </t>
  </si>
  <si>
    <t xml:space="preserve">Item:  04. 04.                 </t>
  </si>
  <si>
    <t xml:space="preserve">CU1174 - AZULEJISTA OU LADRILHISTA COM ENCARGOS COMPLEMENTARES </t>
  </si>
  <si>
    <t xml:space="preserve">IM0275 - ARGAMASSA COLANTE AC I PARA CERAMICAS </t>
  </si>
  <si>
    <t xml:space="preserve">IM0970 - PISO EM CERAMICA ESMALTADA EXTRA, PEI MAIOR OU IGUAL A 4, FORMATO MAIOR QUE </t>
  </si>
  <si>
    <t xml:space="preserve">IM7123 - REJUNTE COLORIDO </t>
  </si>
  <si>
    <t xml:space="preserve">Item:  04. 05.                 </t>
  </si>
  <si>
    <t xml:space="preserve">Serviço:  RODAPÉ CERÂMICO DE 7CM DE ALTURA COM PLACAS TIPO GRÊS DE DIMENSÕES 60X60CM . AF_06/2014 </t>
  </si>
  <si>
    <t xml:space="preserve">Item:  04. 06.                 </t>
  </si>
  <si>
    <t xml:space="preserve">CU1187 - GESSEIRO COM ENCARGOS COMPLEMENTARES </t>
  </si>
  <si>
    <t xml:space="preserve">IM0253 - ARAME GALVANIZADO 18 BWG, 1,24MM (0,009 KG/M) </t>
  </si>
  <si>
    <t xml:space="preserve">IM2642 - GESSO </t>
  </si>
  <si>
    <t xml:space="preserve">IM4009 - PLACA DE GESSO PARA FORRO, DE *60 X 60* CM E ESPESSURA DE 12 MM (30 MM NAS BORDAS) SEM COLOCACAO </t>
  </si>
  <si>
    <t xml:space="preserve">Item:  04. 07.                 </t>
  </si>
  <si>
    <t xml:space="preserve">Serviço:  PEITORIL EM MARMORE BRANCO, LARGURA DE 15CM, ASSENTADO COM ARGAMASSA TRACO 1:4 (CIMENTO E AREIA MEDIA), PREPARO MANUAL DA ARGAMASSA </t>
  </si>
  <si>
    <t xml:space="preserve">Item:  04. 08.                 </t>
  </si>
  <si>
    <t xml:space="preserve">IM4830 - SOLEIRA MARMORE DE 3 X 5CM </t>
  </si>
  <si>
    <t xml:space="preserve">Item:  05. 01.                 </t>
  </si>
  <si>
    <t xml:space="preserve">CL0641 - VÁLVULA EM METAL CROMADO TIPO AMERICANA 3.1/2" X 1.1/2" PARA PIA - FORNECIMENTO E INSTALAÇÃO. AF_12/2013 </t>
  </si>
  <si>
    <t xml:space="preserve">CL0644 - SIFÃO DO TIPO GARRAFA EM METAL CROMADO 1 X 1.1/2" - FORNECIMENTO E INSTALAÇÃO. AF_12/2013 </t>
  </si>
  <si>
    <t xml:space="preserve">CL0664 - CUBA DE EMBUTIR DE AÇO INOXIDÁVEL MÉDIA - FORNECIMENTO E INSTALAÇÃO. AF_12/2013 </t>
  </si>
  <si>
    <t xml:space="preserve">Item:  05. 02.                 </t>
  </si>
  <si>
    <t xml:space="preserve">Serviço:  TORNEIRA CROMADA TUBO MÓVEL, DE MESA, 1/2" OU 3/4", PARA PIA DE COZINHA, PADRÃO ALTO - FORNECIMENTO E INSTALAÇÃO. AF_12/2013 </t>
  </si>
  <si>
    <t xml:space="preserve">IM2440 - FITA VEDA ROSCA EM ROLOS DE 18 MM X 10 M (L X C) </t>
  </si>
  <si>
    <t xml:space="preserve">IM5781 - TORNEIRA CROMADA DE MESA PARA COZINHA BICA MOVEL COM AREJADOR 1/2 " OU 3/4 " (REF 1167) </t>
  </si>
  <si>
    <t xml:space="preserve">Item:  05. 03.                 </t>
  </si>
  <si>
    <t xml:space="preserve">CU1248 - ARGAMASSA TRAÇO 1:3 (CIMENTO E AREIA MÉDIA), PREPARO MANUAL. AF_08/2014 </t>
  </si>
  <si>
    <t xml:space="preserve">Item:  05. 04.                 </t>
  </si>
  <si>
    <t xml:space="preserve">Serviço:  RODABANCADA EM MÁRMORE BRANCO H = 10 CM, E = 2 CM </t>
  </si>
  <si>
    <t xml:space="preserve">IS9110 - RODABANCADA EM MÁRMORE BRANCO H = 10 CM, E = 2 CM </t>
  </si>
  <si>
    <t xml:space="preserve">Item:  05. 05.                 </t>
  </si>
  <si>
    <t xml:space="preserve">Serviço:  TESTEIRA EM MÁRMORE BRANCO </t>
  </si>
  <si>
    <t xml:space="preserve">IS9111 - TESTEIRA EM MÁRMORE BRANCO </t>
  </si>
  <si>
    <t xml:space="preserve">Item:  06. 01.                 </t>
  </si>
  <si>
    <t xml:space="preserve">Serviço:  JANELA BASCULANTE DE FERRO EM CANTONEIRA 5/8"X1/8", LINHA POPULAR </t>
  </si>
  <si>
    <t xml:space="preserve">CU1245 - ARGAMASSA TRAÇO 1:0,5:4,5 (CIMENTO, CAL E AREIA MÉDIA), PREPARO MECÂNICO COM BETONEIRA 400 L. AF_08/2014 </t>
  </si>
  <si>
    <t xml:space="preserve">IM0425 - !EM PROCESSO DE DESATIVACAO! JANELA BASCULANTE, ACO, CANTONEIRA, SEM BATENTE/REQUADRO, 60 X 80 CM. </t>
  </si>
  <si>
    <t xml:space="preserve">Item:  06. 02.                 </t>
  </si>
  <si>
    <t xml:space="preserve">CU1238 - VIDRACEIRO COM ENCARGOS COMPLEMENTARES </t>
  </si>
  <si>
    <t xml:space="preserve">IM3517 - MASSA PARA VIDRO </t>
  </si>
  <si>
    <t xml:space="preserve">IM6710 - VIDRO TEMPERADO INCOLOR E = 6 MM, SEM COLOCACAO </t>
  </si>
  <si>
    <t xml:space="preserve">Item:  06. 03.                 </t>
  </si>
  <si>
    <t xml:space="preserve">Serviço:  PORTA DE FERRO DE ABRIR TIPO BARRA CHATA, COM REQUADRO E GUARNICAO COMPLETA </t>
  </si>
  <si>
    <t xml:space="preserve">CU1229 - SERRALHEIRO COM ENCARGOS COMPLEMENTARES </t>
  </si>
  <si>
    <t xml:space="preserve">CU1246 - ARGAMASSA TRAÇO 1:0,5:4,5 (CIMENTO, CAL E AREIA MÉDIA) PARA ASSENTAMENTO DE ALVENARIA, PREPARO MANUAL. AF_08/2014 </t>
  </si>
  <si>
    <t xml:space="preserve">IM4129 - PORTA FERRO ABRIR TP BARRA CHATA C/ REQUADRO E GUARNICAO COMPLETA 87 X 210CM </t>
  </si>
  <si>
    <t xml:space="preserve">Item:  06. 04.                 </t>
  </si>
  <si>
    <t xml:space="preserve">IM2335 - !EM PROCESSO DE DESATIVACAO! FECHADURA EMBUTIR EXTERNA (C/ CILINDRO) COMPLETA - ACAB SUPERIOR (LINHA LUXO) </t>
  </si>
  <si>
    <t xml:space="preserve">Item:  06. 05.                 </t>
  </si>
  <si>
    <t xml:space="preserve">IM2358 - FECHADURA TUBULAR CILINDRO CENTRAL 70MM COMPLETA - TP LA FONTE 30 CR OU EQUIV </t>
  </si>
  <si>
    <t xml:space="preserve">Item:  07. 01.                 </t>
  </si>
  <si>
    <t xml:space="preserve">CU1236 - TELHADISTA COM ENCARGOS COMPLEMENTARES </t>
  </si>
  <si>
    <t xml:space="preserve">IM1327 - CONJUNTO ARRUELAS DE VEDACAO 5/16" PARA TELHA FIBROCIMENTO (UMA ARRUELA METALICA E UMA ARRUELA PVC - CONICAS) </t>
  </si>
  <si>
    <t xml:space="preserve">IM3703 - PARAFUSO ZINCADO ROSCA SOBERBA, CABECA SEXTAVADA, 5/16 " X 110 MM, PARA FIXACAO DE TELHA EM MADEIRA </t>
  </si>
  <si>
    <t xml:space="preserve">IM5499 - TELHA DE FIBROCIMENTO ONDULADA E = 6 MM, DE *2,44 X 1,10* M (SEM AMIANTO) </t>
  </si>
  <si>
    <t xml:space="preserve">Item:  07. 02.                 </t>
  </si>
  <si>
    <t xml:space="preserve">IM3442 - MADEIRA LEI NATIVA/REGIONAL SERRADA APARELHADA </t>
  </si>
  <si>
    <t xml:space="preserve">IM4249 - PREGO POLIDO COM CABECA 18 X 27 </t>
  </si>
  <si>
    <t xml:space="preserve">Item:  07. 03.                 </t>
  </si>
  <si>
    <t xml:space="preserve">IM1478 - CUMEEIRA UNIVERSAL PARA TELHA DE FIBROCIMENTO ONDULADA, E = 6MM, DE 1,10 X 0,21 M (SEM AMIANTO) </t>
  </si>
  <si>
    <t xml:space="preserve">IM3106 - !EM PROCESSO DE DESATIVACAO! JUNTA PLASTICA DE VEDACAO - BISNAGA 250G </t>
  </si>
  <si>
    <t xml:space="preserve">IM3709 - PARAFUSO ZINCADO ROSCA SOBERBA, CABECA SEXTAVADA, 5/16 " X 250 MM, PARA FIXACAO DE TELHA EM MADEIRA </t>
  </si>
  <si>
    <t xml:space="preserve">Item:  07. 04.                 </t>
  </si>
  <si>
    <t xml:space="preserve">Serviço:  CALHA DE CHAPA GALVANIZADA NUMERO 26, COM DESENVOLVIMENTO DE 10 CM </t>
  </si>
  <si>
    <t xml:space="preserve">IM0796 - CALHA CHAPA GALVANIZADA NUM 26 L = 10CM </t>
  </si>
  <si>
    <t xml:space="preserve">Item:  08. 01.                 </t>
  </si>
  <si>
    <t xml:space="preserve">Serviço:  APLICAÇÃO E LIXAMENTO DE MASSA LÁTEX EM PAREDES, DUAS DEMÃOS. AF_06/2014 </t>
  </si>
  <si>
    <t xml:space="preserve">CU1224 - PINTOR COM ENCARGOS COMPLEMENTARES </t>
  </si>
  <si>
    <t xml:space="preserve">IM3195 - LIXA EM FOLHA PARA PAREDE OU MADEIRA, NUMERO 120 (COR VERMELHA) </t>
  </si>
  <si>
    <t xml:space="preserve">IM3511 - MASSA CORRIDA PVA PARA PAREDES INTERNAS </t>
  </si>
  <si>
    <t xml:space="preserve">Item:  08. 02.                 </t>
  </si>
  <si>
    <t xml:space="preserve">IM5627 - TINTA LATEX PVA PREMIUM, COR BRANCA </t>
  </si>
  <si>
    <t xml:space="preserve">Item:  08. 03.                 </t>
  </si>
  <si>
    <t xml:space="preserve">IM2592 - FUNDO SINTETICO NIVELADOR BRANCO FOSCO PARA MADEIRA </t>
  </si>
  <si>
    <t xml:space="preserve">IM4839 - SOLVENTE DILUENTE A BASE DE AGUARRAS </t>
  </si>
  <si>
    <t xml:space="preserve">IM5619 - TINTA ESMALTE SINTETICO ALTO BRILHO </t>
  </si>
  <si>
    <t xml:space="preserve">Item:  09. 01.                 </t>
  </si>
  <si>
    <t xml:space="preserve">CU0852 - CONCRETO P/CAMADAS PREPARATORIAS 180KG/M3 CIMENTO SOMENTE MATERIAISINCL 5% PERDAS. </t>
  </si>
  <si>
    <t xml:space="preserve">IM0113 - ADESIVO PLASTICO PARA PVC, BISNAGA COM 75 GR </t>
  </si>
  <si>
    <t xml:space="preserve">IM1864 - CURVA PVC 90G NBR-10569 P/ REDE COLET ESG PB JE DN 100MM </t>
  </si>
  <si>
    <t xml:space="preserve">IM3059 - JUNCAO SIMPLES PVC P/ ESG PREDIAL DN 100X100MM </t>
  </si>
  <si>
    <t xml:space="preserve">IM6357 - TUBO PVC, PL, SERIE R, DN 100 MM, PARA ESGOTO OU AGUAS PLUVIAIS PREDIAL (NBR 5688) </t>
  </si>
  <si>
    <t xml:space="preserve">Item:  09. 02.                 </t>
  </si>
  <si>
    <t xml:space="preserve">Serviço:  ABERTURA/FECHAMENTO RASGO ALVENARIA PARA TUBOS, FECHAMENTO COM ARGAMASSA TRACO 1:1:6 (CIMENTO, CAL E AREIA) </t>
  </si>
  <si>
    <t xml:space="preserve">CU1069 - ARGAMASSA TRAÇO 1:1:6 (CIMENTO, CAL E AREIA MÉDIA) PARA EMBOÇO/MASSA ÚNICA/ASSENTAMENTO DE ALVENARIA DE VEDAÇÃO, PREPARO MANUAL. AF_06/2014 </t>
  </si>
  <si>
    <t xml:space="preserve">Item:  09. 03.                 </t>
  </si>
  <si>
    <t xml:space="preserve">CU1242 - ASSENTADOR DE TUBOS COM ENCARGOS COMPLEMENTARES </t>
  </si>
  <si>
    <t xml:space="preserve">Item:  09. 04.                 </t>
  </si>
  <si>
    <t xml:space="preserve">IM0753 - CAIXA GORDURA, SIMPLES, CONCRETO PRE MOLDADO, CIRCULAR, COM TAMPA, D = 40 CM </t>
  </si>
  <si>
    <t xml:space="preserve">Item:  09. 05.                 </t>
  </si>
  <si>
    <t xml:space="preserve">Serviço:  FORNECIMENTO E ASSENTAMENTO DE TUBO PVC RÍGIDO NBR-7362 D = 50 MM, INCLUSIVE CONEXÕES E SUPORTES </t>
  </si>
  <si>
    <t xml:space="preserve">IS9075 - FORNECIMENTO E ASSENTAMENTO DE TUBO PVC RÍGIDO NBR-7362 D = 50 MM, INCLUSIVE CONEXÕES E SUPORTES </t>
  </si>
  <si>
    <t xml:space="preserve">Item:  09. 06.                 </t>
  </si>
  <si>
    <t xml:space="preserve">Serviço:  TUBO, PVC, SOLDÁVEL, DN 32MM, INSTALADO EM RAMAL DE DISTRIBUIÇÃO DE ÁGUA FORNECIMENTO E INSTALAÇÃO. AF_12/2014_P </t>
  </si>
  <si>
    <t xml:space="preserve">IM6376 - TUBO PVC, SOLDAVEL, DN 32 MM, AGUA FRIA (NBR-5648) </t>
  </si>
  <si>
    <t xml:space="preserve">Item:  09. 07.                 </t>
  </si>
  <si>
    <t xml:space="preserve">Serviço:  REGISTRO DE GAVETA 3/4 COM CANOPLA ACABAMENTO CROMADO SIMPLES-FORNECIMENTO E INSTALAÇÃO </t>
  </si>
  <si>
    <t xml:space="preserve">IH0049 - ENCANADOR OU BOMBEIRO HIDRAULICO </t>
  </si>
  <si>
    <t xml:space="preserve">CL0866 - ADAPTADOR CURTO COM BOLSA E ROSCA PARA REGISTRO, PVC, SOLDÁVEL, DN 32MM X 1, INSTALADO EM PRUMADA DE ÁGUA FORNECIMENTO E INSTALAÇÃO. AF_12/2014_P </t>
  </si>
  <si>
    <t xml:space="preserve">IM4539 - REGISTRO GAVETA COM ACABAMENTO E CANOPLA CROMADOS, SIMPLES, BITOLA 1 " (REF 1509) </t>
  </si>
  <si>
    <t xml:space="preserve">Item:  09. 08.                 </t>
  </si>
  <si>
    <t xml:space="preserve">Serviço:  PONTO DE ESGOTO, INCLUINDO TUBO DE PVC RÍGIDO SOLDÁVEL DE 40 MM E CONEXÕES (LAVATÓRIOS, MICTÓRIOS, RALOS SIFONADOS, ETC.) </t>
  </si>
  <si>
    <t xml:space="preserve">Unid: PT    </t>
  </si>
  <si>
    <t xml:space="preserve">IS9060 - PONTO DE ESGOTO, INCLUINDO TUBO DE PVC RÍGIDO SOLDÁVEL DE 40 MM E CONEXÕES (LAVATÓRIOS, MICTÓRIOS, RALOS SIFONADOS, ETC.) </t>
  </si>
  <si>
    <t xml:space="preserve">PT    </t>
  </si>
  <si>
    <t xml:space="preserve">Item:  09. 09.                 </t>
  </si>
  <si>
    <t xml:space="preserve">Serviço:  PONTO DE ÁGUA FRIA EMBUTIDO, INCLUINDO TUBO DE PVC RÍGIDO SOLDÁVEL E CONEXÕES </t>
  </si>
  <si>
    <t xml:space="preserve">IS9112 - PONTO DE ÁGUA FRIA EMBUTIDO, INCLUINDO TUBO DE PVC RÍGIDO SOLDÁVEL E CONEXÕES </t>
  </si>
  <si>
    <t xml:space="preserve">Item:  09. 10.                 </t>
  </si>
  <si>
    <t xml:space="preserve">Serviço:  CAIXA DE PASSAGEM 60X60X70 FUNDO BRITA COM TAMPA </t>
  </si>
  <si>
    <t xml:space="preserve">IM0039 - ACO CA-60, 5,0 MM, VERGALHAO </t>
  </si>
  <si>
    <t xml:space="preserve">IM0264 - AREIA GROSSA - POSTO JAZIDA/FORNECEDOR (SEM FRETE) </t>
  </si>
  <si>
    <t xml:space="preserve">IM0265 - AREIA MEDIA - POSTO JAZIDA/FORNECEDOR (SEM FRETE) </t>
  </si>
  <si>
    <t xml:space="preserve">IM0787 - CAL HIDRATADA, DE 1A. QUALIDADE, PARA ARGAMASSA </t>
  </si>
  <si>
    <t xml:space="preserve">IM1044 - CHAPA DE MADEIRA COMPENSADA RESINADA PARA FORMA DE CONCRETO, DE *2,2 X 1,1* M, E = 17 MM </t>
  </si>
  <si>
    <t xml:space="preserve">IM3911 - PEDRA BRITADA N. 2 (19 A 38 MM) POSTO PEDREIRA/FORNECEDOR, SEM FRETE </t>
  </si>
  <si>
    <t xml:space="preserve">IM3912 - PEDRA BRITADA N. 3 (38 A 50 MM) POSTO PEDREIRA/FORNECEDOR, SEM FRETE </t>
  </si>
  <si>
    <t xml:space="preserve">IM5575 - TIJOLO CERAMICO MACICO *5 X 10 X 20* CM </t>
  </si>
  <si>
    <t xml:space="preserve">Item:  10. 01.                 </t>
  </si>
  <si>
    <t xml:space="preserve">CU1165 - AUXILIAR DE ELETRICISTA COM ENCARGOS COMPLEMENTARES </t>
  </si>
  <si>
    <t xml:space="preserve">CU1182 - ELETRICISTA COM ENCARGOS COMPLEMENTARES </t>
  </si>
  <si>
    <t xml:space="preserve">IM5766 - !EM PROCESSO DE DESATIVACAO! TOMADA EMBUTIR 2P + T 15A/250V C/PLACA, TIPO SILENTOQUE OU EQUIV </t>
  </si>
  <si>
    <t xml:space="preserve">Item:  10. 02.                 </t>
  </si>
  <si>
    <t xml:space="preserve">Item:  10. 03.                 </t>
  </si>
  <si>
    <t xml:space="preserve">Serviço:  QDM-03 CAIXA PARA QUADRO DE DISTRIBUIÇÃO, SOBREPOR,METÁLICO, TRATAMENTO ANTICORROSIVO, ESPELHO INTERNO, PORTA E TRINCO PINT A PÓ P </t>
  </si>
  <si>
    <t xml:space="preserve">IM9273 - QDM-03 CAIXA PARA QUADRO DE DISTRIBUIÇÃO, SOBREPOR,METÁLICO, TRATAMENTO ANTICORROSIVO, ESPELHO INTERNO </t>
  </si>
  <si>
    <t xml:space="preserve">Item:  10. 04.                 </t>
  </si>
  <si>
    <t xml:space="preserve">Serviço:  TERMINAL OLHAL PARA CABO DE 1,50MM2 À 2,50MM2 </t>
  </si>
  <si>
    <t xml:space="preserve">IH9016 - AJUDANTE DE ELETRICISTA                                      </t>
  </si>
  <si>
    <t xml:space="preserve">IH9017 - ELETRICISTA                                                  </t>
  </si>
  <si>
    <t xml:space="preserve">IM9232 - TERMINAL OLHAL PARA CABO DE    1,50mm2 A 2,50mm2             </t>
  </si>
  <si>
    <t xml:space="preserve">Item:  10. 05.                 </t>
  </si>
  <si>
    <t xml:space="preserve">Serviço:  TERMINAL OLHAL PARA CABO DE 4,00MM2 À 6,00MM2 </t>
  </si>
  <si>
    <t xml:space="preserve">IM9233 - CENTRAL DE TELEFONIA C/ 50 RAMAIS E 10LINHAS TRONCO (FORN./MONTAGEM) </t>
  </si>
  <si>
    <t xml:space="preserve">Item:  10. 06.                 </t>
  </si>
  <si>
    <t xml:space="preserve">Serviço:  FITA ISOLANTE ALTA FUSÃO 19 MM X 10 M - FORNECIMENTO         </t>
  </si>
  <si>
    <t xml:space="preserve">IM9331 - FITA ELETR. AUTO FUSÃO 19 MM X 10 M                          </t>
  </si>
  <si>
    <t xml:space="preserve">Item:  10. 07.                 </t>
  </si>
  <si>
    <t xml:space="preserve">IM0619 - CABO DE COBRE ISOLAMENTO ANTI-CHAMA 0,6/1KV 35MM2 (1 CONDUTOR) TP SINTENAX PIRELLI OU EQUIV </t>
  </si>
  <si>
    <t xml:space="preserve">Item:  10. 08.                 </t>
  </si>
  <si>
    <t xml:space="preserve">Serviço:  DISJUNTOR BIPOLAR DR 25 A - DISPOSITIVO RESIDUAL DIFERENCIAL, TIPO AC, 30MA, REF.5SM1 312-OMB, SIEMENS OU SIMILAR </t>
  </si>
  <si>
    <t xml:space="preserve">IH9014 - SERVENTE                                                     </t>
  </si>
  <si>
    <t xml:space="preserve">IH9020 - ELETRICISTA                                                  </t>
  </si>
  <si>
    <t xml:space="preserve">IM9418 - DISJUNTOR BIPOLAR DR 25 A, DISPOSITIVO RESIDUAL DIFERENCIAL, TIPO AC, 30MA </t>
  </si>
  <si>
    <t xml:space="preserve">Item:  10. 09.                 </t>
  </si>
  <si>
    <t xml:space="preserve">IM9419 - BRAÇADEIRA TIPO   D   ,        METALICA DE 3                 </t>
  </si>
  <si>
    <t xml:space="preserve">Item:  10. 10.                 </t>
  </si>
  <si>
    <t xml:space="preserve">IS9083 - DUTO CORRUGADO EM PEAD (POLIETILENO DE ALTA DENSIDADE), PARA PROTEÇÃO DE CABOS SUBTERRÂNEOS Ø 4" (100 MM) </t>
  </si>
  <si>
    <t xml:space="preserve">Item:  10. 11.                 </t>
  </si>
  <si>
    <t xml:space="preserve">IM9420 - DUTO PERFURADO-ELETROCALHA     CHAPA DE AÇO (50X100)MM       </t>
  </si>
  <si>
    <t xml:space="preserve">Item:  10. 12.                 </t>
  </si>
  <si>
    <t xml:space="preserve">Serviço:  ELETRODUTO DE PVC RIGIDO ROSCAVEL DN 75MM (3"), INCL CONEXOES, FORNECIMENTO E INSTALACAO </t>
  </si>
  <si>
    <t xml:space="preserve">IM2066 - ELETRODUTO DE PVC ROSCÁVEL DE 3, SEM LUVA </t>
  </si>
  <si>
    <t xml:space="preserve">Item:  10. 13.                 </t>
  </si>
  <si>
    <t xml:space="preserve">Serviço:  ANILHA (MARCADOR) PARA IDENTIFICAÇÃO DE CABOS (# 6 MM2) - 500 UN </t>
  </si>
  <si>
    <t>Unid: 500 PÇ</t>
  </si>
  <si>
    <t xml:space="preserve">IS9053 - ANILHA (MARCADOR) PARA IDENTIFICAÇÃO DE CABOS (# 6 MM2) - 500 UN </t>
  </si>
  <si>
    <t xml:space="preserve">Item:  10. 14.                 </t>
  </si>
  <si>
    <t xml:space="preserve">Serviço:  SUPORTE EM CHAPA DE ACO PARA   PERFILADO COM ABA 5CM         </t>
  </si>
  <si>
    <t xml:space="preserve">IH9115 - AJUDANTE DE ELETRICISTA                                      </t>
  </si>
  <si>
    <t xml:space="preserve">IH9116 - ELETRICISTA                                                  </t>
  </si>
  <si>
    <t xml:space="preserve">IP9001 - SUPORTE PARA PERFILADO EM CHAPA DE ACO (COMPRIMENTO: 100,00 MM) </t>
  </si>
  <si>
    <t xml:space="preserve">Item:  10. 15.                 </t>
  </si>
  <si>
    <t xml:space="preserve">Serviço:  BUCHA S8+PARAFUSO.CAB.PAN.     4,8X50 FENDA                  </t>
  </si>
  <si>
    <t xml:space="preserve">CZ9080 - AUXILIAR DE ELETRICISTA COM ENCARGOS COMPLEMENTARES </t>
  </si>
  <si>
    <t xml:space="preserve">IM9105 - BUCHA NYLON S-8 C/ PARAFUSO ACO ZINC CAB CHATA ROSCA SOBERBA 4,8 X 50MM </t>
  </si>
  <si>
    <t xml:space="preserve">Item:  10. 16.                 </t>
  </si>
  <si>
    <t xml:space="preserve">Serviço:  CURVA HORIZONTAL,90º,PARA ELETROCALHA PERFURADA OU LISA,100X50MM.FORNECIMENTO E COLOCACAO </t>
  </si>
  <si>
    <t xml:space="preserve">IH9033 - MAO-DE-OBRA DE SERVENTE DA CONSTRUCAO CIVIL, INCLUSIVE ENCARGOS SOCIAIS </t>
  </si>
  <si>
    <t xml:space="preserve">IH9034 - MAO-DE-OBRA DE ELETRICISTA DE CONSTRUÇÃOCIVIL, INCLUSIVE ENCARGOS SOCIAIS </t>
  </si>
  <si>
    <t xml:space="preserve">IN9075 - CURVA HORIZONTAL, 90º, PARA ELETROCALHAPERFURADA OU LISA, 100X50MM, PRE-ZINCADA </t>
  </si>
  <si>
    <t xml:space="preserve">Item:  10. 17.                 </t>
  </si>
  <si>
    <t xml:space="preserve">Serviço:  CAIXA DE PASSAGEM 30X30X40 COM TAMPA E DRENO BRITA </t>
  </si>
  <si>
    <t xml:space="preserve">IM3910 - PEDRA BRITADA N. 1 (9,5 a 19 MM) POSTO PEDREIRA/FORNECEDOR, SEM FRETE </t>
  </si>
  <si>
    <t xml:space="preserve">Item:  10. 18.                 </t>
  </si>
  <si>
    <t xml:space="preserve">Serviço:  DISPOSITIVO DE PROTEÇÃO CONTRA SURTO DE TENSÃO DPS 40KA - 440V </t>
  </si>
  <si>
    <t xml:space="preserve">IM9421 - DISPOSITIVO DE PROTEÇÃO CONTRA SURTO DE TENSÃO DPS 40KA - 440V (PARA-RAIO) </t>
  </si>
  <si>
    <t xml:space="preserve">Item:  10. 19.                 </t>
  </si>
  <si>
    <t xml:space="preserve">Serviço:  BLOC0  DE DISTRIBUIÇÃO 125     TETRAPOLAR                    </t>
  </si>
  <si>
    <t xml:space="preserve">IM7388 - BLOCO DE DISTRIBUIÇÃO 125A     TETRAPOLAR                    </t>
  </si>
  <si>
    <t xml:space="preserve">Item:  10. 20.                 </t>
  </si>
  <si>
    <t xml:space="preserve">Serviço:  EQUIPE DE MANUTENÇÃO DAS INSTA LAÇÕES ELETRICAS              </t>
  </si>
  <si>
    <t xml:space="preserve">CZ9081 - ELETRICISTA COM ENCARGOS COMPLEMENTARES </t>
  </si>
  <si>
    <t xml:space="preserve">Item:  10. 21.                 </t>
  </si>
  <si>
    <t xml:space="preserve">Serviço:  CABO DE COBRE COM ISOLAMENTO TERMOPLASTICO,COMPREENDENDO:PR EPARO,CORTE E ENFIACAO EM ELETRODUTOS,NA BITOLA DE 35MM2,450/750V.FORNECIMENTO E COLOCACAO </t>
  </si>
  <si>
    <t xml:space="preserve">IH9002 - MAO-DE-OBRA DE SERVENTE DA CONSTRUCAO CIVIL, INCLUSIVE ENCARGOS SOCIAIS DESONERADOS </t>
  </si>
  <si>
    <t xml:space="preserve">IH9096 - MAO-DE-OBRA DE ELETRICISTA DA CONSTRUCAOCIVIL, INCLUSIVE ENCARGOS SOCIAIS DESONERADOS </t>
  </si>
  <si>
    <t xml:space="preserve">IM9442 - FITA ISOLANTE, ROLO DE 19MMX20M </t>
  </si>
  <si>
    <t xml:space="preserve">IM9443 - CABO COM ISOLAMENTO TERMOPLASTICO, DE 0750V, DE 035MM2 </t>
  </si>
  <si>
    <t xml:space="preserve">Item:  10. 22.                 </t>
  </si>
  <si>
    <t xml:space="preserve">Serviço:  CABO DE COBRE ISOLADO PVC 450/750V 4MM2 RESISTENTE A CHAMA - FORNECIMENTO E INSTALACAO </t>
  </si>
  <si>
    <t xml:space="preserve">IM0654 - CABO DE COBRE ISOLAMENTO ANTI-CHAMA 450/750V 4MM2, FLEXIVEL, TP FORESPLAST ALCOA OU EQUIV </t>
  </si>
  <si>
    <t xml:space="preserve">IM2433 - FITA ISOLANTE ADESIVA ANTI-CHAMA EM ROLOS 19MM X 5M </t>
  </si>
  <si>
    <t xml:space="preserve">Item:  10. 23.                 </t>
  </si>
  <si>
    <t xml:space="preserve">Serviço:  DISJUNTOR TERMOMAGNETICO TRIPOLAR 100 A, PADRÃO DIN (EUROPEU - LINHA BRANCA), 65KA </t>
  </si>
  <si>
    <t xml:space="preserve">IM9444 - DISJUNTOR TRIPOLAR 100 A, PADRÃO DIN ( LINHA BRANCA ), CORRENTE DE INTERRUPÇÃO 65KA, REF.: SIEMENS 3VF22 OU SIMILAR. </t>
  </si>
  <si>
    <t xml:space="preserve">Item:  10. 24.                 </t>
  </si>
  <si>
    <t xml:space="preserve">Serviço:  DISJUNTOR DIFERENCIAL DR-16A - 40A, 30mA </t>
  </si>
  <si>
    <t xml:space="preserve">IH9019 - AJUDANTE                                                     </t>
  </si>
  <si>
    <t xml:space="preserve">IM9060 - DISJUNTOR DIFERENCIAL DR-16A - 40A, 30mA                     </t>
  </si>
  <si>
    <t xml:space="preserve">Item:  10. 25.                 </t>
  </si>
  <si>
    <t xml:space="preserve">Serviço:  MANUTENÇÃO ELETRICA                                          </t>
  </si>
  <si>
    <t xml:space="preserve">CS0190 - CONTRAPISO EM ARGAMASSA TRAÇO 1:4 (CIMENTO E AREIA), PREPARO MANUAL, APLICADO EM ÁREAS SECAS MAIORES QUE 10M2 SOBRE LAJE, ADERIDO, ESPESSURA2CM, ACABAMENTO REFORÇADO. AF_06/2014 </t>
  </si>
  <si>
    <t xml:space="preserve">CU0800 - ESCAVACAO MANUAL DE VALAS EM TERRA COMPACTA, PROF. DE 0 M &lt; H &lt;= 1 M </t>
  </si>
  <si>
    <t xml:space="preserve">IM0263 - AREIA FINA - POSTO JAZIDA/FORNECEDOR (SEM FRETE) </t>
  </si>
  <si>
    <t xml:space="preserve">IM1121 - CIMENTO PORTLAND DE ALTO FORNO (AF) CP III-32 </t>
  </si>
  <si>
    <t xml:space="preserve">Item:  10. 26.                 </t>
  </si>
  <si>
    <t xml:space="preserve">Serviço:  DISJUNTOR TERMOMAGNETICO MONOPOLAR 30 A, PADRÃO DIN (EUROPEU - LINHA BRANCA) </t>
  </si>
  <si>
    <t xml:space="preserve">IM9466 - DISJUNTOR MONOPOLAR 30 A, PADÃO DIN (LINHA BRANCA), CURVA C </t>
  </si>
  <si>
    <t xml:space="preserve">Item:  10. 27.                 </t>
  </si>
  <si>
    <t xml:space="preserve">Serviço:  DISJUNTOR TERMOMAGNETICO MONOPOLAR 50 A, PADRÃO DIN (EUROPEU - LINHA BRANCA) </t>
  </si>
  <si>
    <t xml:space="preserve">IN9082 - DISJUNTOR MONOPOLAR 50 A, PADRÃO DIN (LINHA BRANCA), CURVA DE DISPARO C, CORRENTE DE INTERRUPÇÃO 5KA, REF.: SIEMENS 5SX1 OU SIMILAR. </t>
  </si>
  <si>
    <t xml:space="preserve">Item:  10. 28.                 </t>
  </si>
  <si>
    <t xml:space="preserve">Serviço:  DISJUNTOR BIPOLAR TERMOMAGNÉTICO 10KA, DE 50A </t>
  </si>
  <si>
    <t xml:space="preserve">IS9093 - DISJUNTOR BIPOLAR TERMOMAGNÉTICO 10KA, DE 50A </t>
  </si>
  <si>
    <t xml:space="preserve">Item:  10. 29.                 </t>
  </si>
  <si>
    <t xml:space="preserve">Serviço:  DUTO PERFURADO - PERFILADOS CHAPA DE AÇO (38X38)mm </t>
  </si>
  <si>
    <t xml:space="preserve">IM9065 - DUTO PERFURADO-PERFILADOS      CHAPA DE AÇO (38 X 38)MM      </t>
  </si>
  <si>
    <t xml:space="preserve">Item:  10. 30.                 </t>
  </si>
  <si>
    <t xml:space="preserve">Serviço:  PARAFUSO SEXTAVADO CABEÇA      LENTILHA D = 1/4" X 1/2"      </t>
  </si>
  <si>
    <t xml:space="preserve">IH9127 - AJUDANTE                                                     </t>
  </si>
  <si>
    <t xml:space="preserve">IH9128 - ELETRICISTA                                                  </t>
  </si>
  <si>
    <t xml:space="preserve">IM9511 - PARAFUSO SEXTAVADO CABEÇA      LENTILHA                      </t>
  </si>
  <si>
    <t xml:space="preserve">un    </t>
  </si>
  <si>
    <t xml:space="preserve">Item:  10. 31.                 </t>
  </si>
  <si>
    <t xml:space="preserve">Serviço:  VERGALHÃO DE AÇO COM ROSCA TOTAL PARA PERFILADO (DIÂMETRO: 1/4") </t>
  </si>
  <si>
    <t xml:space="preserve">IS9022 - VERGALHÃO DE AÇO COM ROSCA TOTAL PARA PERFILADO (DIÂMETRO: 1/4") </t>
  </si>
  <si>
    <t xml:space="preserve">Item:  10. 32.                 </t>
  </si>
  <si>
    <t xml:space="preserve">Serviço:  TERMINAL OU CONECTOR DE PRESSAO - PARA CABO 25MM2 - FORNECIMENTO E INSTALACAO </t>
  </si>
  <si>
    <t xml:space="preserve">IM5530 - !EM PROCESSO DE DESATIVACAO! TERMINAL A PRESSAO DE BRONZE P/ CABO A BARRA, CABO 25 A 35MM2 C/ 1 FURO DE FIXACAO </t>
  </si>
  <si>
    <t xml:space="preserve">Item:  10. 33.                 </t>
  </si>
  <si>
    <t xml:space="preserve">Serviço:  BARRAMENTO PENTE 80A           PENTE TRIFASICO               </t>
  </si>
  <si>
    <t xml:space="preserve">IM7393 - BARRAMENTO CORRENTE 80A        PENTE TRIFASICO               </t>
  </si>
  <si>
    <t xml:space="preserve">Item:  10. 34.                 </t>
  </si>
  <si>
    <t xml:space="preserve">Serviço:  CONJUNTO TAMPA E INTERRUPTOR SIMPLES PARA CONDULETE 3/4" </t>
  </si>
  <si>
    <t xml:space="preserve">Unid: CJ    </t>
  </si>
  <si>
    <t xml:space="preserve">CJ0414 - CONDULETE EM LIGA DE ALUMINIO TIPO "LR" 3/4" - FORNECIMENTO E INSTALACAO </t>
  </si>
  <si>
    <t xml:space="preserve">Item:  10. 35.                 </t>
  </si>
  <si>
    <t xml:space="preserve">Serviço:  TERMINAL DE CONEXÃO SPTF D=1" P/TUBO METÁLICO FLEX., SEALTUBO OU SIMILAR, FORNECIMENTO </t>
  </si>
  <si>
    <t xml:space="preserve">IM9512 - TERMINAL DE CONEXÃO SPTF D=1" PARA TUBO METÁLICO FLEXÍVEL (REF. SEALTUBO OU SIMILAR) </t>
  </si>
  <si>
    <t xml:space="preserve">Item:  10. 36.                 </t>
  </si>
  <si>
    <t xml:space="preserve">Serviço:  MUFLA TERMINAL PRIMARIA UNIPOLAR USO INTERNO PARA CABO 35/120MM2, ISOLACAO 15/25KV EM EPR - BORRACHA DE SILICONE. FORNECIMENTO E INSTALACAO. </t>
  </si>
  <si>
    <t xml:space="preserve">IM3579 - MUFLA TERMINAL PRIMARIA UNIPOLAR USO INTERNO PARA CABO 35/120MM2 ISOLACAO 15/25KV EM EPR - BORRACHA DE SILICONE </t>
  </si>
  <si>
    <t xml:space="preserve">Item:  11. 01.                 </t>
  </si>
  <si>
    <t>Serviço:  CHUVEIRO E LAVA-OLHOS DE       EMERGÊNCIA E BACIA EM AÇO INOX</t>
  </si>
  <si>
    <t xml:space="preserve">IH9015 - ENCANADOR HIDRÁULICO                                         </t>
  </si>
  <si>
    <t xml:space="preserve">IM9428 - FITA VEDA ROSCA 18MM                                         </t>
  </si>
  <si>
    <t>IM9429 - CHUVEIRO E LAVA-OLHOS DE       EMERGÊNCIA E BACIA EM AÇO INOX</t>
  </si>
  <si>
    <t xml:space="preserve">Item:  11. 02.                 </t>
  </si>
  <si>
    <t xml:space="preserve">CU0280 - CAMINHAO CARROCERIA ABERTA,EM MADEIRA, TOCO, 170CV - 11T (VU=6ANOS) -CUSTO HORÁRIO DE PRODUÇÃO DIURNA </t>
  </si>
  <si>
    <t xml:space="preserve">Item:  11. 03.                 </t>
  </si>
  <si>
    <t xml:space="preserve">Serviço:  CAPELA DE FLUXO LAMINAR HORIZONTAL </t>
  </si>
  <si>
    <t xml:space="preserve">IM7396 - CAPELA DE FLUXO LAMINAR        HORIZONTAL                    </t>
  </si>
  <si>
    <t xml:space="preserve">Item:  11. 04.                 </t>
  </si>
  <si>
    <t xml:space="preserve">CL0620 - TUBO PVC PONTA/BOLSA C/ VIROLA DN=200MM P/ ESGOTO JUNTA COM ANEL </t>
  </si>
  <si>
    <t xml:space="preserve">CU0992 - MÃO FRANCESA EM BARRA DE FERRO CHATO RETANGULAR 2" X 1/4", REFORÇADA,40 X 30 CM </t>
  </si>
  <si>
    <t xml:space="preserve">CU1015 - ARGAMASSA INDUSTRIALIZADA MULTIUSO PARA REVESTIMENTOS E ASSENTAMENTO DA ALVENARIA, PREPARO COM MISTURADOR DE EIXO HORIZONTAL DE 160 KG. AF_06/2014 </t>
  </si>
  <si>
    <t xml:space="preserve">CU1162 - AJUDANTE ESPECIALIZADO COM ENCARGOS COMPLEMENTARES </t>
  </si>
  <si>
    <t xml:space="preserve">CU1194 - MONTADOR (TUBO AÇO/EQUIPAMENTOS) COM ENCARGOS COMPLEMENTARES </t>
  </si>
  <si>
    <t xml:space="preserve">Item:  12. 01.                 </t>
  </si>
  <si>
    <t xml:space="preserve">IM0019 - ACIDO MURIATICO (SOLUCAO ACIDA) </t>
  </si>
  <si>
    <t>Serviço:  ARMACAO DE ACO CA-60 DIAM.7,0  A 8,0MM - FORNECIMENTO / CORTE</t>
  </si>
  <si>
    <t xml:space="preserve">CU1164 - ARMADOR COM ENCARGOS COMPLEMENTARES </t>
  </si>
  <si>
    <t xml:space="preserve">IM0042 - ACO CA-60, 7,0 MM, VERGALHAO </t>
  </si>
  <si>
    <t xml:space="preserve">IM0257 - ARAME RECOZIDO 18 BWG, 1,25 MM (0,01 KG/M) </t>
  </si>
  <si>
    <t xml:space="preserve">Composição:  CH0073            </t>
  </si>
  <si>
    <t xml:space="preserve">Serviço:  CONCRETO NAO ESTRUTURAL,       CONSUMO 150KG/M3, PREPARO COM </t>
  </si>
  <si>
    <t xml:space="preserve">IE0021 - BETONEIRA 320 L, DIESEL, POTENCIA DE 5,5 HP, SEM CARREGADOR MECANICO (LOCACAO) </t>
  </si>
  <si>
    <t xml:space="preserve">Serviço:  CONCRETO FCK=20MPA, VIRADO EM  BETONEIRA, SEM LANCAMENTO     </t>
  </si>
  <si>
    <t xml:space="preserve">IE0029 - BETONEIRA 580 L COM MOTOR ELETRICO TRIFASICO, POTENCIA DE 7,5 HP, COM CARREGADOR MECANICO (LOCACAO) </t>
  </si>
  <si>
    <t xml:space="preserve">CU1212 - OPERADOR DE MÁQUINAS E EQUIPAMENTOS COM ENCARGOS COMPLEMENTARES </t>
  </si>
  <si>
    <t xml:space="preserve">Composição:  CJ0414            </t>
  </si>
  <si>
    <t xml:space="preserve">Serviço:  CONDULETE EM LIGA DE ALUMINIO  TIPO "LR" 3/4" - FORNECIMENTO </t>
  </si>
  <si>
    <t xml:space="preserve">IM1252 - CONDULETE TIPO "LR" EM LIGA ALUMINIO P/ ELETRODUTO ROSCADO 3/4" </t>
  </si>
  <si>
    <t xml:space="preserve">Composição:  CL0620            </t>
  </si>
  <si>
    <t>Serviço:  TUBO PVC PONTA/BOLSA C/ VIROLA DN=200MM P/ ESGOTO JUNTA COM A</t>
  </si>
  <si>
    <t xml:space="preserve">IM0194 - ANEL BORRACHA, PARA TUBO PVC, REDE COLETOR ESGOTO, DN 200 MM (NBR 7362) </t>
  </si>
  <si>
    <t xml:space="preserve">IM3718 - PASTA LUBRIFICANTE PARA USO EM TUBOS DE PVC COM ANEL DE BORRACHA (POTE DE 3.500* G) </t>
  </si>
  <si>
    <t xml:space="preserve">IM6327 - TUBO PVC EB 644 P/ REDE COLET ESG JE DN 200MM </t>
  </si>
  <si>
    <t xml:space="preserve">IM6507 - VALVULA EM METAL CROMADO TIPO AMERICANA 3.1/2" X 1.1/2" P/ PIA DE COZINHA </t>
  </si>
  <si>
    <t>Serviço:  SIFÃO DO TIPO GARRAFA EM METAL CROMADO 1 X 1.1/2" - FORNECIME</t>
  </si>
  <si>
    <t xml:space="preserve">IM4808 - !EM PROCESSO DE DESATIVACAO! SIFAO EM METAL CROMADO 1 X 1 1/2" </t>
  </si>
  <si>
    <t xml:space="preserve">CU1191 - MARMORISTA/GRANITEIRO COM ENCARGOS COMPLEMENTARES </t>
  </si>
  <si>
    <t xml:space="preserve">IM1136 - MASSA PLASTICA ADESIVA PARA MARMORE/GRANITO </t>
  </si>
  <si>
    <t xml:space="preserve">IM1463 - CUBA ACO INOX (AISI 304) DE EMBUTIR COM VALVULA 3 1/2 ", DE *46 X 30 X 12* CM </t>
  </si>
  <si>
    <t xml:space="preserve">Composição:  CL0866            </t>
  </si>
  <si>
    <t xml:space="preserve">Serviço:  ADAPTADOR CURTO COM BOLSA E    ROSCA PARA REGISTRO, PVC,     </t>
  </si>
  <si>
    <t xml:space="preserve">IM0080 - ADAPTADOR PVC SOLDAVEL CURTO COM BOLSA E ROSCA, 32 MM X 1", PARA AGUA FRIA </t>
  </si>
  <si>
    <t xml:space="preserve">IM0118 - ADESIVO PLASTICO PARA PVC, FRASCO COM 850 GR </t>
  </si>
  <si>
    <t xml:space="preserve">IM4837 - SOLUCAO LIMPADORA PARA PVC, FRASCO COM 1000 CM3 </t>
  </si>
  <si>
    <t xml:space="preserve">Composição:  CS0190            </t>
  </si>
  <si>
    <t>Serviço:  CONTRAPISO EM ARGAMASSA TRAÇO  1:4 (CIMENTO E AREIA), PREPARO</t>
  </si>
  <si>
    <t xml:space="preserve">IM0111 - ADESIVO PARA ARGAMASSAS E CHAPISCOS </t>
  </si>
  <si>
    <t xml:space="preserve">CU0180 - CAMINHAO CARROCERIA ABERTA,EM MADEIRA, TOCO, 170CV - 11T (VU=6ANOS) -MANUTENCAO </t>
  </si>
  <si>
    <t xml:space="preserve">CU0526 - CAMINHAO CARROCERIA ABERTA,EM MADEIRA, TOCO, 170CV - 11T (VU=6ANOS) -CHI DIURNO - DEPRECIACAO E JUROS </t>
  </si>
  <si>
    <t xml:space="preserve">CU0527 - CAMINHAO CARROCERIA ABERTA,EM MADEIRA, TOCO, 170CV - 11T (VU=6ANOS) -MATERIAIS/OPERACAO </t>
  </si>
  <si>
    <t xml:space="preserve">CU0528 - CAMINHAO CARROCERIA ABERTA,EM MADEIRA, TOCO, 170CV - 11T (VU=6ANOS) -MAO-DE-OBRA DIURNA NA OPERACAO </t>
  </si>
  <si>
    <t xml:space="preserve">Composição:  CU0800            </t>
  </si>
  <si>
    <t>Serviço:  ESCAVACAO MANUAL DE VALAS EM   TERRA COMPACTA, PROF. DE 0 M &lt;</t>
  </si>
  <si>
    <t>Serviço:  MÃO FRANCESA EM BARRA DE FERRO CHATO RETANGULAR 2" X 1/4", RE</t>
  </si>
  <si>
    <t xml:space="preserve">CU0074 - SOLDA TOPO DESCENDENTE CHANFRADA ESPESSURA=1/4" CHAPA/PERFIL/TUBO ACOCOM CONVERSOR DIESEL. </t>
  </si>
  <si>
    <t xml:space="preserve">IM0414 - BARRA DE FERRO RETANGULAR, BARRA CHATA, 2 X 1/4" (L X E), 2,53 KG/M </t>
  </si>
  <si>
    <t xml:space="preserve">CU1240 - OPERADOR DE BETONEIRA ESTACIONÁRIA/MISTURADOR COM ENCARGOS COMPLEMENTARES </t>
  </si>
  <si>
    <t xml:space="preserve">CY0068 - MISTURADOR DE ARGAMASSA, EIXO HORIZONTAL, CAPACIDADE DE MISTURA 160 KG, MOTOR ELÉTRICO POTÊNCIA 3 CV - CHP DIURNO. AF_06/2014 </t>
  </si>
  <si>
    <t xml:space="preserve">CY0073 - MISTURADOR DE ARGAMASSA, EIXO HORIZONTAL, CAPACIDADE DE MISTURA 160 KG, MOTOR ELÉTRICO POTÊNCIA 3 CV - CHI DIURNO. AF_06/2014 </t>
  </si>
  <si>
    <t xml:space="preserve">IM0278 - ARGAMASSA INDUSTRIALIZADA MULTIUSO, PARA REVESTIMENTO INTERNO E EXTERNO E ASSENTAMENTO DE BLOCOS DIVERSOS </t>
  </si>
  <si>
    <t xml:space="preserve">CY0098 - BETONEIRA CAPACIDADE NOMINAL DE 400 L, CAPACIDADE DE MISTURA 310 L, MOTOR ELÉTRICO TRIFÁSICO POTÊNCIA DE 2 HP, SEM CARREGADOR - CHP DIURNO.AF_10/2014 </t>
  </si>
  <si>
    <t xml:space="preserve">CY0099 - BETONEIRA CAPACIDADE NOMINAL DE 400 L, CAPACIDADE DE MISTURA 310 L, MOTOR ELÉTRICO TRIFÁSICO POTÊNCIA DE 2 HP, SEM CARREGADOR - CHI DIUIRNO.AF_10/2014 </t>
  </si>
  <si>
    <t xml:space="preserve">Composição:  CU1069            </t>
  </si>
  <si>
    <t xml:space="preserve">Serviço:  ARGAMASSA TRAÇO 1:1:6          (CIMENTO, CAL E AREIA MÉDIA)  </t>
  </si>
  <si>
    <t xml:space="preserve">Composição:  CU1079            </t>
  </si>
  <si>
    <t>Serviço:  ARGAMASSA TRAÇO 1:3 (CIMENTO E AREIA GROSSA) PARA CHAPISCO CO</t>
  </si>
  <si>
    <t xml:space="preserve">IH0003 - AJUDANTE DE CARPINTEIRO </t>
  </si>
  <si>
    <t xml:space="preserve">CU1155 - FERRAMENTAS (ENCARGOS COMPLEMENTARES) </t>
  </si>
  <si>
    <t xml:space="preserve">CU1156 - EPI (ENCARGOS COMPLEMENTARES) </t>
  </si>
  <si>
    <t xml:space="preserve">IM7168 - ALIMENTACAO (ENCARGOS COMPLEMENTARES) *COLETADO CAIXA* </t>
  </si>
  <si>
    <t xml:space="preserve">IM7169 - TRANSPORTE (ENCARGOS COMPLEMENTARES) *COLETADO CAIXA* </t>
  </si>
  <si>
    <t xml:space="preserve">IM7170 - EXAMES (ENCARGOS COMPLEMENTARES) *COLETADO CAIXA* </t>
  </si>
  <si>
    <t xml:space="preserve">IM7171 - SEGURO (ENCARGOS COMPLEMENTARES) *COLETADO CAIXA* </t>
  </si>
  <si>
    <t xml:space="preserve">IH0008 - AJUDANTE ESPECIALIZADO </t>
  </si>
  <si>
    <t xml:space="preserve">IH0026 - AUXILIAR DE ELETRICISTA </t>
  </si>
  <si>
    <t xml:space="preserve">IH0027 - AUXILIAR DE ENCANADOR OU BOMBEIRO HIDRAULICO </t>
  </si>
  <si>
    <t xml:space="preserve">IH0035 - AZULEJISTA OU LADRILHISTA </t>
  </si>
  <si>
    <t xml:space="preserve">IH0040 - CARPINTEIRO DE ESQUADRIA </t>
  </si>
  <si>
    <t xml:space="preserve">IH0041 - CARPINTEIRO DE FORMAS </t>
  </si>
  <si>
    <t xml:space="preserve">IH0047 - ELETRICISTA </t>
  </si>
  <si>
    <t xml:space="preserve">IH0056 - GESSEIRO </t>
  </si>
  <si>
    <t xml:space="preserve">IH0066 - MONTADOR (TUBO ACO/EQUIPAMENTOS) </t>
  </si>
  <si>
    <t xml:space="preserve">IH0097 - PEDREIRO </t>
  </si>
  <si>
    <t xml:space="preserve">IH0098 - PINTOR </t>
  </si>
  <si>
    <t xml:space="preserve">IH0106 - SERRALHEIRO </t>
  </si>
  <si>
    <t xml:space="preserve">IH0116 - TELHADISTA </t>
  </si>
  <si>
    <t xml:space="preserve">IH0119 - VIDRACEIRO </t>
  </si>
  <si>
    <t xml:space="preserve">Composição:  CU1239            </t>
  </si>
  <si>
    <t xml:space="preserve">Serviço:  VIGIA NOTURNO COM ENCARGOS     COMPLEMENTARES                </t>
  </si>
  <si>
    <t xml:space="preserve">IH0120 - VIGIA NOTURNO </t>
  </si>
  <si>
    <t xml:space="preserve">IH0018 - !EM PROCESSO DE DESATIVACAO! ASSENTADOR DE TUBOS </t>
  </si>
  <si>
    <t xml:space="preserve">IH0109 - SERVENTE </t>
  </si>
  <si>
    <t xml:space="preserve">Composição:  CU1245            </t>
  </si>
  <si>
    <t xml:space="preserve">Serviço:  ARGAMASSA TRAÇO 1:0,5:4,5      (CIMENTO, CAL E AREIA MÉDIA), </t>
  </si>
  <si>
    <t xml:space="preserve">Composição:  CU1246            </t>
  </si>
  <si>
    <t xml:space="preserve">Serviço:  ARGAMASSA TRAÇO 1:0,5:4,5      (CIMENTO, CAL E AREIA MÉDIA)  </t>
  </si>
  <si>
    <t xml:space="preserve">Composição:  CU1248            </t>
  </si>
  <si>
    <t xml:space="preserve">Serviço:  ARGAMASSA TRAÇO 1:3 (CIMENTO E AREIA MÉDIA), PREPARO MANUAL. </t>
  </si>
  <si>
    <t xml:space="preserve">Composição:  CZ9080            </t>
  </si>
  <si>
    <t xml:space="preserve">IH9026 - AUXILIAR DE ELETRICISTA </t>
  </si>
  <si>
    <t xml:space="preserve">CZ9082 - FERRAMENTAS (ENCARGOS COMPLEMENTARES) </t>
  </si>
  <si>
    <t xml:space="preserve">CZ9083 - EPI (ENCARGOS COMPLEMENTARES) </t>
  </si>
  <si>
    <t xml:space="preserve">IM9106 - ALIMENTACAO (ENCARGOS COMPLEMENTARES) *COLETADO CAIXA* </t>
  </si>
  <si>
    <t xml:space="preserve">IM9107 - TRANSPORTE (ENCARGOS COMPLEMENTARES) *COLETADO CAIXA* </t>
  </si>
  <si>
    <t xml:space="preserve">IM9108 - EXAMES (ENCARGOS COMPLEMENTARES) *COLETADO CAIXA* </t>
  </si>
  <si>
    <t xml:space="preserve">IM9109 - SEGURO (ENCARGOS COMPLEMENTARES) *COLETADO CAIXA* </t>
  </si>
  <si>
    <t xml:space="preserve">Composição:  CZ9081            </t>
  </si>
  <si>
    <t xml:space="preserve">IH9027 - ELETRICISTA </t>
  </si>
  <si>
    <t xml:space="preserve">CU0440 - MAQUINA SOLDA ARCO 375A DIESEL 33CV CHP DIURNO EXCLUSIVE OPERADOR </t>
  </si>
  <si>
    <t xml:space="preserve">CU0442 - MAQUINA SOLDA ARCO 375A DIESEL 33CV CHI NOTURNO EXCLUSIVE OPERADOR </t>
  </si>
  <si>
    <t xml:space="preserve">CU1230 - SOLDADOR COM ENCARGOS COMPLEMENTARES </t>
  </si>
  <si>
    <t xml:space="preserve">IM2019 - ELETRODO AWS E-6013 (OK 46.00: WI 613) D = 4MM ( SOLDA ELETRICA ) </t>
  </si>
  <si>
    <t xml:space="preserve">IE0086 - !EM PROCESSO DE DESATIVACAO! CAMINHAO TOCO FORD CARGO 1717 E MOTOR CUMMINS 170 CV - PBT=16000 KG - CARGA UTIL + CARROCERIA = 11090 KG - DIST ENTRE EIXOS 4800 MM - INCL CARROCERIA FIXA ABERTA DE MADEIRA P/ TR </t>
  </si>
  <si>
    <t xml:space="preserve">IM3622 - OLEO DIESEL COMBUSTIVEL COMUM </t>
  </si>
  <si>
    <t xml:space="preserve">CU1199 - MOTORISTA DE CAMINHÃO COM ENCARGOS COMPLEMENTARES </t>
  </si>
  <si>
    <t xml:space="preserve">IM0379 - BALDE PLASTICO CAP 10L </t>
  </si>
  <si>
    <t xml:space="preserve">IM0951 - CARRO-DE-MAO CACAMBA METALICA E PNEU MACICO </t>
  </si>
  <si>
    <t xml:space="preserve">IM2101 - !EM PROCESSO DE DESATIVACAO! ENXADA ESTREITA DE *240 X 230* MM, SEM CABO </t>
  </si>
  <si>
    <t xml:space="preserve">IM0471 - BOTA COURO SOLADO DE BORRACHA VULCANIZADA </t>
  </si>
  <si>
    <t xml:space="preserve">IM0888 - CAPA P/ CHUVA </t>
  </si>
  <si>
    <t xml:space="preserve">IM0889 - CAPACETE PLASTICO RIGIDO </t>
  </si>
  <si>
    <t xml:space="preserve">IM3306 - LUVA RASPA DE COURO, CANO CURTO </t>
  </si>
  <si>
    <t xml:space="preserve">IH0016 - ARMADOR </t>
  </si>
  <si>
    <t xml:space="preserve">IH0062 - MARMORISTA/GRANITEIRO </t>
  </si>
  <si>
    <t xml:space="preserve">IH0085 - OPERADOR DE MAQUINAS E EQUIPAMENTOS </t>
  </si>
  <si>
    <t xml:space="preserve">IH0130 - OPERADOR DE BETONEIRA ESTACIONARIA/MISTURADOR *COLETADO CAIXA* </t>
  </si>
  <si>
    <t xml:space="preserve">CY0069 - MISTURADOR DE ARGAMASSA, EIXO HORIZONTAL, CAPACIDADE DE MISTURA 160 KG, MOTOR ELÉTRICO POTÊNCIA 3 CV - DEPRECIAÇÃO. AF_06/2014 </t>
  </si>
  <si>
    <t xml:space="preserve">CY0070 - MISTURADOR DE ARGAMASSA, EIXO HORIZONTAL, CAPACIDADE DE MISTURA 160 KG, MOTOR ELÉTRICO POTÊNCIA 3 CV - JUROS. AF_06/2014 </t>
  </si>
  <si>
    <t xml:space="preserve">CY0071 - MISTURADOR DE ARGAMASSA, EIXO HORIZONTAL, CAPACIDADE DE MISTURA 160 KG, MOTOR ELÉTRICO POTÊNCIA 3 CV - MANUTENÇÃO. AF_06/2014 </t>
  </si>
  <si>
    <t xml:space="preserve">CY0072 - MISTURADOR DE ARGAMASSA, EIXO HORIZONTAL, CAPACIDADE DE MISTURA 160 KG, MOTOR ELÉTRICO POTÊNCIA 3 CV - MATERIAIS NA OPERAÇÃO. AF_06/2014 </t>
  </si>
  <si>
    <t xml:space="preserve">Composição:  CY0098            </t>
  </si>
  <si>
    <t xml:space="preserve">Serviço:  BETONEIRA CAPACIDADE NOMINAL   DE 400 L, CAPACIDADE DE       </t>
  </si>
  <si>
    <t xml:space="preserve">CY0094 - BETONEIRA CAPACIDADE NOMINAL DE 400 L, CAPACIDADE DE MISTURA 310 L, MOTOR ELÉTRICO TRIFÁSICO POTÊNCIA DE 2 HP, SEM CARREGADOR - DEPRECIAÇÃO.AF_10/2014 </t>
  </si>
  <si>
    <t xml:space="preserve">CY0095 - BETONEIRA CAPACIDADE NOMINAL DE 400 L, CAPACIDADE DE MISTURA 310 L, MOTOR ELÉTRICO TRIFÁSICO POTÊNCIA DE 2 HP, SEM CARREGADOR - JUROS. AF_10/2014 </t>
  </si>
  <si>
    <t xml:space="preserve">CY0096 - BETONEIRA CAPACIDADE NOMINAL DE 400 L, CAPACIDADE DE MISTURA 310 L, MOTOR ELÉTRICO TRIFÁSICO POTÊNCIA DE 2 HP, SEM CARREGADOR - MANUTENÇÃO.AF_10/2014 </t>
  </si>
  <si>
    <t xml:space="preserve">CY0097 - BETONEIRA CAPACIDADE NOMINAL DE 400 L, CAPACIDADE DE MISTURA 310 L, MOTOR ELÉTRICO TRIFÁSICO POTÊNCIA DE 2 HP, SEM CARREGADOR - MATERIAIS NAOPERAÇÃO. AF_10/2014 </t>
  </si>
  <si>
    <t xml:space="preserve">Composição:  CY0099            </t>
  </si>
  <si>
    <t xml:space="preserve">Composição:  CZ9082            </t>
  </si>
  <si>
    <t xml:space="preserve">IM9110 - BALDE PLASTICO CAP 10L </t>
  </si>
  <si>
    <t xml:space="preserve">IM9111 - CARRO-DE-MAO CACAMBA METALICA E PNEU MACICO </t>
  </si>
  <si>
    <t xml:space="preserve">IM9112 - !EM PROCESSO DE DESATIVACAO! ENXADA ESTREITA DE *240 X 230* MM, SEM CABO </t>
  </si>
  <si>
    <t xml:space="preserve">Composição:  CZ9083            </t>
  </si>
  <si>
    <t xml:space="preserve">IM9113 - BOTA COURO SOLADO DE BORRACHA VULCANIZADA </t>
  </si>
  <si>
    <t xml:space="preserve">IM9114 - CAPA P/ CHUVA </t>
  </si>
  <si>
    <t xml:space="preserve">IM9115 - CAPACETE PLASTICO RIGIDO </t>
  </si>
  <si>
    <t xml:space="preserve">IM9116 - LUVA RASPA DE COURO, CANO CURTO </t>
  </si>
  <si>
    <t>Serviço:  MAQUINA SOLDA ARCO 375A DIESEL 33CV CHP DIURNO EXCLUSIVE OPER</t>
  </si>
  <si>
    <t xml:space="preserve">IE0231 - GRUPO DE SOLDAGEM C/ GERADOR A DIESEL 60 CV PARA SOLDA ELETRICA, SOBRE 04 RODAS, COM MOTOR 4 CILINDROS </t>
  </si>
  <si>
    <t xml:space="preserve">IM2681 - GRAXA LUBRIFICANTE </t>
  </si>
  <si>
    <t xml:space="preserve">IM3624 - OLEO LUBRIFICANTE PARA MOTORES DE EQUIPAMENTOS PESADOS (CAMINHOES, TRATORES, RETROS E ETC) </t>
  </si>
  <si>
    <t>Serviço:  MAQUINA SOLDA ARCO 375A DIESEL 33CV CHI NOTURNO EXCLUSIVE OPE</t>
  </si>
  <si>
    <t xml:space="preserve">IH0070 - MOTORISTA DE CAMINHAO </t>
  </si>
  <si>
    <t xml:space="preserve">IH0110 - SOLDADOR </t>
  </si>
  <si>
    <t xml:space="preserve">IM7280 - MISTURADOR DE ARGAMASSA, EIXO HORIZONTAL, CAPACIDADE DE MISTURA 160 KG, MOTOR ELETRICO TRIFASICO 220/380 V, POTENCIA 3 CV </t>
  </si>
  <si>
    <t xml:space="preserve">IS0024 - ENERGIA ELETRICA ATE 2000 KWH INDUSTRIAL, SEM DEMANDA </t>
  </si>
  <si>
    <t xml:space="preserve">Composição:  CY0094            </t>
  </si>
  <si>
    <t xml:space="preserve">IE0016 - BETONEIRA CAPACIDADE NOMINAL 400 L, CAPACIDADE DE MISTURA 280 L, MOTOR ELETRICO TRIFASICO 220/380 V POTENCIA 2 CV, SEM CARREGADOR </t>
  </si>
  <si>
    <t xml:space="preserve">Composição:  CY0095            </t>
  </si>
  <si>
    <t xml:space="preserve">Composição:  CY0096            </t>
  </si>
  <si>
    <t xml:space="preserve">Composição:  CY0097            </t>
  </si>
  <si>
    <t>DATA:07/05/2015</t>
  </si>
  <si>
    <t>DATA BASE - REGIÃO: SINAPI - Belo Horizonte/MG (MES:02/2015)</t>
  </si>
  <si>
    <t>DATA: 07/05/2015</t>
  </si>
  <si>
    <t>DATA BASE - REGIÃO: SINAPI - Belo Horizonte/MG  (MES: 02/15)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</si>
</sst>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u/>
      <sz val="14"/>
      <name val="Arial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6"/>
      <color indexed="8"/>
      <name val="Arial"/>
      <family val="2"/>
    </font>
    <font>
      <sz val="10"/>
      <name val="Times New Roman"/>
      <family val="1"/>
    </font>
    <font>
      <vertAlign val="superscript"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8"/>
      <color rgb="FF363636"/>
      <name val="Arial Black"/>
      <family val="2"/>
    </font>
    <font>
      <sz val="8"/>
      <color theme="1"/>
      <name val="Arial Black"/>
      <family val="2"/>
    </font>
    <font>
      <b/>
      <sz val="11"/>
      <name val="Calibri"/>
      <family val="2"/>
      <scheme val="minor"/>
    </font>
    <font>
      <b/>
      <sz val="8"/>
      <color rgb="FF363636"/>
      <name val="Arial Blac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B1BBCC"/>
      </right>
      <top style="thin">
        <color indexed="64"/>
      </top>
      <bottom/>
      <diagonal/>
    </border>
    <border>
      <left style="thin">
        <color indexed="64"/>
      </left>
      <right style="thin">
        <color rgb="FFB1BBCC"/>
      </right>
      <top/>
      <bottom/>
      <diagonal/>
    </border>
    <border>
      <left style="thin">
        <color indexed="64"/>
      </left>
      <right style="thin">
        <color rgb="FFB1BBCC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>
      <alignment vertical="top"/>
    </xf>
    <xf numFmtId="9" fontId="18" fillId="0" borderId="0" applyFont="0" applyFill="0" applyBorder="0" applyAlignment="0" applyProtection="0"/>
  </cellStyleXfs>
  <cellXfs count="265">
    <xf numFmtId="0" fontId="0" fillId="0" borderId="0" xfId="0"/>
    <xf numFmtId="4" fontId="0" fillId="0" borderId="0" xfId="0" applyNumberFormat="1"/>
    <xf numFmtId="10" fontId="0" fillId="0" borderId="0" xfId="0" applyNumberFormat="1"/>
    <xf numFmtId="0" fontId="19" fillId="0" borderId="0" xfId="42" applyFont="1">
      <alignment vertical="top"/>
    </xf>
    <xf numFmtId="0" fontId="0" fillId="33" borderId="10" xfId="0" applyFill="1" applyBorder="1"/>
    <xf numFmtId="10" fontId="20" fillId="33" borderId="11" xfId="0" applyNumberFormat="1" applyFont="1" applyFill="1" applyBorder="1" applyAlignment="1">
      <alignment horizontal="center" vertical="center"/>
    </xf>
    <xf numFmtId="10" fontId="20" fillId="33" borderId="12" xfId="0" applyNumberFormat="1" applyFont="1" applyFill="1" applyBorder="1" applyAlignment="1">
      <alignment horizontal="center" vertical="center"/>
    </xf>
    <xf numFmtId="0" fontId="0" fillId="33" borderId="13" xfId="0" applyFill="1" applyBorder="1"/>
    <xf numFmtId="10" fontId="20" fillId="33" borderId="0" xfId="0" applyNumberFormat="1" applyFont="1" applyFill="1" applyBorder="1" applyAlignment="1">
      <alignment horizontal="center" vertical="center"/>
    </xf>
    <xf numFmtId="10" fontId="20" fillId="33" borderId="14" xfId="0" applyNumberFormat="1" applyFont="1" applyFill="1" applyBorder="1" applyAlignment="1">
      <alignment horizontal="center" vertical="center"/>
    </xf>
    <xf numFmtId="0" fontId="0" fillId="33" borderId="15" xfId="0" applyFill="1" applyBorder="1"/>
    <xf numFmtId="10" fontId="20" fillId="33" borderId="16" xfId="0" applyNumberFormat="1" applyFont="1" applyFill="1" applyBorder="1" applyAlignment="1">
      <alignment horizontal="center" vertical="center"/>
    </xf>
    <xf numFmtId="10" fontId="20" fillId="33" borderId="17" xfId="0" applyNumberFormat="1" applyFont="1" applyFill="1" applyBorder="1" applyAlignment="1">
      <alignment horizontal="center" vertical="center"/>
    </xf>
    <xf numFmtId="0" fontId="21" fillId="0" borderId="0" xfId="0" applyFont="1"/>
    <xf numFmtId="0" fontId="24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vertical="center"/>
    </xf>
    <xf numFmtId="0" fontId="25" fillId="0" borderId="0" xfId="42" applyFont="1" applyBorder="1" applyAlignment="1">
      <alignment vertical="center"/>
    </xf>
    <xf numFmtId="0" fontId="19" fillId="0" borderId="14" xfId="42" applyFont="1" applyBorder="1" applyAlignment="1">
      <alignment vertical="center"/>
    </xf>
    <xf numFmtId="0" fontId="27" fillId="0" borderId="0" xfId="42" applyFont="1" applyFill="1" applyBorder="1" applyAlignment="1">
      <alignment vertical="center"/>
    </xf>
    <xf numFmtId="0" fontId="28" fillId="0" borderId="0" xfId="42" applyFont="1" applyFill="1" applyBorder="1" applyAlignment="1">
      <alignment vertical="center" wrapText="1"/>
    </xf>
    <xf numFmtId="0" fontId="25" fillId="0" borderId="0" xfId="42" applyFont="1" applyFill="1" applyBorder="1" applyAlignment="1">
      <alignment vertical="center"/>
    </xf>
    <xf numFmtId="0" fontId="19" fillId="0" borderId="14" xfId="42" applyFont="1" applyFill="1" applyBorder="1" applyAlignment="1">
      <alignment vertical="center"/>
    </xf>
    <xf numFmtId="0" fontId="25" fillId="0" borderId="13" xfId="42" applyFont="1" applyBorder="1" applyAlignment="1">
      <alignment horizontal="right" vertical="center"/>
    </xf>
    <xf numFmtId="0" fontId="27" fillId="0" borderId="0" xfId="42" quotePrefix="1" applyFont="1" applyFill="1" applyBorder="1" applyAlignment="1">
      <alignment horizontal="left" vertical="center"/>
    </xf>
    <xf numFmtId="0" fontId="27" fillId="0" borderId="0" xfId="42" applyFont="1" applyFill="1" applyBorder="1" applyAlignment="1">
      <alignment horizontal="right" vertical="center"/>
    </xf>
    <xf numFmtId="0" fontId="27" fillId="0" borderId="0" xfId="42" quotePrefix="1" applyFont="1" applyFill="1" applyBorder="1" applyAlignment="1">
      <alignment horizontal="left" vertical="center"/>
    </xf>
    <xf numFmtId="10" fontId="27" fillId="0" borderId="21" xfId="42" applyNumberFormat="1" applyFont="1" applyFill="1" applyBorder="1" applyAlignment="1">
      <alignment horizontal="right" vertical="center" wrapText="1"/>
    </xf>
    <xf numFmtId="0" fontId="27" fillId="0" borderId="0" xfId="42" applyFont="1" applyFill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7" fillId="0" borderId="0" xfId="42" applyFont="1" applyFill="1" applyBorder="1" applyAlignment="1">
      <alignment horizontal="left" vertical="center" wrapText="1"/>
    </xf>
    <xf numFmtId="10" fontId="27" fillId="0" borderId="0" xfId="42" applyNumberFormat="1" applyFont="1" applyFill="1" applyBorder="1" applyAlignment="1">
      <alignment horizontal="right" vertical="center" wrapText="1"/>
    </xf>
    <xf numFmtId="0" fontId="27" fillId="0" borderId="0" xfId="42" applyFont="1" applyFill="1" applyBorder="1" applyAlignment="1">
      <alignment horizontal="right" vertical="center" wrapText="1"/>
    </xf>
    <xf numFmtId="0" fontId="30" fillId="0" borderId="0" xfId="42" quotePrefix="1" applyFont="1" applyFill="1" applyBorder="1" applyAlignment="1">
      <alignment horizontal="right" vertical="center"/>
    </xf>
    <xf numFmtId="0" fontId="30" fillId="0" borderId="0" xfId="42" applyFont="1" applyFill="1" applyBorder="1" applyAlignment="1">
      <alignment vertical="center"/>
    </xf>
    <xf numFmtId="0" fontId="30" fillId="0" borderId="0" xfId="42" quotePrefix="1" applyFont="1" applyFill="1" applyBorder="1" applyAlignment="1">
      <alignment horizontal="left" vertical="center"/>
    </xf>
    <xf numFmtId="10" fontId="30" fillId="0" borderId="0" xfId="43" applyNumberFormat="1" applyFont="1" applyFill="1" applyBorder="1" applyAlignment="1">
      <alignment vertical="center"/>
    </xf>
    <xf numFmtId="0" fontId="27" fillId="0" borderId="0" xfId="42" quotePrefix="1" applyFont="1" applyFill="1" applyBorder="1" applyAlignment="1">
      <alignment horizontal="right" vertical="center"/>
    </xf>
    <xf numFmtId="0" fontId="30" fillId="0" borderId="0" xfId="42" applyFont="1" applyFill="1" applyBorder="1" applyAlignment="1">
      <alignment horizontal="left" vertical="center"/>
    </xf>
    <xf numFmtId="0" fontId="31" fillId="0" borderId="13" xfId="42" applyFont="1" applyBorder="1" applyAlignment="1">
      <alignment horizontal="right" vertical="center"/>
    </xf>
    <xf numFmtId="10" fontId="22" fillId="35" borderId="23" xfId="43" applyNumberFormat="1" applyFont="1" applyFill="1" applyBorder="1" applyAlignment="1">
      <alignment vertical="center"/>
    </xf>
    <xf numFmtId="0" fontId="25" fillId="0" borderId="15" xfId="42" applyFont="1" applyBorder="1" applyAlignment="1">
      <alignment vertical="center"/>
    </xf>
    <xf numFmtId="0" fontId="27" fillId="0" borderId="16" xfId="42" quotePrefix="1" applyFont="1" applyFill="1" applyBorder="1" applyAlignment="1">
      <alignment horizontal="right" vertical="center"/>
    </xf>
    <xf numFmtId="0" fontId="27" fillId="0" borderId="16" xfId="42" quotePrefix="1" applyFont="1" applyFill="1" applyBorder="1" applyAlignment="1">
      <alignment horizontal="left" vertical="center"/>
    </xf>
    <xf numFmtId="10" fontId="27" fillId="0" borderId="16" xfId="43" applyNumberFormat="1" applyFont="1" applyFill="1" applyBorder="1" applyAlignment="1">
      <alignment vertical="center"/>
    </xf>
    <xf numFmtId="0" fontId="27" fillId="0" borderId="16" xfId="42" applyFont="1" applyFill="1" applyBorder="1" applyAlignment="1">
      <alignment vertical="center"/>
    </xf>
    <xf numFmtId="0" fontId="19" fillId="0" borderId="17" xfId="42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/>
    </xf>
    <xf numFmtId="49" fontId="20" fillId="33" borderId="0" xfId="0" applyNumberFormat="1" applyFont="1" applyFill="1" applyBorder="1" applyAlignment="1">
      <alignment horizontal="left" vertical="center"/>
    </xf>
    <xf numFmtId="0" fontId="0" fillId="33" borderId="0" xfId="0" applyFill="1" applyBorder="1"/>
    <xf numFmtId="4" fontId="0" fillId="33" borderId="0" xfId="0" applyNumberFormat="1" applyFill="1" applyBorder="1" applyAlignment="1">
      <alignment horizontal="right"/>
    </xf>
    <xf numFmtId="4" fontId="0" fillId="33" borderId="14" xfId="0" applyNumberFormat="1" applyFill="1" applyBorder="1" applyAlignment="1">
      <alignment horizontal="right"/>
    </xf>
    <xf numFmtId="0" fontId="20" fillId="33" borderId="0" xfId="0" applyFont="1" applyFill="1" applyBorder="1" applyAlignment="1">
      <alignment horizontal="left" vertical="center"/>
    </xf>
    <xf numFmtId="49" fontId="20" fillId="33" borderId="16" xfId="0" applyNumberFormat="1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center" vertical="center" wrapText="1"/>
    </xf>
    <xf numFmtId="0" fontId="0" fillId="33" borderId="16" xfId="0" applyFill="1" applyBorder="1"/>
    <xf numFmtId="4" fontId="0" fillId="33" borderId="16" xfId="0" applyNumberFormat="1" applyFill="1" applyBorder="1" applyAlignment="1">
      <alignment horizontal="right"/>
    </xf>
    <xf numFmtId="4" fontId="0" fillId="33" borderId="17" xfId="0" applyNumberFormat="1" applyFill="1" applyBorder="1" applyAlignment="1">
      <alignment horizontal="right"/>
    </xf>
    <xf numFmtId="0" fontId="0" fillId="36" borderId="21" xfId="0" applyFill="1" applyBorder="1" applyAlignment="1">
      <alignment horizontal="center" vertical="center" wrapText="1"/>
    </xf>
    <xf numFmtId="4" fontId="0" fillId="36" borderId="2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16" fillId="36" borderId="21" xfId="0" applyNumberFormat="1" applyFont="1" applyFill="1" applyBorder="1" applyAlignment="1">
      <alignment wrapText="1"/>
    </xf>
    <xf numFmtId="4" fontId="0" fillId="36" borderId="21" xfId="0" applyNumberFormat="1" applyFill="1" applyBorder="1"/>
    <xf numFmtId="0" fontId="0" fillId="0" borderId="26" xfId="0" applyBorder="1"/>
    <xf numFmtId="0" fontId="0" fillId="0" borderId="26" xfId="0" applyBorder="1" applyAlignment="1">
      <alignment wrapText="1"/>
    </xf>
    <xf numFmtId="4" fontId="0" fillId="0" borderId="26" xfId="0" applyNumberFormat="1" applyBorder="1"/>
    <xf numFmtId="10" fontId="20" fillId="33" borderId="11" xfId="0" applyNumberFormat="1" applyFont="1" applyFill="1" applyBorder="1" applyAlignment="1">
      <alignment horizontal="left" vertical="center"/>
    </xf>
    <xf numFmtId="10" fontId="20" fillId="33" borderId="0" xfId="0" applyNumberFormat="1" applyFont="1" applyFill="1" applyBorder="1" applyAlignment="1">
      <alignment horizontal="left" vertical="center"/>
    </xf>
    <xf numFmtId="10" fontId="20" fillId="33" borderId="16" xfId="0" applyNumberFormat="1" applyFont="1" applyFill="1" applyBorder="1" applyAlignment="1">
      <alignment horizontal="left" vertical="center"/>
    </xf>
    <xf numFmtId="0" fontId="0" fillId="37" borderId="19" xfId="0" applyFill="1" applyBorder="1"/>
    <xf numFmtId="10" fontId="20" fillId="37" borderId="19" xfId="0" applyNumberFormat="1" applyFont="1" applyFill="1" applyBorder="1" applyAlignment="1">
      <alignment horizontal="center" vertical="center"/>
    </xf>
    <xf numFmtId="10" fontId="20" fillId="37" borderId="19" xfId="0" applyNumberFormat="1" applyFont="1" applyFill="1" applyBorder="1" applyAlignment="1">
      <alignment horizontal="left" vertical="center"/>
    </xf>
    <xf numFmtId="0" fontId="38" fillId="38" borderId="0" xfId="42" applyFont="1" applyFill="1" applyBorder="1" applyAlignment="1">
      <alignment horizontal="center" vertical="center" wrapText="1"/>
    </xf>
    <xf numFmtId="0" fontId="38" fillId="0" borderId="0" xfId="42" applyFont="1" applyFill="1" applyBorder="1" applyAlignment="1">
      <alignment vertical="center" wrapText="1"/>
    </xf>
    <xf numFmtId="0" fontId="24" fillId="0" borderId="0" xfId="42" applyFont="1" applyBorder="1" applyAlignment="1">
      <alignment horizontal="center" vertical="center"/>
    </xf>
    <xf numFmtId="0" fontId="19" fillId="0" borderId="0" xfId="42" applyFont="1" applyBorder="1" applyAlignment="1">
      <alignment vertical="center"/>
    </xf>
    <xf numFmtId="0" fontId="19" fillId="0" borderId="0" xfId="42" applyFont="1" applyAlignment="1">
      <alignment vertical="center"/>
    </xf>
    <xf numFmtId="0" fontId="19" fillId="0" borderId="0" xfId="42" applyFont="1" applyFill="1" applyBorder="1" applyAlignment="1">
      <alignment vertical="center"/>
    </xf>
    <xf numFmtId="0" fontId="39" fillId="0" borderId="27" xfId="45" applyFont="1" applyBorder="1" applyAlignment="1">
      <alignment horizontal="left" vertical="center"/>
    </xf>
    <xf numFmtId="0" fontId="39" fillId="0" borderId="20" xfId="45" applyFont="1" applyBorder="1" applyAlignment="1">
      <alignment horizontal="center" vertical="center"/>
    </xf>
    <xf numFmtId="10" fontId="39" fillId="0" borderId="21" xfId="46" applyNumberFormat="1" applyFont="1" applyBorder="1" applyAlignment="1">
      <alignment horizontal="center" vertical="center"/>
    </xf>
    <xf numFmtId="10" fontId="39" fillId="0" borderId="28" xfId="46" applyNumberFormat="1" applyFont="1" applyBorder="1" applyAlignment="1">
      <alignment horizontal="center" vertical="center"/>
    </xf>
    <xf numFmtId="0" fontId="40" fillId="0" borderId="29" xfId="45" applyFont="1" applyBorder="1" applyAlignment="1">
      <alignment horizontal="left" vertical="center"/>
    </xf>
    <xf numFmtId="0" fontId="40" fillId="0" borderId="30" xfId="45" applyFont="1" applyBorder="1" applyAlignment="1">
      <alignment horizontal="center" vertical="center"/>
    </xf>
    <xf numFmtId="10" fontId="40" fillId="0" borderId="31" xfId="46" applyNumberFormat="1" applyFont="1" applyBorder="1" applyAlignment="1">
      <alignment horizontal="center" vertical="center"/>
    </xf>
    <xf numFmtId="10" fontId="40" fillId="0" borderId="32" xfId="46" applyNumberFormat="1" applyFont="1" applyBorder="1" applyAlignment="1">
      <alignment horizontal="center" vertical="center"/>
    </xf>
    <xf numFmtId="164" fontId="38" fillId="0" borderId="0" xfId="43" applyNumberFormat="1" applyFont="1" applyAlignment="1">
      <alignment vertical="center"/>
    </xf>
    <xf numFmtId="14" fontId="0" fillId="0" borderId="0" xfId="0" applyNumberFormat="1"/>
    <xf numFmtId="4" fontId="20" fillId="33" borderId="36" xfId="0" applyNumberFormat="1" applyFont="1" applyFill="1" applyBorder="1" applyAlignment="1">
      <alignment horizontal="center" vertical="center" wrapText="1"/>
    </xf>
    <xf numFmtId="49" fontId="20" fillId="33" borderId="0" xfId="0" applyNumberFormat="1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0" fillId="0" borderId="0" xfId="0" applyBorder="1"/>
    <xf numFmtId="4" fontId="20" fillId="33" borderId="37" xfId="0" applyNumberFormat="1" applyFont="1" applyFill="1" applyBorder="1" applyAlignment="1">
      <alignment horizontal="center" vertical="center" wrapText="1"/>
    </xf>
    <xf numFmtId="49" fontId="20" fillId="33" borderId="38" xfId="0" applyNumberFormat="1" applyFont="1" applyFill="1" applyBorder="1" applyAlignment="1">
      <alignment horizontal="left" vertical="center"/>
    </xf>
    <xf numFmtId="0" fontId="20" fillId="33" borderId="38" xfId="0" applyFont="1" applyFill="1" applyBorder="1" applyAlignment="1">
      <alignment horizontal="center" vertical="center" wrapText="1"/>
    </xf>
    <xf numFmtId="2" fontId="20" fillId="33" borderId="38" xfId="0" applyNumberFormat="1" applyFont="1" applyFill="1" applyBorder="1" applyAlignment="1">
      <alignment horizontal="center" vertical="center" wrapText="1"/>
    </xf>
    <xf numFmtId="4" fontId="20" fillId="33" borderId="38" xfId="0" applyNumberFormat="1" applyFont="1" applyFill="1" applyBorder="1" applyAlignment="1">
      <alignment horizontal="center" vertical="center" wrapText="1"/>
    </xf>
    <xf numFmtId="4" fontId="20" fillId="33" borderId="38" xfId="0" applyNumberFormat="1" applyFont="1" applyFill="1" applyBorder="1" applyAlignment="1">
      <alignment vertical="center" wrapText="1"/>
    </xf>
    <xf numFmtId="4" fontId="20" fillId="33" borderId="39" xfId="0" applyNumberFormat="1" applyFont="1" applyFill="1" applyBorder="1" applyAlignment="1">
      <alignment vertical="center" wrapText="1"/>
    </xf>
    <xf numFmtId="0" fontId="43" fillId="0" borderId="0" xfId="0" applyFont="1"/>
    <xf numFmtId="4" fontId="44" fillId="0" borderId="0" xfId="0" applyNumberFormat="1" applyFont="1" applyAlignment="1">
      <alignment horizontal="center"/>
    </xf>
    <xf numFmtId="10" fontId="44" fillId="0" borderId="0" xfId="0" applyNumberFormat="1" applyFont="1"/>
    <xf numFmtId="10" fontId="43" fillId="0" borderId="0" xfId="0" applyNumberFormat="1" applyFont="1" applyAlignment="1">
      <alignment horizontal="center"/>
    </xf>
    <xf numFmtId="10" fontId="43" fillId="0" borderId="0" xfId="0" applyNumberFormat="1" applyFont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45" fillId="34" borderId="2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0" fontId="46" fillId="0" borderId="21" xfId="0" applyNumberFormat="1" applyFont="1" applyBorder="1" applyAlignment="1">
      <alignment horizontal="center" vertical="top" wrapText="1"/>
    </xf>
    <xf numFmtId="0" fontId="50" fillId="36" borderId="2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39" borderId="45" xfId="0" applyFont="1" applyFill="1" applyBorder="1" applyAlignment="1">
      <alignment vertical="center" wrapText="1"/>
    </xf>
    <xf numFmtId="0" fontId="35" fillId="39" borderId="46" xfId="0" applyFont="1" applyFill="1" applyBorder="1" applyAlignment="1">
      <alignment vertical="center" wrapText="1"/>
    </xf>
    <xf numFmtId="0" fontId="35" fillId="39" borderId="44" xfId="0" applyFont="1" applyFill="1" applyBorder="1" applyAlignment="1">
      <alignment vertical="center" wrapText="1"/>
    </xf>
    <xf numFmtId="0" fontId="53" fillId="36" borderId="21" xfId="0" applyFont="1" applyFill="1" applyBorder="1" applyAlignment="1">
      <alignment horizontal="center" vertical="center" wrapText="1"/>
    </xf>
    <xf numFmtId="0" fontId="51" fillId="36" borderId="21" xfId="0" applyFont="1" applyFill="1" applyBorder="1" applyAlignment="1">
      <alignment horizontal="center"/>
    </xf>
    <xf numFmtId="0" fontId="52" fillId="40" borderId="44" xfId="0" applyFont="1" applyFill="1" applyBorder="1" applyAlignment="1">
      <alignment horizontal="center" vertical="center" wrapText="1"/>
    </xf>
    <xf numFmtId="0" fontId="35" fillId="40" borderId="44" xfId="0" applyFont="1" applyFill="1" applyBorder="1" applyAlignment="1">
      <alignment horizontal="center"/>
    </xf>
    <xf numFmtId="0" fontId="52" fillId="40" borderId="45" xfId="0" applyFont="1" applyFill="1" applyBorder="1" applyAlignment="1">
      <alignment horizontal="center" vertical="center" wrapText="1"/>
    </xf>
    <xf numFmtId="0" fontId="35" fillId="40" borderId="45" xfId="0" applyFont="1" applyFill="1" applyBorder="1" applyAlignment="1">
      <alignment horizontal="center"/>
    </xf>
    <xf numFmtId="0" fontId="35" fillId="40" borderId="45" xfId="0" applyFont="1" applyFill="1" applyBorder="1" applyAlignment="1">
      <alignment horizontal="center" vertical="center" wrapText="1"/>
    </xf>
    <xf numFmtId="0" fontId="52" fillId="40" borderId="46" xfId="0" applyFont="1" applyFill="1" applyBorder="1" applyAlignment="1">
      <alignment horizontal="center" vertical="center" wrapText="1"/>
    </xf>
    <xf numFmtId="0" fontId="35" fillId="40" borderId="46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0" fillId="0" borderId="47" xfId="0" applyBorder="1"/>
    <xf numFmtId="0" fontId="0" fillId="0" borderId="47" xfId="0" applyBorder="1" applyAlignment="1">
      <alignment wrapText="1"/>
    </xf>
    <xf numFmtId="4" fontId="0" fillId="0" borderId="47" xfId="0" applyNumberFormat="1" applyBorder="1"/>
    <xf numFmtId="4" fontId="0" fillId="34" borderId="26" xfId="0" applyNumberFormat="1" applyFill="1" applyBorder="1"/>
    <xf numFmtId="4" fontId="0" fillId="34" borderId="48" xfId="0" applyNumberFormat="1" applyFill="1" applyBorder="1"/>
    <xf numFmtId="0" fontId="0" fillId="34" borderId="26" xfId="0" applyFill="1" applyBorder="1" applyAlignment="1">
      <alignment horizontal="right" wrapText="1"/>
    </xf>
    <xf numFmtId="0" fontId="0" fillId="34" borderId="48" xfId="0" applyFill="1" applyBorder="1" applyAlignment="1">
      <alignment horizontal="right" wrapText="1"/>
    </xf>
    <xf numFmtId="0" fontId="36" fillId="33" borderId="10" xfId="0" applyFont="1" applyFill="1" applyBorder="1" applyAlignment="1">
      <alignment horizontal="center"/>
    </xf>
    <xf numFmtId="0" fontId="36" fillId="33" borderId="11" xfId="0" applyFont="1" applyFill="1" applyBorder="1" applyAlignment="1">
      <alignment horizontal="center"/>
    </xf>
    <xf numFmtId="0" fontId="36" fillId="33" borderId="12" xfId="0" applyFont="1" applyFill="1" applyBorder="1" applyAlignment="1">
      <alignment horizontal="center"/>
    </xf>
    <xf numFmtId="0" fontId="37" fillId="33" borderId="13" xfId="0" applyFont="1" applyFill="1" applyBorder="1" applyAlignment="1">
      <alignment horizontal="center"/>
    </xf>
    <xf numFmtId="0" fontId="37" fillId="33" borderId="0" xfId="0" applyFont="1" applyFill="1" applyBorder="1" applyAlignment="1">
      <alignment horizontal="center"/>
    </xf>
    <xf numFmtId="0" fontId="37" fillId="33" borderId="14" xfId="0" applyFont="1" applyFill="1" applyBorder="1" applyAlignment="1">
      <alignment horizontal="center"/>
    </xf>
    <xf numFmtId="0" fontId="0" fillId="36" borderId="21" xfId="0" applyFill="1" applyBorder="1" applyAlignment="1">
      <alignment horizontal="right" wrapText="1"/>
    </xf>
    <xf numFmtId="0" fontId="16" fillId="36" borderId="21" xfId="0" applyFont="1" applyFill="1" applyBorder="1" applyAlignment="1">
      <alignment horizontal="right" wrapText="1"/>
    </xf>
    <xf numFmtId="0" fontId="0" fillId="36" borderId="18" xfId="0" applyFill="1" applyBorder="1" applyAlignment="1">
      <alignment horizontal="right" wrapText="1"/>
    </xf>
    <xf numFmtId="0" fontId="0" fillId="36" borderId="19" xfId="0" applyFill="1" applyBorder="1" applyAlignment="1">
      <alignment horizontal="right" wrapText="1"/>
    </xf>
    <xf numFmtId="0" fontId="0" fillId="36" borderId="20" xfId="0" applyFill="1" applyBorder="1" applyAlignment="1">
      <alignment horizontal="right" wrapText="1"/>
    </xf>
    <xf numFmtId="10" fontId="20" fillId="33" borderId="0" xfId="0" applyNumberFormat="1" applyFont="1" applyFill="1" applyBorder="1" applyAlignment="1">
      <alignment horizontal="center" vertical="center"/>
    </xf>
    <xf numFmtId="0" fontId="27" fillId="0" borderId="0" xfId="42" quotePrefix="1" applyFont="1" applyFill="1" applyBorder="1" applyAlignment="1">
      <alignment horizontal="left" vertical="center"/>
    </xf>
    <xf numFmtId="0" fontId="27" fillId="0" borderId="14" xfId="42" quotePrefix="1" applyFont="1" applyFill="1" applyBorder="1" applyAlignment="1">
      <alignment horizontal="left" vertical="center"/>
    </xf>
    <xf numFmtId="0" fontId="22" fillId="0" borderId="0" xfId="42" quotePrefix="1" applyFont="1" applyFill="1" applyBorder="1" applyAlignment="1">
      <alignment horizontal="left" vertical="center"/>
    </xf>
    <xf numFmtId="0" fontId="22" fillId="0" borderId="22" xfId="42" quotePrefix="1" applyFont="1" applyFill="1" applyBorder="1" applyAlignment="1">
      <alignment horizontal="left" vertical="center"/>
    </xf>
    <xf numFmtId="0" fontId="22" fillId="34" borderId="15" xfId="42" applyFont="1" applyFill="1" applyBorder="1" applyAlignment="1">
      <alignment horizontal="center" vertical="center" wrapText="1"/>
    </xf>
    <xf numFmtId="0" fontId="22" fillId="34" borderId="16" xfId="42" applyFont="1" applyFill="1" applyBorder="1" applyAlignment="1">
      <alignment horizontal="center" vertical="center" wrapText="1"/>
    </xf>
    <xf numFmtId="0" fontId="22" fillId="34" borderId="20" xfId="42" applyFont="1" applyFill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/>
    </xf>
    <xf numFmtId="0" fontId="23" fillId="0" borderId="0" xfId="42" applyFont="1" applyBorder="1" applyAlignment="1">
      <alignment horizontal="center" vertical="center"/>
    </xf>
    <xf numFmtId="0" fontId="26" fillId="0" borderId="0" xfId="42" quotePrefix="1" applyFont="1" applyBorder="1" applyAlignment="1">
      <alignment horizontal="center" vertical="center" wrapText="1"/>
    </xf>
    <xf numFmtId="0" fontId="22" fillId="34" borderId="18" xfId="42" applyFont="1" applyFill="1" applyBorder="1" applyAlignment="1">
      <alignment horizontal="center" vertical="center" wrapText="1"/>
    </xf>
    <xf numFmtId="0" fontId="22" fillId="34" borderId="19" xfId="42" applyFont="1" applyFill="1" applyBorder="1" applyAlignment="1">
      <alignment horizontal="center" vertical="center" wrapText="1"/>
    </xf>
    <xf numFmtId="10" fontId="20" fillId="33" borderId="11" xfId="0" applyNumberFormat="1" applyFont="1" applyFill="1" applyBorder="1" applyAlignment="1">
      <alignment horizontal="center" vertical="center"/>
    </xf>
    <xf numFmtId="10" fontId="20" fillId="33" borderId="0" xfId="0" applyNumberFormat="1" applyFont="1" applyFill="1" applyBorder="1" applyAlignment="1">
      <alignment horizontal="left" vertical="center"/>
    </xf>
    <xf numFmtId="10" fontId="20" fillId="33" borderId="16" xfId="0" applyNumberFormat="1" applyFont="1" applyFill="1" applyBorder="1" applyAlignment="1">
      <alignment horizontal="left" vertical="center"/>
    </xf>
    <xf numFmtId="10" fontId="20" fillId="33" borderId="10" xfId="0" applyNumberFormat="1" applyFont="1" applyFill="1" applyBorder="1" applyAlignment="1">
      <alignment horizontal="center" vertical="center"/>
    </xf>
    <xf numFmtId="10" fontId="20" fillId="33" borderId="13" xfId="0" applyNumberFormat="1" applyFont="1" applyFill="1" applyBorder="1" applyAlignment="1">
      <alignment horizontal="center" vertical="center"/>
    </xf>
    <xf numFmtId="10" fontId="20" fillId="33" borderId="15" xfId="0" applyNumberFormat="1" applyFont="1" applyFill="1" applyBorder="1" applyAlignment="1">
      <alignment horizontal="left" vertical="center" indent="1"/>
    </xf>
    <xf numFmtId="10" fontId="20" fillId="33" borderId="16" xfId="0" applyNumberFormat="1" applyFont="1" applyFill="1" applyBorder="1" applyAlignment="1">
      <alignment horizontal="left" vertical="center" indent="1"/>
    </xf>
    <xf numFmtId="14" fontId="0" fillId="0" borderId="1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0" fontId="48" fillId="0" borderId="10" xfId="44" applyNumberFormat="1" applyFont="1" applyBorder="1" applyAlignment="1">
      <alignment horizontal="left" vertical="center" indent="16"/>
    </xf>
    <xf numFmtId="10" fontId="48" fillId="0" borderId="11" xfId="44" applyNumberFormat="1" applyFont="1" applyBorder="1" applyAlignment="1">
      <alignment horizontal="left" vertical="center" indent="16"/>
    </xf>
    <xf numFmtId="10" fontId="48" fillId="0" borderId="12" xfId="44" applyNumberFormat="1" applyFont="1" applyBorder="1" applyAlignment="1">
      <alignment horizontal="left" vertical="center" indent="16"/>
    </xf>
    <xf numFmtId="10" fontId="49" fillId="0" borderId="10" xfId="44" applyNumberFormat="1" applyFont="1" applyBorder="1" applyAlignment="1">
      <alignment horizontal="right" vertical="center" indent="6"/>
    </xf>
    <xf numFmtId="10" fontId="49" fillId="0" borderId="11" xfId="44" applyNumberFormat="1" applyFont="1" applyBorder="1" applyAlignment="1">
      <alignment horizontal="right" vertical="center" indent="6"/>
    </xf>
    <xf numFmtId="10" fontId="49" fillId="0" borderId="12" xfId="44" applyNumberFormat="1" applyFont="1" applyBorder="1" applyAlignment="1">
      <alignment horizontal="right" vertical="center" indent="6"/>
    </xf>
    <xf numFmtId="10" fontId="48" fillId="0" borderId="11" xfId="44" applyNumberFormat="1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11" xfId="0" applyFont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46" fillId="0" borderId="16" xfId="0" applyFont="1" applyBorder="1" applyAlignment="1">
      <alignment vertical="top" wrapText="1"/>
    </xf>
    <xf numFmtId="4" fontId="46" fillId="0" borderId="11" xfId="0" applyNumberFormat="1" applyFont="1" applyBorder="1" applyAlignment="1">
      <alignment horizontal="center" vertical="top" wrapText="1"/>
    </xf>
    <xf numFmtId="4" fontId="46" fillId="0" borderId="0" xfId="0" applyNumberFormat="1" applyFont="1" applyBorder="1" applyAlignment="1">
      <alignment horizontal="center" vertical="top" wrapText="1"/>
    </xf>
    <xf numFmtId="4" fontId="46" fillId="0" borderId="16" xfId="0" applyNumberFormat="1" applyFont="1" applyBorder="1" applyAlignment="1">
      <alignment horizontal="center" vertical="top" wrapText="1"/>
    </xf>
    <xf numFmtId="10" fontId="46" fillId="0" borderId="21" xfId="0" applyNumberFormat="1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0" fontId="48" fillId="0" borderId="10" xfId="44" applyNumberFormat="1" applyFont="1" applyBorder="1" applyAlignment="1">
      <alignment horizontal="left" vertical="center" indent="9"/>
    </xf>
    <xf numFmtId="10" fontId="48" fillId="0" borderId="11" xfId="44" applyNumberFormat="1" applyFont="1" applyBorder="1" applyAlignment="1">
      <alignment horizontal="left" vertical="center" indent="9"/>
    </xf>
    <xf numFmtId="10" fontId="48" fillId="0" borderId="12" xfId="44" applyNumberFormat="1" applyFont="1" applyBorder="1" applyAlignment="1">
      <alignment horizontal="left" vertical="center" indent="9"/>
    </xf>
    <xf numFmtId="10" fontId="49" fillId="0" borderId="10" xfId="44" applyNumberFormat="1" applyFont="1" applyBorder="1" applyAlignment="1">
      <alignment horizontal="right" vertical="center"/>
    </xf>
    <xf numFmtId="10" fontId="49" fillId="0" borderId="11" xfId="44" applyNumberFormat="1" applyFont="1" applyBorder="1" applyAlignment="1">
      <alignment horizontal="right" vertical="center"/>
    </xf>
    <xf numFmtId="10" fontId="49" fillId="0" borderId="12" xfId="44" applyNumberFormat="1" applyFont="1" applyBorder="1" applyAlignment="1">
      <alignment horizontal="right" vertical="center"/>
    </xf>
    <xf numFmtId="0" fontId="46" fillId="0" borderId="11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16" xfId="0" applyFont="1" applyBorder="1" applyAlignment="1">
      <alignment vertical="center" wrapText="1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0" xfId="0" applyNumberFormat="1" applyFont="1" applyBorder="1" applyAlignment="1">
      <alignment horizontal="center" vertical="center" wrapText="1"/>
    </xf>
    <xf numFmtId="4" fontId="46" fillId="0" borderId="16" xfId="0" applyNumberFormat="1" applyFont="1" applyBorder="1" applyAlignment="1">
      <alignment horizontal="center" vertical="center" wrapText="1"/>
    </xf>
    <xf numFmtId="10" fontId="48" fillId="0" borderId="10" xfId="44" applyNumberFormat="1" applyFont="1" applyBorder="1" applyAlignment="1">
      <alignment horizontal="center" vertical="center"/>
    </xf>
    <xf numFmtId="10" fontId="48" fillId="0" borderId="12" xfId="44" applyNumberFormat="1" applyFont="1" applyBorder="1" applyAlignment="1">
      <alignment horizontal="center" vertical="center"/>
    </xf>
    <xf numFmtId="10" fontId="49" fillId="0" borderId="10" xfId="44" applyNumberFormat="1" applyFont="1" applyBorder="1" applyAlignment="1">
      <alignment horizontal="center" vertical="center"/>
    </xf>
    <xf numFmtId="10" fontId="49" fillId="0" borderId="11" xfId="44" applyNumberFormat="1" applyFont="1" applyBorder="1" applyAlignment="1">
      <alignment horizontal="center" vertical="center"/>
    </xf>
    <xf numFmtId="10" fontId="49" fillId="0" borderId="12" xfId="44" applyNumberFormat="1" applyFont="1" applyBorder="1" applyAlignment="1">
      <alignment horizontal="center" vertical="center"/>
    </xf>
    <xf numFmtId="0" fontId="47" fillId="39" borderId="41" xfId="0" applyFont="1" applyFill="1" applyBorder="1" applyAlignment="1">
      <alignment horizontal="left" vertical="center" wrapText="1"/>
    </xf>
    <xf numFmtId="0" fontId="47" fillId="39" borderId="42" xfId="0" applyFont="1" applyFill="1" applyBorder="1" applyAlignment="1">
      <alignment horizontal="left" vertical="center" wrapText="1"/>
    </xf>
    <xf numFmtId="0" fontId="47" fillId="39" borderId="43" xfId="0" applyFont="1" applyFill="1" applyBorder="1" applyAlignment="1">
      <alignment horizontal="left" vertical="center" wrapText="1"/>
    </xf>
    <xf numFmtId="10" fontId="48" fillId="0" borderId="10" xfId="44" applyNumberFormat="1" applyFont="1" applyBorder="1" applyAlignment="1">
      <alignment horizontal="left" vertical="center" indent="12"/>
    </xf>
    <xf numFmtId="10" fontId="48" fillId="0" borderId="11" xfId="44" applyNumberFormat="1" applyFont="1" applyBorder="1" applyAlignment="1">
      <alignment horizontal="left" vertical="center" indent="12"/>
    </xf>
    <xf numFmtId="10" fontId="48" fillId="0" borderId="12" xfId="44" applyNumberFormat="1" applyFont="1" applyBorder="1" applyAlignment="1">
      <alignment horizontal="left" vertical="center" indent="12"/>
    </xf>
    <xf numFmtId="10" fontId="49" fillId="0" borderId="10" xfId="44" applyNumberFormat="1" applyFont="1" applyBorder="1" applyAlignment="1">
      <alignment horizontal="left" vertical="center" indent="6"/>
    </xf>
    <xf numFmtId="10" fontId="49" fillId="0" borderId="11" xfId="44" applyNumberFormat="1" applyFont="1" applyBorder="1" applyAlignment="1">
      <alignment horizontal="left" vertical="center" indent="6"/>
    </xf>
    <xf numFmtId="10" fontId="49" fillId="0" borderId="12" xfId="44" applyNumberFormat="1" applyFont="1" applyBorder="1" applyAlignment="1">
      <alignment horizontal="left" vertical="center" indent="6"/>
    </xf>
    <xf numFmtId="10" fontId="49" fillId="0" borderId="10" xfId="44" applyNumberFormat="1" applyFont="1" applyBorder="1" applyAlignment="1">
      <alignment horizontal="right" vertical="center" indent="4"/>
    </xf>
    <xf numFmtId="10" fontId="49" fillId="0" borderId="11" xfId="44" applyNumberFormat="1" applyFont="1" applyBorder="1" applyAlignment="1">
      <alignment horizontal="right" vertical="center" indent="4"/>
    </xf>
    <xf numFmtId="10" fontId="49" fillId="0" borderId="12" xfId="44" applyNumberFormat="1" applyFont="1" applyBorder="1" applyAlignment="1">
      <alignment horizontal="right" vertical="center" indent="4"/>
    </xf>
    <xf numFmtId="10" fontId="49" fillId="0" borderId="10" xfId="44" applyNumberFormat="1" applyFont="1" applyBorder="1" applyAlignment="1">
      <alignment horizontal="right" vertical="center" indent="3"/>
    </xf>
    <xf numFmtId="10" fontId="49" fillId="0" borderId="11" xfId="44" applyNumberFormat="1" applyFont="1" applyBorder="1" applyAlignment="1">
      <alignment horizontal="right" vertical="center" indent="3"/>
    </xf>
    <xf numFmtId="10" fontId="49" fillId="0" borderId="12" xfId="44" applyNumberFormat="1" applyFont="1" applyBorder="1" applyAlignment="1">
      <alignment horizontal="right" vertical="center" indent="3"/>
    </xf>
    <xf numFmtId="2" fontId="45" fillId="34" borderId="21" xfId="0" applyNumberFormat="1" applyFont="1" applyFill="1" applyBorder="1" applyAlignment="1">
      <alignment horizontal="center" vertical="center"/>
    </xf>
    <xf numFmtId="4" fontId="45" fillId="34" borderId="18" xfId="0" applyNumberFormat="1" applyFont="1" applyFill="1" applyBorder="1" applyAlignment="1">
      <alignment horizontal="center" vertical="center" wrapText="1"/>
    </xf>
    <xf numFmtId="10" fontId="45" fillId="34" borderId="24" xfId="0" applyNumberFormat="1" applyFont="1" applyFill="1" applyBorder="1" applyAlignment="1">
      <alignment horizontal="center"/>
    </xf>
    <xf numFmtId="10" fontId="45" fillId="34" borderId="40" xfId="0" applyNumberFormat="1" applyFont="1" applyFill="1" applyBorder="1" applyAlignment="1">
      <alignment horizontal="center"/>
    </xf>
    <xf numFmtId="10" fontId="45" fillId="0" borderId="11" xfId="0" applyNumberFormat="1" applyFont="1" applyBorder="1" applyAlignment="1">
      <alignment horizontal="center" vertical="center"/>
    </xf>
    <xf numFmtId="10" fontId="45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0" fillId="33" borderId="0" xfId="0" applyNumberFormat="1" applyFont="1" applyFill="1" applyBorder="1" applyAlignment="1">
      <alignment horizontal="center" vertical="center" wrapText="1"/>
    </xf>
    <xf numFmtId="2" fontId="20" fillId="33" borderId="22" xfId="0" applyNumberFormat="1" applyFont="1" applyFill="1" applyBorder="1" applyAlignment="1">
      <alignment horizontal="center" vertical="center" wrapText="1"/>
    </xf>
    <xf numFmtId="0" fontId="41" fillId="33" borderId="33" xfId="0" applyFont="1" applyFill="1" applyBorder="1" applyAlignment="1">
      <alignment horizontal="center" vertical="center"/>
    </xf>
    <xf numFmtId="0" fontId="41" fillId="33" borderId="34" xfId="0" applyFont="1" applyFill="1" applyBorder="1" applyAlignment="1">
      <alignment horizontal="center" vertical="center"/>
    </xf>
    <xf numFmtId="0" fontId="41" fillId="33" borderId="35" xfId="0" applyFont="1" applyFill="1" applyBorder="1" applyAlignment="1">
      <alignment horizontal="center" vertical="center"/>
    </xf>
    <xf numFmtId="0" fontId="42" fillId="33" borderId="36" xfId="0" applyFont="1" applyFill="1" applyBorder="1" applyAlignment="1">
      <alignment horizontal="center" vertical="center"/>
    </xf>
    <xf numFmtId="0" fontId="42" fillId="33" borderId="0" xfId="0" applyFont="1" applyFill="1" applyBorder="1" applyAlignment="1">
      <alignment horizontal="center" vertical="center"/>
    </xf>
    <xf numFmtId="0" fontId="42" fillId="33" borderId="22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49" fontId="20" fillId="33" borderId="0" xfId="0" applyNumberFormat="1" applyFont="1" applyFill="1" applyBorder="1" applyAlignment="1">
      <alignment horizontal="center" vertical="center"/>
    </xf>
    <xf numFmtId="49" fontId="20" fillId="33" borderId="22" xfId="0" applyNumberFormat="1" applyFont="1" applyFill="1" applyBorder="1" applyAlignment="1">
      <alignment horizontal="center" vertical="center"/>
    </xf>
    <xf numFmtId="0" fontId="16" fillId="34" borderId="21" xfId="0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 vertical="center"/>
    </xf>
    <xf numFmtId="10" fontId="48" fillId="0" borderId="10" xfId="44" applyNumberFormat="1" applyFont="1" applyBorder="1" applyAlignment="1">
      <alignment horizontal="left" vertical="center" indent="5"/>
    </xf>
    <xf numFmtId="10" fontId="48" fillId="0" borderId="11" xfId="44" applyNumberFormat="1" applyFont="1" applyBorder="1" applyAlignment="1">
      <alignment horizontal="left" vertical="center" indent="5"/>
    </xf>
    <xf numFmtId="10" fontId="48" fillId="0" borderId="12" xfId="44" applyNumberFormat="1" applyFont="1" applyBorder="1" applyAlignment="1">
      <alignment horizontal="left" vertical="center" indent="5"/>
    </xf>
    <xf numFmtId="10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0" fontId="35" fillId="0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10" fontId="20" fillId="33" borderId="12" xfId="0" applyNumberFormat="1" applyFont="1" applyFill="1" applyBorder="1" applyAlignment="1">
      <alignment horizontal="center" vertical="center"/>
    </xf>
    <xf numFmtId="10" fontId="20" fillId="33" borderId="14" xfId="0" applyNumberFormat="1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10" fontId="20" fillId="33" borderId="15" xfId="0" applyNumberFormat="1" applyFont="1" applyFill="1" applyBorder="1" applyAlignment="1">
      <alignment horizontal="left" vertical="center" indent="9"/>
    </xf>
    <xf numFmtId="10" fontId="20" fillId="33" borderId="16" xfId="0" applyNumberFormat="1" applyFont="1" applyFill="1" applyBorder="1" applyAlignment="1">
      <alignment horizontal="left" vertical="center" indent="9"/>
    </xf>
    <xf numFmtId="10" fontId="20" fillId="33" borderId="17" xfId="0" applyNumberFormat="1" applyFont="1" applyFill="1" applyBorder="1" applyAlignment="1">
      <alignment horizontal="left" vertical="center" indent="9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_Novo padrão - BDI e Encargos - SG_Proposta" xfId="42"/>
    <cellStyle name="Normal_Pasta2_Novo padrão - BDI e Encargos - SG_Proposta" xfId="45"/>
    <cellStyle name="Nota" xfId="15" builtinId="10" customBuiltin="1"/>
    <cellStyle name="Porcentagem" xfId="44" builtinId="5"/>
    <cellStyle name="Porcentagem 2" xfId="43"/>
    <cellStyle name="Porcentagem 3" xfId="46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"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219074</xdr:rowOff>
    </xdr:from>
    <xdr:to>
      <xdr:col>1</xdr:col>
      <xdr:colOff>4481</xdr:colOff>
      <xdr:row>5</xdr:row>
      <xdr:rowOff>161925</xdr:rowOff>
    </xdr:to>
    <xdr:pic>
      <xdr:nvPicPr>
        <xdr:cNvPr id="2" name="Imagem 1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9574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247651</xdr:colOff>
      <xdr:row>1</xdr:row>
      <xdr:rowOff>125582</xdr:rowOff>
    </xdr:from>
    <xdr:to>
      <xdr:col>9</xdr:col>
      <xdr:colOff>476251</xdr:colOff>
      <xdr:row>6</xdr:row>
      <xdr:rowOff>123826</xdr:rowOff>
    </xdr:to>
    <xdr:pic>
      <xdr:nvPicPr>
        <xdr:cNvPr id="3" name="Imagem 2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1" y="316082"/>
          <a:ext cx="895350" cy="1045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85725</xdr:rowOff>
        </xdr:from>
        <xdr:to>
          <xdr:col>6</xdr:col>
          <xdr:colOff>361950</xdr:colOff>
          <xdr:row>17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400050</xdr:colOff>
      <xdr:row>0</xdr:row>
      <xdr:rowOff>123825</xdr:rowOff>
    </xdr:from>
    <xdr:to>
      <xdr:col>19</xdr:col>
      <xdr:colOff>438150</xdr:colOff>
      <xdr:row>31</xdr:row>
      <xdr:rowOff>161925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941" t="8890" r="30928" b="18323"/>
        <a:stretch/>
      </xdr:blipFill>
      <xdr:spPr>
        <a:xfrm>
          <a:off x="7277100" y="123825"/>
          <a:ext cx="6267450" cy="623887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19050</xdr:rowOff>
    </xdr:from>
    <xdr:to>
      <xdr:col>7</xdr:col>
      <xdr:colOff>495300</xdr:colOff>
      <xdr:row>4</xdr:row>
      <xdr:rowOff>104775</xdr:rowOff>
    </xdr:to>
    <xdr:pic>
      <xdr:nvPicPr>
        <xdr:cNvPr id="4" name="Imagem 3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"/>
          <a:ext cx="7715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0</xdr:row>
      <xdr:rowOff>9525</xdr:rowOff>
    </xdr:from>
    <xdr:to>
      <xdr:col>2</xdr:col>
      <xdr:colOff>314326</xdr:colOff>
      <xdr:row>4</xdr:row>
      <xdr:rowOff>47626</xdr:rowOff>
    </xdr:to>
    <xdr:pic>
      <xdr:nvPicPr>
        <xdr:cNvPr id="5" name="Imagem 4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9525"/>
          <a:ext cx="723900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9</xdr:row>
          <xdr:rowOff>28575</xdr:rowOff>
        </xdr:from>
        <xdr:to>
          <xdr:col>8</xdr:col>
          <xdr:colOff>742950</xdr:colOff>
          <xdr:row>15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257175</xdr:colOff>
      <xdr:row>0</xdr:row>
      <xdr:rowOff>161925</xdr:rowOff>
    </xdr:from>
    <xdr:to>
      <xdr:col>22</xdr:col>
      <xdr:colOff>190500</xdr:colOff>
      <xdr:row>40</xdr:row>
      <xdr:rowOff>47625</xdr:rowOff>
    </xdr:to>
    <xdr:pic>
      <xdr:nvPicPr>
        <xdr:cNvPr id="3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812" t="9000" r="28500" b="4444"/>
        <a:stretch>
          <a:fillRect/>
        </a:stretch>
      </xdr:blipFill>
      <xdr:spPr bwMode="auto">
        <a:xfrm>
          <a:off x="7372350" y="161925"/>
          <a:ext cx="6029325" cy="76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3</xdr:col>
      <xdr:colOff>519975</xdr:colOff>
      <xdr:row>3</xdr:row>
      <xdr:rowOff>148500</xdr:rowOff>
    </xdr:to>
    <xdr:pic>
      <xdr:nvPicPr>
        <xdr:cNvPr id="4" name="Imagem 3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19050</xdr:rowOff>
    </xdr:from>
    <xdr:to>
      <xdr:col>9</xdr:col>
      <xdr:colOff>238125</xdr:colOff>
      <xdr:row>3</xdr:row>
      <xdr:rowOff>219075</xdr:rowOff>
    </xdr:to>
    <xdr:pic>
      <xdr:nvPicPr>
        <xdr:cNvPr id="6" name="Imagem 5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9050"/>
          <a:ext cx="771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142875</xdr:colOff>
      <xdr:row>4</xdr:row>
      <xdr:rowOff>76200</xdr:rowOff>
    </xdr:to>
    <xdr:pic>
      <xdr:nvPicPr>
        <xdr:cNvPr id="2" name="Imagem 1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104775</xdr:rowOff>
    </xdr:from>
    <xdr:to>
      <xdr:col>0</xdr:col>
      <xdr:colOff>809625</xdr:colOff>
      <xdr:row>4</xdr:row>
      <xdr:rowOff>133351</xdr:rowOff>
    </xdr:to>
    <xdr:pic>
      <xdr:nvPicPr>
        <xdr:cNvPr id="3" name="Imagem 2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619125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19050</xdr:colOff>
      <xdr:row>2</xdr:row>
      <xdr:rowOff>38100</xdr:rowOff>
    </xdr:from>
    <xdr:to>
      <xdr:col>63</xdr:col>
      <xdr:colOff>38100</xdr:colOff>
      <xdr:row>6</xdr:row>
      <xdr:rowOff>114300</xdr:rowOff>
    </xdr:to>
    <xdr:pic>
      <xdr:nvPicPr>
        <xdr:cNvPr id="4" name="Imagem 3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66725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76200</xdr:rowOff>
    </xdr:from>
    <xdr:to>
      <xdr:col>0</xdr:col>
      <xdr:colOff>900975</xdr:colOff>
      <xdr:row>6</xdr:row>
      <xdr:rowOff>24675</xdr:rowOff>
    </xdr:to>
    <xdr:pic>
      <xdr:nvPicPr>
        <xdr:cNvPr id="5" name="Imagem 4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482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777150</xdr:colOff>
      <xdr:row>4</xdr:row>
      <xdr:rowOff>167550</xdr:rowOff>
    </xdr:to>
    <xdr:pic>
      <xdr:nvPicPr>
        <xdr:cNvPr id="4" name="Imagem 3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609600</xdr:colOff>
      <xdr:row>1</xdr:row>
      <xdr:rowOff>123825</xdr:rowOff>
    </xdr:from>
    <xdr:to>
      <xdr:col>3</xdr:col>
      <xdr:colOff>657225</xdr:colOff>
      <xdr:row>5</xdr:row>
      <xdr:rowOff>123825</xdr:rowOff>
    </xdr:to>
    <xdr:pic>
      <xdr:nvPicPr>
        <xdr:cNvPr id="5" name="Imagem 4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4325"/>
          <a:ext cx="7429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35"/>
  <sheetViews>
    <sheetView tabSelected="1" topLeftCell="A114" zoomScale="80" zoomScaleNormal="80" workbookViewId="0">
      <selection activeCell="J135" sqref="A1:J135"/>
    </sheetView>
  </sheetViews>
  <sheetFormatPr defaultRowHeight="15" x14ac:dyDescent="0.25"/>
  <cols>
    <col min="4" max="4" width="60.42578125" style="46" customWidth="1"/>
    <col min="6" max="6" width="12.85546875" style="1" bestFit="1" customWidth="1"/>
    <col min="7" max="7" width="10.7109375" style="1" bestFit="1" customWidth="1"/>
    <col min="8" max="9" width="9.85546875" style="1" bestFit="1" customWidth="1"/>
    <col min="10" max="10" width="10.85546875" style="1" bestFit="1" customWidth="1"/>
  </cols>
  <sheetData>
    <row r="1" spans="1:10" x14ac:dyDescent="0.25">
      <c r="D1" s="129"/>
      <c r="F1" s="48"/>
      <c r="G1" s="48"/>
      <c r="H1" s="48"/>
      <c r="I1" s="48"/>
      <c r="J1" s="48"/>
    </row>
    <row r="2" spans="1:10" ht="21" x14ac:dyDescent="0.35">
      <c r="A2" s="139" t="s">
        <v>277</v>
      </c>
      <c r="B2" s="140"/>
      <c r="C2" s="140"/>
      <c r="D2" s="140"/>
      <c r="E2" s="140"/>
      <c r="F2" s="140"/>
      <c r="G2" s="140"/>
      <c r="H2" s="140"/>
      <c r="I2" s="140"/>
      <c r="J2" s="141"/>
    </row>
    <row r="3" spans="1:10" ht="15.75" x14ac:dyDescent="0.25">
      <c r="A3" s="142" t="s">
        <v>325</v>
      </c>
      <c r="B3" s="143"/>
      <c r="C3" s="143"/>
      <c r="D3" s="143"/>
      <c r="E3" s="143"/>
      <c r="F3" s="143"/>
      <c r="G3" s="143"/>
      <c r="H3" s="143"/>
      <c r="I3" s="143"/>
      <c r="J3" s="144"/>
    </row>
    <row r="4" spans="1:10" ht="15.75" x14ac:dyDescent="0.25">
      <c r="A4" s="142" t="s">
        <v>306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0" x14ac:dyDescent="0.25">
      <c r="A5" s="7"/>
      <c r="B5" s="49" t="s">
        <v>326</v>
      </c>
      <c r="C5" s="49"/>
      <c r="D5" s="130"/>
      <c r="E5" s="50"/>
      <c r="F5" s="51"/>
      <c r="G5" s="51"/>
      <c r="H5" s="51"/>
      <c r="I5" s="51"/>
      <c r="J5" s="52"/>
    </row>
    <row r="6" spans="1:10" x14ac:dyDescent="0.25">
      <c r="A6" s="7"/>
      <c r="B6" s="49" t="s">
        <v>1128</v>
      </c>
      <c r="C6" s="49"/>
      <c r="D6" s="131"/>
      <c r="E6" s="50" t="s">
        <v>307</v>
      </c>
      <c r="F6" s="51"/>
      <c r="G6" s="51"/>
      <c r="H6" s="51"/>
      <c r="I6" s="51"/>
      <c r="J6" s="52"/>
    </row>
    <row r="7" spans="1:10" x14ac:dyDescent="0.25">
      <c r="A7" s="10"/>
      <c r="B7" s="54" t="s">
        <v>1129</v>
      </c>
      <c r="C7" s="54"/>
      <c r="D7" s="55"/>
      <c r="E7" s="56"/>
      <c r="F7" s="57"/>
      <c r="G7" s="57"/>
      <c r="H7" s="57"/>
      <c r="I7" s="57"/>
      <c r="J7" s="58"/>
    </row>
    <row r="8" spans="1:10" x14ac:dyDescent="0.25">
      <c r="D8" s="129"/>
      <c r="F8" s="48"/>
      <c r="G8" s="48"/>
      <c r="H8" s="48"/>
      <c r="I8" s="48"/>
      <c r="J8" s="48"/>
    </row>
    <row r="9" spans="1:10" ht="30" x14ac:dyDescent="0.25">
      <c r="A9" s="59" t="s">
        <v>0</v>
      </c>
      <c r="B9" s="59" t="s">
        <v>1</v>
      </c>
      <c r="C9" s="59" t="s">
        <v>380</v>
      </c>
      <c r="D9" s="59" t="s">
        <v>2</v>
      </c>
      <c r="E9" s="59" t="s">
        <v>3</v>
      </c>
      <c r="F9" s="60" t="s">
        <v>4</v>
      </c>
      <c r="G9" s="60" t="s">
        <v>5</v>
      </c>
      <c r="H9" s="60" t="s">
        <v>6</v>
      </c>
      <c r="I9" s="60" t="s">
        <v>7</v>
      </c>
      <c r="J9" s="60" t="s">
        <v>8</v>
      </c>
    </row>
    <row r="10" spans="1:10" x14ac:dyDescent="0.25">
      <c r="A10" s="132" t="s">
        <v>381</v>
      </c>
      <c r="B10" s="132"/>
      <c r="C10" s="132"/>
      <c r="D10" s="133" t="s">
        <v>382</v>
      </c>
      <c r="E10" s="132"/>
      <c r="F10" s="134"/>
      <c r="G10" s="134"/>
      <c r="H10" s="134"/>
      <c r="I10" s="134" t="s">
        <v>9</v>
      </c>
      <c r="J10" s="134"/>
    </row>
    <row r="11" spans="1:10" x14ac:dyDescent="0.25">
      <c r="A11" s="64" t="s">
        <v>383</v>
      </c>
      <c r="B11" s="64"/>
      <c r="C11" s="64"/>
      <c r="D11" s="65" t="s">
        <v>10</v>
      </c>
      <c r="E11" s="64"/>
      <c r="F11" s="66"/>
      <c r="G11" s="66"/>
      <c r="H11" s="66"/>
      <c r="I11" s="66" t="s">
        <v>9</v>
      </c>
      <c r="J11" s="66"/>
    </row>
    <row r="12" spans="1:10" x14ac:dyDescent="0.25">
      <c r="A12" s="64" t="s">
        <v>384</v>
      </c>
      <c r="B12" s="64" t="s">
        <v>385</v>
      </c>
      <c r="C12" s="64"/>
      <c r="D12" s="65" t="s">
        <v>386</v>
      </c>
      <c r="E12" s="64" t="s">
        <v>11</v>
      </c>
      <c r="F12" s="66">
        <v>1</v>
      </c>
      <c r="G12" s="66">
        <v>858</v>
      </c>
      <c r="H12" s="66">
        <v>28978</v>
      </c>
      <c r="I12" s="66">
        <f>SUM(G12:H12)</f>
        <v>29836</v>
      </c>
      <c r="J12" s="66">
        <f>TRUNC((F12*I12),2)</f>
        <v>29836</v>
      </c>
    </row>
    <row r="13" spans="1:10" x14ac:dyDescent="0.25">
      <c r="A13" s="64" t="s">
        <v>387</v>
      </c>
      <c r="B13" s="64"/>
      <c r="C13" s="64"/>
      <c r="D13" s="65" t="s">
        <v>388</v>
      </c>
      <c r="E13" s="64"/>
      <c r="F13" s="66"/>
      <c r="G13" s="66"/>
      <c r="H13" s="66"/>
      <c r="I13" s="66" t="s">
        <v>9</v>
      </c>
      <c r="J13" s="66"/>
    </row>
    <row r="14" spans="1:10" ht="75" x14ac:dyDescent="0.25">
      <c r="A14" s="64" t="s">
        <v>389</v>
      </c>
      <c r="B14" s="64" t="s">
        <v>390</v>
      </c>
      <c r="C14" s="64" t="s">
        <v>391</v>
      </c>
      <c r="D14" s="65" t="s">
        <v>392</v>
      </c>
      <c r="E14" s="64" t="s">
        <v>393</v>
      </c>
      <c r="F14" s="66">
        <v>2</v>
      </c>
      <c r="G14" s="66">
        <v>741.09</v>
      </c>
      <c r="H14" s="66">
        <v>0</v>
      </c>
      <c r="I14" s="66">
        <f>SUM(G14:H14)</f>
        <v>741.09</v>
      </c>
      <c r="J14" s="66">
        <f>TRUNC((F14*I14),2)</f>
        <v>1482.18</v>
      </c>
    </row>
    <row r="15" spans="1:10" x14ac:dyDescent="0.25">
      <c r="A15" s="64" t="s">
        <v>394</v>
      </c>
      <c r="B15" s="64" t="s">
        <v>395</v>
      </c>
      <c r="C15" s="64" t="s">
        <v>396</v>
      </c>
      <c r="D15" s="65" t="s">
        <v>397</v>
      </c>
      <c r="E15" s="64" t="s">
        <v>15</v>
      </c>
      <c r="F15" s="66">
        <v>12</v>
      </c>
      <c r="G15" s="66">
        <v>227.37</v>
      </c>
      <c r="H15" s="66">
        <v>27.3</v>
      </c>
      <c r="I15" s="66">
        <f>SUM(G15:H15)</f>
        <v>254.67000000000002</v>
      </c>
      <c r="J15" s="66">
        <f>TRUNC((F15*I15),2)</f>
        <v>3056.04</v>
      </c>
    </row>
    <row r="16" spans="1:10" x14ac:dyDescent="0.25">
      <c r="A16" s="64" t="s">
        <v>398</v>
      </c>
      <c r="B16" s="64" t="s">
        <v>399</v>
      </c>
      <c r="C16" s="64">
        <v>20200</v>
      </c>
      <c r="D16" s="65" t="s">
        <v>400</v>
      </c>
      <c r="E16" s="64" t="s">
        <v>15</v>
      </c>
      <c r="F16" s="66">
        <v>132.16</v>
      </c>
      <c r="G16" s="66">
        <v>1.59</v>
      </c>
      <c r="H16" s="66">
        <v>0</v>
      </c>
      <c r="I16" s="66">
        <f>SUM(G16:H16)</f>
        <v>1.59</v>
      </c>
      <c r="J16" s="66">
        <f>TRUNC((F16*I16),2)</f>
        <v>210.13</v>
      </c>
    </row>
    <row r="17" spans="1:10" ht="30" x14ac:dyDescent="0.25">
      <c r="A17" s="64" t="s">
        <v>401</v>
      </c>
      <c r="B17" s="64" t="s">
        <v>402</v>
      </c>
      <c r="C17" s="64">
        <v>21602</v>
      </c>
      <c r="D17" s="65" t="s">
        <v>403</v>
      </c>
      <c r="E17" s="64" t="s">
        <v>15</v>
      </c>
      <c r="F17" s="66">
        <v>132.16</v>
      </c>
      <c r="G17" s="66">
        <v>11.63</v>
      </c>
      <c r="H17" s="66">
        <v>0</v>
      </c>
      <c r="I17" s="66">
        <f>SUM(G17:H17)</f>
        <v>11.63</v>
      </c>
      <c r="J17" s="66">
        <f>TRUNC((F17*I17),2)</f>
        <v>1537.02</v>
      </c>
    </row>
    <row r="18" spans="1:10" x14ac:dyDescent="0.25">
      <c r="A18" s="64" t="s">
        <v>404</v>
      </c>
      <c r="B18" s="64"/>
      <c r="C18" s="64"/>
      <c r="D18" s="65" t="s">
        <v>405</v>
      </c>
      <c r="E18" s="64" t="s">
        <v>11</v>
      </c>
      <c r="F18" s="66">
        <v>1</v>
      </c>
      <c r="G18" s="66">
        <v>178.34</v>
      </c>
      <c r="H18" s="66">
        <v>0</v>
      </c>
      <c r="I18" s="66">
        <f>SUM(G18:H18)</f>
        <v>178.34</v>
      </c>
      <c r="J18" s="66">
        <f>TRUNC((F18*I18),2)</f>
        <v>178.34</v>
      </c>
    </row>
    <row r="19" spans="1:10" ht="15" customHeight="1" x14ac:dyDescent="0.25">
      <c r="A19" s="137" t="s">
        <v>406</v>
      </c>
      <c r="B19" s="137"/>
      <c r="C19" s="137"/>
      <c r="D19" s="137"/>
      <c r="E19" s="137"/>
      <c r="F19" s="137"/>
      <c r="G19" s="137"/>
      <c r="H19" s="137"/>
      <c r="I19" s="137"/>
      <c r="J19" s="135">
        <f>SUM(J11:J18)</f>
        <v>36299.709999999992</v>
      </c>
    </row>
    <row r="20" spans="1:10" x14ac:dyDescent="0.25">
      <c r="A20" s="64" t="s">
        <v>407</v>
      </c>
      <c r="B20" s="64"/>
      <c r="C20" s="64"/>
      <c r="D20" s="65" t="s">
        <v>12</v>
      </c>
      <c r="E20" s="64"/>
      <c r="F20" s="66"/>
      <c r="G20" s="66"/>
      <c r="H20" s="66"/>
      <c r="I20" s="66" t="s">
        <v>9</v>
      </c>
      <c r="J20" s="66"/>
    </row>
    <row r="21" spans="1:10" ht="30" x14ac:dyDescent="0.25">
      <c r="A21" s="64" t="s">
        <v>408</v>
      </c>
      <c r="B21" s="64" t="s">
        <v>13</v>
      </c>
      <c r="C21" s="64">
        <v>85362</v>
      </c>
      <c r="D21" s="65" t="s">
        <v>14</v>
      </c>
      <c r="E21" s="64" t="s">
        <v>15</v>
      </c>
      <c r="F21" s="66">
        <v>6.46</v>
      </c>
      <c r="G21" s="66">
        <v>2.3199999999999998</v>
      </c>
      <c r="H21" s="66">
        <v>6.14</v>
      </c>
      <c r="I21" s="66">
        <f t="shared" ref="I21:I29" si="0">SUM(G21:H21)</f>
        <v>8.4599999999999991</v>
      </c>
      <c r="J21" s="66">
        <f t="shared" ref="J21:J29" si="1">TRUNC((F21*I21),2)</f>
        <v>54.65</v>
      </c>
    </row>
    <row r="22" spans="1:10" ht="30" x14ac:dyDescent="0.25">
      <c r="A22" s="64" t="s">
        <v>409</v>
      </c>
      <c r="B22" s="64" t="s">
        <v>16</v>
      </c>
      <c r="C22" s="64">
        <v>85415</v>
      </c>
      <c r="D22" s="65" t="s">
        <v>17</v>
      </c>
      <c r="E22" s="64" t="s">
        <v>11</v>
      </c>
      <c r="F22" s="66">
        <v>2</v>
      </c>
      <c r="G22" s="66">
        <v>1.45</v>
      </c>
      <c r="H22" s="66">
        <v>5.0199999999999996</v>
      </c>
      <c r="I22" s="66">
        <f t="shared" si="0"/>
        <v>6.47</v>
      </c>
      <c r="J22" s="66">
        <f t="shared" si="1"/>
        <v>12.94</v>
      </c>
    </row>
    <row r="23" spans="1:10" ht="15" customHeight="1" x14ac:dyDescent="0.25">
      <c r="A23" s="64" t="s">
        <v>410</v>
      </c>
      <c r="B23" s="64" t="s">
        <v>18</v>
      </c>
      <c r="C23" s="64">
        <v>85334</v>
      </c>
      <c r="D23" s="65" t="s">
        <v>19</v>
      </c>
      <c r="E23" s="64" t="s">
        <v>15</v>
      </c>
      <c r="F23" s="66">
        <v>8.9499999999999993</v>
      </c>
      <c r="G23" s="66">
        <v>2.89</v>
      </c>
      <c r="H23" s="66">
        <v>7.68</v>
      </c>
      <c r="I23" s="66">
        <f t="shared" si="0"/>
        <v>10.57</v>
      </c>
      <c r="J23" s="66">
        <f t="shared" si="1"/>
        <v>94.6</v>
      </c>
    </row>
    <row r="24" spans="1:10" ht="15" customHeight="1" x14ac:dyDescent="0.25">
      <c r="A24" s="64" t="s">
        <v>411</v>
      </c>
      <c r="B24" s="64" t="s">
        <v>20</v>
      </c>
      <c r="C24" s="64">
        <v>72142</v>
      </c>
      <c r="D24" s="65" t="s">
        <v>21</v>
      </c>
      <c r="E24" s="64" t="s">
        <v>11</v>
      </c>
      <c r="F24" s="66">
        <v>3</v>
      </c>
      <c r="G24" s="66">
        <v>1.45</v>
      </c>
      <c r="H24" s="66">
        <v>5.65</v>
      </c>
      <c r="I24" s="66">
        <f t="shared" si="0"/>
        <v>7.1000000000000005</v>
      </c>
      <c r="J24" s="66">
        <f t="shared" si="1"/>
        <v>21.3</v>
      </c>
    </row>
    <row r="25" spans="1:10" x14ac:dyDescent="0.25">
      <c r="A25" s="64" t="s">
        <v>412</v>
      </c>
      <c r="B25" s="64" t="s">
        <v>22</v>
      </c>
      <c r="C25" s="64">
        <v>72143</v>
      </c>
      <c r="D25" s="65" t="s">
        <v>23</v>
      </c>
      <c r="E25" s="64" t="s">
        <v>11</v>
      </c>
      <c r="F25" s="66">
        <v>3</v>
      </c>
      <c r="G25" s="66">
        <v>6.95</v>
      </c>
      <c r="H25" s="66">
        <v>27.34</v>
      </c>
      <c r="I25" s="66">
        <f t="shared" si="0"/>
        <v>34.29</v>
      </c>
      <c r="J25" s="66">
        <f t="shared" si="1"/>
        <v>102.87</v>
      </c>
    </row>
    <row r="26" spans="1:10" ht="30" x14ac:dyDescent="0.25">
      <c r="A26" s="64" t="s">
        <v>413</v>
      </c>
      <c r="B26" s="64" t="s">
        <v>24</v>
      </c>
      <c r="C26" s="64">
        <v>72178</v>
      </c>
      <c r="D26" s="65" t="s">
        <v>25</v>
      </c>
      <c r="E26" s="64" t="s">
        <v>15</v>
      </c>
      <c r="F26" s="66">
        <v>19.489999999999998</v>
      </c>
      <c r="G26" s="66">
        <v>3.47</v>
      </c>
      <c r="H26" s="66">
        <v>13.57</v>
      </c>
      <c r="I26" s="66">
        <f t="shared" si="0"/>
        <v>17.04</v>
      </c>
      <c r="J26" s="66">
        <f t="shared" si="1"/>
        <v>332.1</v>
      </c>
    </row>
    <row r="27" spans="1:10" ht="30" x14ac:dyDescent="0.25">
      <c r="A27" s="64" t="s">
        <v>414</v>
      </c>
      <c r="B27" s="64" t="s">
        <v>26</v>
      </c>
      <c r="C27" s="64" t="s">
        <v>415</v>
      </c>
      <c r="D27" s="65" t="s">
        <v>27</v>
      </c>
      <c r="E27" s="64" t="s">
        <v>28</v>
      </c>
      <c r="F27" s="66">
        <v>0.7</v>
      </c>
      <c r="G27" s="66">
        <v>12.74</v>
      </c>
      <c r="H27" s="66">
        <v>35.31</v>
      </c>
      <c r="I27" s="66">
        <f t="shared" si="0"/>
        <v>48.050000000000004</v>
      </c>
      <c r="J27" s="66">
        <f t="shared" si="1"/>
        <v>33.630000000000003</v>
      </c>
    </row>
    <row r="28" spans="1:10" ht="15" customHeight="1" x14ac:dyDescent="0.25">
      <c r="A28" s="64" t="s">
        <v>416</v>
      </c>
      <c r="B28" s="64" t="s">
        <v>29</v>
      </c>
      <c r="C28" s="64" t="s">
        <v>417</v>
      </c>
      <c r="D28" s="65" t="s">
        <v>30</v>
      </c>
      <c r="E28" s="64" t="s">
        <v>28</v>
      </c>
      <c r="F28" s="66">
        <v>4.05</v>
      </c>
      <c r="G28" s="66">
        <v>15.92</v>
      </c>
      <c r="H28" s="66">
        <v>44.14</v>
      </c>
      <c r="I28" s="66">
        <f t="shared" si="0"/>
        <v>60.06</v>
      </c>
      <c r="J28" s="66">
        <f t="shared" si="1"/>
        <v>243.24</v>
      </c>
    </row>
    <row r="29" spans="1:10" ht="75" x14ac:dyDescent="0.25">
      <c r="A29" s="64" t="s">
        <v>418</v>
      </c>
      <c r="B29" s="64" t="s">
        <v>419</v>
      </c>
      <c r="C29" s="64" t="s">
        <v>420</v>
      </c>
      <c r="D29" s="65" t="s">
        <v>421</v>
      </c>
      <c r="E29" s="64" t="s">
        <v>11</v>
      </c>
      <c r="F29" s="66">
        <v>4</v>
      </c>
      <c r="G29" s="66">
        <v>225</v>
      </c>
      <c r="H29" s="66">
        <v>0</v>
      </c>
      <c r="I29" s="66">
        <f t="shared" si="0"/>
        <v>225</v>
      </c>
      <c r="J29" s="66">
        <f t="shared" si="1"/>
        <v>900</v>
      </c>
    </row>
    <row r="30" spans="1:10" x14ac:dyDescent="0.25">
      <c r="A30" s="137" t="s">
        <v>422</v>
      </c>
      <c r="B30" s="137"/>
      <c r="C30" s="137"/>
      <c r="D30" s="137"/>
      <c r="E30" s="137"/>
      <c r="F30" s="137"/>
      <c r="G30" s="137"/>
      <c r="H30" s="137"/>
      <c r="I30" s="137"/>
      <c r="J30" s="135">
        <f>SUM(J21:J29)</f>
        <v>1795.33</v>
      </c>
    </row>
    <row r="31" spans="1:10" x14ac:dyDescent="0.25">
      <c r="A31" s="64" t="s">
        <v>423</v>
      </c>
      <c r="B31" s="64"/>
      <c r="C31" s="64"/>
      <c r="D31" s="65" t="s">
        <v>31</v>
      </c>
      <c r="E31" s="64"/>
      <c r="F31" s="66"/>
      <c r="G31" s="66"/>
      <c r="H31" s="66"/>
      <c r="I31" s="66" t="s">
        <v>9</v>
      </c>
      <c r="J31" s="66"/>
    </row>
    <row r="32" spans="1:10" ht="30" x14ac:dyDescent="0.25">
      <c r="A32" s="64" t="s">
        <v>424</v>
      </c>
      <c r="B32" s="64" t="s">
        <v>32</v>
      </c>
      <c r="C32" s="64" t="s">
        <v>425</v>
      </c>
      <c r="D32" s="65" t="s">
        <v>426</v>
      </c>
      <c r="E32" s="64" t="s">
        <v>15</v>
      </c>
      <c r="F32" s="66">
        <v>27.95</v>
      </c>
      <c r="G32" s="66">
        <v>83.19</v>
      </c>
      <c r="H32" s="66">
        <v>79.72</v>
      </c>
      <c r="I32" s="66">
        <f>SUM(G32:H32)</f>
        <v>162.91</v>
      </c>
      <c r="J32" s="66">
        <f>TRUNC((F32*I32),2)</f>
        <v>4553.33</v>
      </c>
    </row>
    <row r="33" spans="1:10" ht="60" x14ac:dyDescent="0.25">
      <c r="A33" s="64" t="s">
        <v>427</v>
      </c>
      <c r="B33" s="64" t="s">
        <v>33</v>
      </c>
      <c r="C33" s="64" t="s">
        <v>428</v>
      </c>
      <c r="D33" s="65" t="s">
        <v>429</v>
      </c>
      <c r="E33" s="64" t="s">
        <v>15</v>
      </c>
      <c r="F33" s="66">
        <v>15.88</v>
      </c>
      <c r="G33" s="66">
        <v>35.270000000000003</v>
      </c>
      <c r="H33" s="66">
        <v>21.06</v>
      </c>
      <c r="I33" s="66">
        <f>SUM(G33:H33)</f>
        <v>56.33</v>
      </c>
      <c r="J33" s="66">
        <f>TRUNC((F33*I33),2)</f>
        <v>894.52</v>
      </c>
    </row>
    <row r="34" spans="1:10" ht="15" customHeight="1" x14ac:dyDescent="0.25">
      <c r="A34" s="64" t="s">
        <v>430</v>
      </c>
      <c r="B34" s="64" t="s">
        <v>34</v>
      </c>
      <c r="C34" s="64" t="s">
        <v>431</v>
      </c>
      <c r="D34" s="65" t="s">
        <v>35</v>
      </c>
      <c r="E34" s="64" t="s">
        <v>36</v>
      </c>
      <c r="F34" s="66">
        <v>20.100000000000001</v>
      </c>
      <c r="G34" s="66">
        <f>0.04+9.13</f>
        <v>9.17</v>
      </c>
      <c r="H34" s="66">
        <v>4.0599999999999996</v>
      </c>
      <c r="I34" s="66">
        <f>SUM(G34:H34)</f>
        <v>13.23</v>
      </c>
      <c r="J34" s="66">
        <f>TRUNC((F34*I34),2)</f>
        <v>265.92</v>
      </c>
    </row>
    <row r="35" spans="1:10" x14ac:dyDescent="0.25">
      <c r="A35" s="137" t="s">
        <v>432</v>
      </c>
      <c r="B35" s="137"/>
      <c r="C35" s="137"/>
      <c r="D35" s="137"/>
      <c r="E35" s="137"/>
      <c r="F35" s="137"/>
      <c r="G35" s="137"/>
      <c r="H35" s="137"/>
      <c r="I35" s="137"/>
      <c r="J35" s="135">
        <f>SUM(J32:J34)</f>
        <v>5713.77</v>
      </c>
    </row>
    <row r="36" spans="1:10" x14ac:dyDescent="0.25">
      <c r="A36" s="64" t="s">
        <v>433</v>
      </c>
      <c r="B36" s="64"/>
      <c r="C36" s="64"/>
      <c r="D36" s="65" t="s">
        <v>37</v>
      </c>
      <c r="E36" s="64"/>
      <c r="F36" s="66"/>
      <c r="G36" s="66"/>
      <c r="H36" s="66"/>
      <c r="I36" s="66" t="s">
        <v>9</v>
      </c>
      <c r="J36" s="66"/>
    </row>
    <row r="37" spans="1:10" ht="30" x14ac:dyDescent="0.25">
      <c r="A37" s="64" t="s">
        <v>434</v>
      </c>
      <c r="B37" s="64" t="s">
        <v>38</v>
      </c>
      <c r="C37" s="64" t="s">
        <v>435</v>
      </c>
      <c r="D37" s="65" t="s">
        <v>39</v>
      </c>
      <c r="E37" s="64" t="s">
        <v>15</v>
      </c>
      <c r="F37" s="66">
        <v>33.35</v>
      </c>
      <c r="G37" s="66">
        <v>9.1999999999999993</v>
      </c>
      <c r="H37" s="66">
        <v>13.16</v>
      </c>
      <c r="I37" s="66">
        <f t="shared" ref="I37:I44" si="2">SUM(G37:H37)</f>
        <v>22.36</v>
      </c>
      <c r="J37" s="66">
        <f t="shared" ref="J37:J44" si="3">TRUNC((F37*I37),2)</f>
        <v>745.7</v>
      </c>
    </row>
    <row r="38" spans="1:10" ht="15" customHeight="1" x14ac:dyDescent="0.25">
      <c r="A38" s="64" t="s">
        <v>436</v>
      </c>
      <c r="B38" s="64" t="s">
        <v>40</v>
      </c>
      <c r="C38" s="64">
        <v>87775</v>
      </c>
      <c r="D38" s="65" t="s">
        <v>41</v>
      </c>
      <c r="E38" s="64" t="s">
        <v>15</v>
      </c>
      <c r="F38" s="66">
        <v>33.35</v>
      </c>
      <c r="G38" s="66">
        <f>0.05+14.68</f>
        <v>14.73</v>
      </c>
      <c r="H38" s="66">
        <v>16.2</v>
      </c>
      <c r="I38" s="66">
        <f t="shared" si="2"/>
        <v>30.93</v>
      </c>
      <c r="J38" s="66">
        <f t="shared" si="3"/>
        <v>1031.51</v>
      </c>
    </row>
    <row r="39" spans="1:10" x14ac:dyDescent="0.25">
      <c r="A39" s="64" t="s">
        <v>437</v>
      </c>
      <c r="B39" s="64" t="s">
        <v>42</v>
      </c>
      <c r="C39" s="64">
        <v>40780</v>
      </c>
      <c r="D39" s="65" t="s">
        <v>43</v>
      </c>
      <c r="E39" s="64" t="s">
        <v>15</v>
      </c>
      <c r="F39" s="66">
        <v>86.9</v>
      </c>
      <c r="G39" s="66">
        <v>1.66</v>
      </c>
      <c r="H39" s="66">
        <v>4.9800000000000004</v>
      </c>
      <c r="I39" s="66">
        <f t="shared" si="2"/>
        <v>6.6400000000000006</v>
      </c>
      <c r="J39" s="66">
        <f t="shared" si="3"/>
        <v>577.01</v>
      </c>
    </row>
    <row r="40" spans="1:10" ht="15" customHeight="1" x14ac:dyDescent="0.25">
      <c r="A40" s="64" t="s">
        <v>438</v>
      </c>
      <c r="B40" s="64" t="s">
        <v>44</v>
      </c>
      <c r="C40" s="64">
        <v>87255</v>
      </c>
      <c r="D40" s="65" t="s">
        <v>45</v>
      </c>
      <c r="E40" s="64" t="s">
        <v>15</v>
      </c>
      <c r="F40" s="66">
        <v>86.9</v>
      </c>
      <c r="G40" s="66">
        <v>48.15</v>
      </c>
      <c r="H40" s="66">
        <v>12.32</v>
      </c>
      <c r="I40" s="66">
        <f t="shared" si="2"/>
        <v>60.47</v>
      </c>
      <c r="J40" s="66">
        <f t="shared" si="3"/>
        <v>5254.84</v>
      </c>
    </row>
    <row r="41" spans="1:10" ht="30" x14ac:dyDescent="0.25">
      <c r="A41" s="64" t="s">
        <v>439</v>
      </c>
      <c r="B41" s="64" t="s">
        <v>440</v>
      </c>
      <c r="C41" s="64">
        <v>88650</v>
      </c>
      <c r="D41" s="65" t="s">
        <v>441</v>
      </c>
      <c r="E41" s="64" t="s">
        <v>36</v>
      </c>
      <c r="F41" s="66">
        <v>56</v>
      </c>
      <c r="G41" s="66">
        <v>7.57</v>
      </c>
      <c r="H41" s="66">
        <v>1.1200000000000001</v>
      </c>
      <c r="I41" s="66">
        <f t="shared" si="2"/>
        <v>8.6900000000000013</v>
      </c>
      <c r="J41" s="66">
        <f t="shared" si="3"/>
        <v>486.64</v>
      </c>
    </row>
    <row r="42" spans="1:10" ht="30" x14ac:dyDescent="0.25">
      <c r="A42" s="64" t="s">
        <v>442</v>
      </c>
      <c r="B42" s="64" t="s">
        <v>46</v>
      </c>
      <c r="C42" s="64" t="s">
        <v>443</v>
      </c>
      <c r="D42" s="65" t="s">
        <v>47</v>
      </c>
      <c r="E42" s="64" t="s">
        <v>15</v>
      </c>
      <c r="F42" s="66">
        <v>27</v>
      </c>
      <c r="G42" s="66">
        <v>16.13</v>
      </c>
      <c r="H42" s="66">
        <v>8.9</v>
      </c>
      <c r="I42" s="66">
        <f t="shared" si="2"/>
        <v>25.03</v>
      </c>
      <c r="J42" s="66">
        <f t="shared" si="3"/>
        <v>675.81</v>
      </c>
    </row>
    <row r="43" spans="1:10" ht="45" customHeight="1" x14ac:dyDescent="0.25">
      <c r="A43" s="64" t="s">
        <v>444</v>
      </c>
      <c r="B43" s="64" t="s">
        <v>445</v>
      </c>
      <c r="C43" s="64">
        <v>84088</v>
      </c>
      <c r="D43" s="65" t="s">
        <v>446</v>
      </c>
      <c r="E43" s="64" t="s">
        <v>36</v>
      </c>
      <c r="F43" s="66">
        <v>11</v>
      </c>
      <c r="G43" s="66">
        <v>5.73</v>
      </c>
      <c r="H43" s="66">
        <v>15.89</v>
      </c>
      <c r="I43" s="66">
        <f t="shared" si="2"/>
        <v>21.62</v>
      </c>
      <c r="J43" s="66">
        <f t="shared" si="3"/>
        <v>237.82</v>
      </c>
    </row>
    <row r="44" spans="1:10" ht="15" customHeight="1" x14ac:dyDescent="0.25">
      <c r="A44" s="64" t="s">
        <v>447</v>
      </c>
      <c r="B44" s="64" t="s">
        <v>48</v>
      </c>
      <c r="C44" s="64" t="s">
        <v>448</v>
      </c>
      <c r="D44" s="65" t="s">
        <v>49</v>
      </c>
      <c r="E44" s="64" t="s">
        <v>36</v>
      </c>
      <c r="F44" s="66">
        <v>2.4</v>
      </c>
      <c r="G44" s="66">
        <v>31.84</v>
      </c>
      <c r="H44" s="66">
        <v>2.4900000000000002</v>
      </c>
      <c r="I44" s="66">
        <f t="shared" si="2"/>
        <v>34.33</v>
      </c>
      <c r="J44" s="66">
        <f t="shared" si="3"/>
        <v>82.39</v>
      </c>
    </row>
    <row r="45" spans="1:10" x14ac:dyDescent="0.25">
      <c r="A45" s="137" t="s">
        <v>449</v>
      </c>
      <c r="B45" s="137"/>
      <c r="C45" s="137"/>
      <c r="D45" s="137"/>
      <c r="E45" s="137"/>
      <c r="F45" s="137"/>
      <c r="G45" s="137"/>
      <c r="H45" s="137"/>
      <c r="I45" s="137"/>
      <c r="J45" s="135">
        <f>SUM(J37:J44)</f>
        <v>9091.7199999999993</v>
      </c>
    </row>
    <row r="46" spans="1:10" x14ac:dyDescent="0.25">
      <c r="A46" s="64" t="s">
        <v>450</v>
      </c>
      <c r="B46" s="64"/>
      <c r="C46" s="64"/>
      <c r="D46" s="65" t="s">
        <v>451</v>
      </c>
      <c r="E46" s="64"/>
      <c r="F46" s="66"/>
      <c r="G46" s="66"/>
      <c r="H46" s="66"/>
      <c r="I46" s="66" t="s">
        <v>9</v>
      </c>
      <c r="J46" s="66"/>
    </row>
    <row r="47" spans="1:10" ht="15" customHeight="1" x14ac:dyDescent="0.25">
      <c r="A47" s="64" t="s">
        <v>452</v>
      </c>
      <c r="B47" s="64" t="s">
        <v>50</v>
      </c>
      <c r="C47" s="64">
        <v>86936</v>
      </c>
      <c r="D47" s="65" t="s">
        <v>51</v>
      </c>
      <c r="E47" s="64" t="s">
        <v>11</v>
      </c>
      <c r="F47" s="66">
        <v>4</v>
      </c>
      <c r="G47" s="66">
        <v>219.51</v>
      </c>
      <c r="H47" s="66">
        <v>12.46</v>
      </c>
      <c r="I47" s="66">
        <f>SUM(G47:H47)</f>
        <v>231.97</v>
      </c>
      <c r="J47" s="66">
        <f>TRUNC((F47*I47),2)</f>
        <v>927.88</v>
      </c>
    </row>
    <row r="48" spans="1:10" ht="45" x14ac:dyDescent="0.25">
      <c r="A48" s="64" t="s">
        <v>453</v>
      </c>
      <c r="B48" s="64" t="s">
        <v>52</v>
      </c>
      <c r="C48" s="64">
        <v>86909</v>
      </c>
      <c r="D48" s="65" t="s">
        <v>454</v>
      </c>
      <c r="E48" s="64" t="s">
        <v>11</v>
      </c>
      <c r="F48" s="66">
        <v>4</v>
      </c>
      <c r="G48" s="66">
        <v>57.16</v>
      </c>
      <c r="H48" s="66">
        <v>2.33</v>
      </c>
      <c r="I48" s="66">
        <f>SUM(G48:H48)</f>
        <v>59.489999999999995</v>
      </c>
      <c r="J48" s="66">
        <f>TRUNC((F48*I48),2)</f>
        <v>237.96</v>
      </c>
    </row>
    <row r="49" spans="1:10" ht="30" x14ac:dyDescent="0.25">
      <c r="A49" s="64" t="s">
        <v>455</v>
      </c>
      <c r="B49" s="64" t="s">
        <v>53</v>
      </c>
      <c r="C49" s="64">
        <v>73541</v>
      </c>
      <c r="D49" s="65" t="s">
        <v>54</v>
      </c>
      <c r="E49" s="64" t="s">
        <v>36</v>
      </c>
      <c r="F49" s="66">
        <v>20.170000000000002</v>
      </c>
      <c r="G49" s="66">
        <v>12.92</v>
      </c>
      <c r="H49" s="66">
        <v>38.799999999999997</v>
      </c>
      <c r="I49" s="66">
        <f>SUM(G49:H49)</f>
        <v>51.72</v>
      </c>
      <c r="J49" s="66">
        <f>TRUNC((F49*I49),2)</f>
        <v>1043.19</v>
      </c>
    </row>
    <row r="50" spans="1:10" x14ac:dyDescent="0.25">
      <c r="A50" s="64" t="s">
        <v>456</v>
      </c>
      <c r="B50" s="64" t="s">
        <v>457</v>
      </c>
      <c r="C50" s="64" t="s">
        <v>458</v>
      </c>
      <c r="D50" s="65" t="s">
        <v>459</v>
      </c>
      <c r="E50" s="64" t="s">
        <v>36</v>
      </c>
      <c r="F50" s="66">
        <v>20.170000000000002</v>
      </c>
      <c r="G50" s="66">
        <v>27.41</v>
      </c>
      <c r="H50" s="66">
        <v>0</v>
      </c>
      <c r="I50" s="66">
        <f>SUM(G50:H50)</f>
        <v>27.41</v>
      </c>
      <c r="J50" s="66">
        <f>TRUNC((F50*I50),2)</f>
        <v>552.85</v>
      </c>
    </row>
    <row r="51" spans="1:10" ht="15" customHeight="1" x14ac:dyDescent="0.25">
      <c r="A51" s="64" t="s">
        <v>460</v>
      </c>
      <c r="B51" s="64" t="s">
        <v>461</v>
      </c>
      <c r="C51" s="64" t="s">
        <v>462</v>
      </c>
      <c r="D51" s="65" t="s">
        <v>463</v>
      </c>
      <c r="E51" s="64" t="s">
        <v>36</v>
      </c>
      <c r="F51" s="66">
        <v>20.170000000000002</v>
      </c>
      <c r="G51" s="66">
        <v>7.6</v>
      </c>
      <c r="H51" s="66">
        <v>0</v>
      </c>
      <c r="I51" s="66">
        <f>SUM(G51:H51)</f>
        <v>7.6</v>
      </c>
      <c r="J51" s="66">
        <f>TRUNC((F51*I51),2)</f>
        <v>153.29</v>
      </c>
    </row>
    <row r="52" spans="1:10" x14ac:dyDescent="0.25">
      <c r="A52" s="137" t="s">
        <v>464</v>
      </c>
      <c r="B52" s="137"/>
      <c r="C52" s="137"/>
      <c r="D52" s="137"/>
      <c r="E52" s="137"/>
      <c r="F52" s="137"/>
      <c r="G52" s="137"/>
      <c r="H52" s="137"/>
      <c r="I52" s="137"/>
      <c r="J52" s="135">
        <f>SUM(J47:J51)</f>
        <v>2915.1699999999996</v>
      </c>
    </row>
    <row r="53" spans="1:10" ht="15" customHeight="1" x14ac:dyDescent="0.25">
      <c r="A53" s="64" t="s">
        <v>465</v>
      </c>
      <c r="B53" s="64"/>
      <c r="C53" s="64"/>
      <c r="D53" s="65" t="s">
        <v>466</v>
      </c>
      <c r="E53" s="64"/>
      <c r="F53" s="66"/>
      <c r="G53" s="66"/>
      <c r="H53" s="66"/>
      <c r="I53" s="66" t="s">
        <v>9</v>
      </c>
      <c r="J53" s="66"/>
    </row>
    <row r="54" spans="1:10" ht="30" x14ac:dyDescent="0.25">
      <c r="A54" s="64" t="s">
        <v>467</v>
      </c>
      <c r="B54" s="64" t="s">
        <v>55</v>
      </c>
      <c r="C54" s="64">
        <v>6103</v>
      </c>
      <c r="D54" s="65" t="s">
        <v>468</v>
      </c>
      <c r="E54" s="64" t="s">
        <v>15</v>
      </c>
      <c r="F54" s="66">
        <v>9</v>
      </c>
      <c r="G54" s="66">
        <v>240.84</v>
      </c>
      <c r="H54" s="66">
        <v>17.809999999999999</v>
      </c>
      <c r="I54" s="66">
        <f>SUM(G54:H54)</f>
        <v>258.64999999999998</v>
      </c>
      <c r="J54" s="66">
        <f>TRUNC((F54*I54),2)</f>
        <v>2327.85</v>
      </c>
    </row>
    <row r="55" spans="1:10" ht="30" x14ac:dyDescent="0.25">
      <c r="A55" s="64" t="s">
        <v>469</v>
      </c>
      <c r="B55" s="64" t="s">
        <v>56</v>
      </c>
      <c r="C55" s="64">
        <v>72118</v>
      </c>
      <c r="D55" s="65" t="s">
        <v>57</v>
      </c>
      <c r="E55" s="64" t="s">
        <v>15</v>
      </c>
      <c r="F55" s="66">
        <v>9</v>
      </c>
      <c r="G55" s="66">
        <v>114.8</v>
      </c>
      <c r="H55" s="66">
        <v>8.7899999999999991</v>
      </c>
      <c r="I55" s="66">
        <f>SUM(G55:H55)</f>
        <v>123.59</v>
      </c>
      <c r="J55" s="66">
        <f>TRUNC((F55*I55),2)</f>
        <v>1112.31</v>
      </c>
    </row>
    <row r="56" spans="1:10" ht="30" x14ac:dyDescent="0.25">
      <c r="A56" s="64" t="s">
        <v>470</v>
      </c>
      <c r="B56" s="64" t="s">
        <v>58</v>
      </c>
      <c r="C56" s="64" t="s">
        <v>471</v>
      </c>
      <c r="D56" s="65" t="s">
        <v>472</v>
      </c>
      <c r="E56" s="64" t="s">
        <v>15</v>
      </c>
      <c r="F56" s="66">
        <v>2.1</v>
      </c>
      <c r="G56" s="66">
        <v>177.44</v>
      </c>
      <c r="H56" s="66">
        <v>31.83</v>
      </c>
      <c r="I56" s="66">
        <f>SUM(G56:H56)</f>
        <v>209.26999999999998</v>
      </c>
      <c r="J56" s="66">
        <f>TRUNC((F56*I56),2)</f>
        <v>439.46</v>
      </c>
    </row>
    <row r="57" spans="1:10" ht="15" customHeight="1" x14ac:dyDescent="0.25">
      <c r="A57" s="64" t="s">
        <v>473</v>
      </c>
      <c r="B57" s="64" t="s">
        <v>59</v>
      </c>
      <c r="C57" s="64" t="s">
        <v>474</v>
      </c>
      <c r="D57" s="65" t="s">
        <v>60</v>
      </c>
      <c r="E57" s="64" t="s">
        <v>11</v>
      </c>
      <c r="F57" s="66">
        <v>1</v>
      </c>
      <c r="G57" s="66">
        <v>206.15</v>
      </c>
      <c r="H57" s="66">
        <v>25.9</v>
      </c>
      <c r="I57" s="66">
        <f>SUM(G57:H57)</f>
        <v>232.05</v>
      </c>
      <c r="J57" s="66">
        <f>TRUNC((F57*I57),2)</f>
        <v>232.05</v>
      </c>
    </row>
    <row r="58" spans="1:10" ht="15" customHeight="1" x14ac:dyDescent="0.25">
      <c r="A58" s="64" t="s">
        <v>475</v>
      </c>
      <c r="B58" s="64" t="s">
        <v>61</v>
      </c>
      <c r="C58" s="64">
        <v>84884</v>
      </c>
      <c r="D58" s="65" t="s">
        <v>62</v>
      </c>
      <c r="E58" s="64" t="s">
        <v>11</v>
      </c>
      <c r="F58" s="66">
        <v>2</v>
      </c>
      <c r="G58" s="66">
        <v>581.22</v>
      </c>
      <c r="H58" s="66">
        <v>25.9</v>
      </c>
      <c r="I58" s="66">
        <f>SUM(G58:H58)</f>
        <v>607.12</v>
      </c>
      <c r="J58" s="66">
        <f>TRUNC((F58*I58),2)</f>
        <v>1214.24</v>
      </c>
    </row>
    <row r="59" spans="1:10" x14ac:dyDescent="0.25">
      <c r="A59" s="137" t="s">
        <v>476</v>
      </c>
      <c r="B59" s="137"/>
      <c r="C59" s="137"/>
      <c r="D59" s="137"/>
      <c r="E59" s="137"/>
      <c r="F59" s="137"/>
      <c r="G59" s="137"/>
      <c r="H59" s="137"/>
      <c r="I59" s="137"/>
      <c r="J59" s="135">
        <f>SUM(J54:J58)</f>
        <v>5325.91</v>
      </c>
    </row>
    <row r="60" spans="1:10" x14ac:dyDescent="0.25">
      <c r="A60" s="64" t="s">
        <v>477</v>
      </c>
      <c r="B60" s="64"/>
      <c r="C60" s="64"/>
      <c r="D60" s="65" t="s">
        <v>63</v>
      </c>
      <c r="E60" s="64"/>
      <c r="F60" s="66"/>
      <c r="G60" s="66"/>
      <c r="H60" s="66"/>
      <c r="I60" s="66" t="s">
        <v>9</v>
      </c>
      <c r="J60" s="66"/>
    </row>
    <row r="61" spans="1:10" ht="45" x14ac:dyDescent="0.25">
      <c r="A61" s="64" t="s">
        <v>478</v>
      </c>
      <c r="B61" s="64" t="s">
        <v>64</v>
      </c>
      <c r="C61" s="64" t="s">
        <v>479</v>
      </c>
      <c r="D61" s="65" t="s">
        <v>65</v>
      </c>
      <c r="E61" s="64" t="s">
        <v>15</v>
      </c>
      <c r="F61" s="66">
        <v>27.1</v>
      </c>
      <c r="G61" s="66">
        <v>18.48</v>
      </c>
      <c r="H61" s="66">
        <v>3.87</v>
      </c>
      <c r="I61" s="66">
        <f>SUM(G61:H61)</f>
        <v>22.35</v>
      </c>
      <c r="J61" s="66">
        <f>TRUNC((F61*I61),2)</f>
        <v>605.67999999999995</v>
      </c>
    </row>
    <row r="62" spans="1:10" ht="15" customHeight="1" x14ac:dyDescent="0.25">
      <c r="A62" s="64" t="s">
        <v>480</v>
      </c>
      <c r="B62" s="64" t="s">
        <v>66</v>
      </c>
      <c r="C62" s="64" t="s">
        <v>481</v>
      </c>
      <c r="D62" s="65" t="s">
        <v>67</v>
      </c>
      <c r="E62" s="64" t="s">
        <v>15</v>
      </c>
      <c r="F62" s="66">
        <v>27.1</v>
      </c>
      <c r="G62" s="66">
        <v>26.45</v>
      </c>
      <c r="H62" s="66">
        <v>11.48</v>
      </c>
      <c r="I62" s="66">
        <f>SUM(G62:H62)</f>
        <v>37.93</v>
      </c>
      <c r="J62" s="66">
        <f>TRUNC((F62*I62),2)</f>
        <v>1027.9000000000001</v>
      </c>
    </row>
    <row r="63" spans="1:10" ht="45" x14ac:dyDescent="0.25">
      <c r="A63" s="64" t="s">
        <v>482</v>
      </c>
      <c r="B63" s="64" t="s">
        <v>68</v>
      </c>
      <c r="C63" s="64" t="s">
        <v>483</v>
      </c>
      <c r="D63" s="65" t="s">
        <v>69</v>
      </c>
      <c r="E63" s="64" t="s">
        <v>36</v>
      </c>
      <c r="F63" s="66">
        <v>9</v>
      </c>
      <c r="G63" s="66">
        <v>33.31</v>
      </c>
      <c r="H63" s="66">
        <v>2.11</v>
      </c>
      <c r="I63" s="66">
        <f>SUM(G63:H63)</f>
        <v>35.42</v>
      </c>
      <c r="J63" s="66">
        <f>TRUNC((F63*I63),2)</f>
        <v>318.77999999999997</v>
      </c>
    </row>
    <row r="64" spans="1:10" ht="30" x14ac:dyDescent="0.25">
      <c r="A64" s="64" t="s">
        <v>484</v>
      </c>
      <c r="B64" s="64" t="s">
        <v>70</v>
      </c>
      <c r="C64" s="64">
        <v>84046</v>
      </c>
      <c r="D64" s="65" t="s">
        <v>485</v>
      </c>
      <c r="E64" s="64" t="s">
        <v>36</v>
      </c>
      <c r="F64" s="66">
        <v>9</v>
      </c>
      <c r="G64" s="66">
        <v>9.48</v>
      </c>
      <c r="H64" s="66">
        <v>1.4</v>
      </c>
      <c r="I64" s="66">
        <f>SUM(G64:H64)</f>
        <v>10.88</v>
      </c>
      <c r="J64" s="66">
        <f>TRUNC((F64*I64),2)</f>
        <v>97.92</v>
      </c>
    </row>
    <row r="65" spans="1:10" x14ac:dyDescent="0.25">
      <c r="A65" s="137" t="s">
        <v>486</v>
      </c>
      <c r="B65" s="137"/>
      <c r="C65" s="137"/>
      <c r="D65" s="137"/>
      <c r="E65" s="137"/>
      <c r="F65" s="137"/>
      <c r="G65" s="137"/>
      <c r="H65" s="137"/>
      <c r="I65" s="137"/>
      <c r="J65" s="135">
        <f>SUM(J61:J64)</f>
        <v>2050.2799999999997</v>
      </c>
    </row>
    <row r="66" spans="1:10" x14ac:dyDescent="0.25">
      <c r="A66" s="64" t="s">
        <v>487</v>
      </c>
      <c r="B66" s="64"/>
      <c r="C66" s="64"/>
      <c r="D66" s="65" t="s">
        <v>71</v>
      </c>
      <c r="E66" s="64"/>
      <c r="F66" s="66"/>
      <c r="G66" s="66"/>
      <c r="H66" s="66"/>
      <c r="I66" s="66" t="s">
        <v>9</v>
      </c>
      <c r="J66" s="66"/>
    </row>
    <row r="67" spans="1:10" ht="15" customHeight="1" x14ac:dyDescent="0.25">
      <c r="A67" s="64" t="s">
        <v>488</v>
      </c>
      <c r="B67" s="64" t="s">
        <v>72</v>
      </c>
      <c r="C67" s="64">
        <v>88497</v>
      </c>
      <c r="D67" s="65" t="s">
        <v>489</v>
      </c>
      <c r="E67" s="64" t="s">
        <v>15</v>
      </c>
      <c r="F67" s="66">
        <v>82.89</v>
      </c>
      <c r="G67" s="66">
        <v>6.18</v>
      </c>
      <c r="H67" s="66">
        <v>4.3499999999999996</v>
      </c>
      <c r="I67" s="66">
        <f>SUM(G67:H67)</f>
        <v>10.53</v>
      </c>
      <c r="J67" s="66">
        <f>TRUNC((F67*I67),2)</f>
        <v>872.83</v>
      </c>
    </row>
    <row r="68" spans="1:10" x14ac:dyDescent="0.25">
      <c r="A68" s="64" t="s">
        <v>490</v>
      </c>
      <c r="B68" s="64" t="s">
        <v>73</v>
      </c>
      <c r="C68" s="64">
        <v>73415</v>
      </c>
      <c r="D68" s="65" t="s">
        <v>74</v>
      </c>
      <c r="E68" s="64" t="s">
        <v>15</v>
      </c>
      <c r="F68" s="66">
        <v>140.49</v>
      </c>
      <c r="G68" s="66">
        <v>5.12</v>
      </c>
      <c r="H68" s="66">
        <v>6.76</v>
      </c>
      <c r="I68" s="66">
        <f>SUM(G68:H68)</f>
        <v>11.879999999999999</v>
      </c>
      <c r="J68" s="66">
        <f>TRUNC((F68*I68),2)</f>
        <v>1669.02</v>
      </c>
    </row>
    <row r="69" spans="1:10" ht="30" x14ac:dyDescent="0.25">
      <c r="A69" s="64" t="s">
        <v>491</v>
      </c>
      <c r="B69" s="64" t="s">
        <v>75</v>
      </c>
      <c r="C69" s="64" t="s">
        <v>492</v>
      </c>
      <c r="D69" s="65" t="s">
        <v>76</v>
      </c>
      <c r="E69" s="64" t="s">
        <v>15</v>
      </c>
      <c r="F69" s="66">
        <v>46</v>
      </c>
      <c r="G69" s="66">
        <v>12.62</v>
      </c>
      <c r="H69" s="66">
        <v>7.14</v>
      </c>
      <c r="I69" s="66">
        <f>SUM(G69:H69)</f>
        <v>19.759999999999998</v>
      </c>
      <c r="J69" s="66">
        <f>TRUNC((F69*I69),2)</f>
        <v>908.96</v>
      </c>
    </row>
    <row r="70" spans="1:10" x14ac:dyDescent="0.25">
      <c r="A70" s="137" t="s">
        <v>493</v>
      </c>
      <c r="B70" s="137"/>
      <c r="C70" s="137"/>
      <c r="D70" s="137"/>
      <c r="E70" s="137"/>
      <c r="F70" s="137"/>
      <c r="G70" s="137"/>
      <c r="H70" s="137"/>
      <c r="I70" s="137"/>
      <c r="J70" s="135">
        <f>SUM(J67:J69)</f>
        <v>3450.81</v>
      </c>
    </row>
    <row r="71" spans="1:10" ht="15" customHeight="1" x14ac:dyDescent="0.25">
      <c r="A71" s="64" t="s">
        <v>494</v>
      </c>
      <c r="B71" s="64"/>
      <c r="C71" s="64"/>
      <c r="D71" s="65" t="s">
        <v>495</v>
      </c>
      <c r="E71" s="64"/>
      <c r="F71" s="66"/>
      <c r="G71" s="66"/>
      <c r="H71" s="66"/>
      <c r="I71" s="66" t="s">
        <v>9</v>
      </c>
      <c r="J71" s="66"/>
    </row>
    <row r="72" spans="1:10" ht="75" x14ac:dyDescent="0.25">
      <c r="A72" s="64" t="s">
        <v>496</v>
      </c>
      <c r="B72" s="64" t="s">
        <v>77</v>
      </c>
      <c r="C72" s="64" t="s">
        <v>497</v>
      </c>
      <c r="D72" s="65" t="s">
        <v>78</v>
      </c>
      <c r="E72" s="64" t="s">
        <v>11</v>
      </c>
      <c r="F72" s="66">
        <v>1</v>
      </c>
      <c r="G72" s="66">
        <v>395.78</v>
      </c>
      <c r="H72" s="66">
        <v>287.8</v>
      </c>
      <c r="I72" s="66">
        <f t="shared" ref="I72:I81" si="4">SUM(G72:H72)</f>
        <v>683.57999999999993</v>
      </c>
      <c r="J72" s="66">
        <f t="shared" ref="J72:J81" si="5">TRUNC((F72*I72),2)</f>
        <v>683.58</v>
      </c>
    </row>
    <row r="73" spans="1:10" ht="45" x14ac:dyDescent="0.25">
      <c r="A73" s="64" t="s">
        <v>498</v>
      </c>
      <c r="B73" s="64" t="s">
        <v>79</v>
      </c>
      <c r="C73" s="64">
        <v>72135</v>
      </c>
      <c r="D73" s="65" t="s">
        <v>499</v>
      </c>
      <c r="E73" s="64" t="s">
        <v>36</v>
      </c>
      <c r="F73" s="66">
        <v>30</v>
      </c>
      <c r="G73" s="66">
        <v>1.34</v>
      </c>
      <c r="H73" s="66">
        <v>2.14</v>
      </c>
      <c r="I73" s="66">
        <f t="shared" si="4"/>
        <v>3.4800000000000004</v>
      </c>
      <c r="J73" s="66">
        <f t="shared" si="5"/>
        <v>104.4</v>
      </c>
    </row>
    <row r="74" spans="1:10" ht="30" x14ac:dyDescent="0.25">
      <c r="A74" s="64" t="s">
        <v>500</v>
      </c>
      <c r="B74" s="64" t="s">
        <v>80</v>
      </c>
      <c r="C74" s="64" t="s">
        <v>501</v>
      </c>
      <c r="D74" s="65" t="s">
        <v>81</v>
      </c>
      <c r="E74" s="64" t="s">
        <v>36</v>
      </c>
      <c r="F74" s="66">
        <v>30</v>
      </c>
      <c r="G74" s="66">
        <v>0.26</v>
      </c>
      <c r="H74" s="66">
        <v>0.91</v>
      </c>
      <c r="I74" s="66">
        <f t="shared" si="4"/>
        <v>1.17</v>
      </c>
      <c r="J74" s="66">
        <f t="shared" si="5"/>
        <v>35.1</v>
      </c>
    </row>
    <row r="75" spans="1:10" ht="30" x14ac:dyDescent="0.25">
      <c r="A75" s="64" t="s">
        <v>502</v>
      </c>
      <c r="B75" s="64" t="s">
        <v>82</v>
      </c>
      <c r="C75" s="64" t="s">
        <v>503</v>
      </c>
      <c r="D75" s="65" t="s">
        <v>83</v>
      </c>
      <c r="E75" s="64" t="s">
        <v>11</v>
      </c>
      <c r="F75" s="66">
        <v>1</v>
      </c>
      <c r="G75" s="66">
        <v>157.71</v>
      </c>
      <c r="H75" s="66">
        <v>38.32</v>
      </c>
      <c r="I75" s="66">
        <f t="shared" si="4"/>
        <v>196.03</v>
      </c>
      <c r="J75" s="66">
        <f t="shared" si="5"/>
        <v>196.03</v>
      </c>
    </row>
    <row r="76" spans="1:10" ht="30" x14ac:dyDescent="0.25">
      <c r="A76" s="64" t="s">
        <v>504</v>
      </c>
      <c r="B76" s="64" t="s">
        <v>505</v>
      </c>
      <c r="C76" s="64" t="s">
        <v>506</v>
      </c>
      <c r="D76" s="65" t="s">
        <v>507</v>
      </c>
      <c r="E76" s="64" t="s">
        <v>36</v>
      </c>
      <c r="F76" s="66">
        <v>30</v>
      </c>
      <c r="G76" s="66">
        <v>12.04</v>
      </c>
      <c r="H76" s="66">
        <v>0</v>
      </c>
      <c r="I76" s="66">
        <f t="shared" si="4"/>
        <v>12.04</v>
      </c>
      <c r="J76" s="66">
        <f t="shared" si="5"/>
        <v>361.2</v>
      </c>
    </row>
    <row r="77" spans="1:10" ht="45" x14ac:dyDescent="0.25">
      <c r="A77" s="64" t="s">
        <v>508</v>
      </c>
      <c r="B77" s="64" t="s">
        <v>509</v>
      </c>
      <c r="C77" s="64">
        <v>89403</v>
      </c>
      <c r="D77" s="65" t="s">
        <v>510</v>
      </c>
      <c r="E77" s="64" t="s">
        <v>36</v>
      </c>
      <c r="F77" s="66">
        <v>15</v>
      </c>
      <c r="G77" s="66">
        <v>6.71</v>
      </c>
      <c r="H77" s="66">
        <v>2.69</v>
      </c>
      <c r="I77" s="66">
        <f t="shared" si="4"/>
        <v>9.4</v>
      </c>
      <c r="J77" s="66">
        <f t="shared" si="5"/>
        <v>141</v>
      </c>
    </row>
    <row r="78" spans="1:10" ht="30" x14ac:dyDescent="0.25">
      <c r="A78" s="64" t="s">
        <v>511</v>
      </c>
      <c r="B78" s="64" t="s">
        <v>512</v>
      </c>
      <c r="C78" s="64"/>
      <c r="D78" s="65" t="s">
        <v>513</v>
      </c>
      <c r="E78" s="64" t="s">
        <v>11</v>
      </c>
      <c r="F78" s="66">
        <v>2</v>
      </c>
      <c r="G78" s="66">
        <v>80.62</v>
      </c>
      <c r="H78" s="66">
        <v>13.65</v>
      </c>
      <c r="I78" s="66">
        <f t="shared" si="4"/>
        <v>94.27000000000001</v>
      </c>
      <c r="J78" s="66">
        <f t="shared" si="5"/>
        <v>188.54</v>
      </c>
    </row>
    <row r="79" spans="1:10" ht="45" x14ac:dyDescent="0.25">
      <c r="A79" s="64" t="s">
        <v>514</v>
      </c>
      <c r="B79" s="64" t="s">
        <v>515</v>
      </c>
      <c r="C79" s="64" t="s">
        <v>516</v>
      </c>
      <c r="D79" s="65" t="s">
        <v>517</v>
      </c>
      <c r="E79" s="64" t="s">
        <v>518</v>
      </c>
      <c r="F79" s="66">
        <v>4</v>
      </c>
      <c r="G79" s="66">
        <v>37.92</v>
      </c>
      <c r="H79" s="66">
        <v>0</v>
      </c>
      <c r="I79" s="66">
        <f t="shared" si="4"/>
        <v>37.92</v>
      </c>
      <c r="J79" s="66">
        <f t="shared" si="5"/>
        <v>151.68</v>
      </c>
    </row>
    <row r="80" spans="1:10" ht="30" x14ac:dyDescent="0.25">
      <c r="A80" s="64" t="s">
        <v>519</v>
      </c>
      <c r="B80" s="64" t="s">
        <v>520</v>
      </c>
      <c r="C80" s="64" t="s">
        <v>521</v>
      </c>
      <c r="D80" s="65" t="s">
        <v>522</v>
      </c>
      <c r="E80" s="64" t="s">
        <v>518</v>
      </c>
      <c r="F80" s="66">
        <v>4</v>
      </c>
      <c r="G80" s="66">
        <v>54.15</v>
      </c>
      <c r="H80" s="66">
        <v>0</v>
      </c>
      <c r="I80" s="66">
        <f t="shared" si="4"/>
        <v>54.15</v>
      </c>
      <c r="J80" s="66">
        <f t="shared" si="5"/>
        <v>216.6</v>
      </c>
    </row>
    <row r="81" spans="1:10" x14ac:dyDescent="0.25">
      <c r="A81" s="64" t="s">
        <v>523</v>
      </c>
      <c r="B81" s="64" t="s">
        <v>524</v>
      </c>
      <c r="C81" s="64">
        <v>83449</v>
      </c>
      <c r="D81" s="65" t="s">
        <v>525</v>
      </c>
      <c r="E81" s="64" t="s">
        <v>11</v>
      </c>
      <c r="F81" s="66">
        <v>2</v>
      </c>
      <c r="G81" s="66">
        <v>138.26</v>
      </c>
      <c r="H81" s="66">
        <v>125.17</v>
      </c>
      <c r="I81" s="66">
        <f t="shared" si="4"/>
        <v>263.43</v>
      </c>
      <c r="J81" s="66">
        <f t="shared" si="5"/>
        <v>526.86</v>
      </c>
    </row>
    <row r="82" spans="1:10" x14ac:dyDescent="0.25">
      <c r="A82" s="137" t="s">
        <v>526</v>
      </c>
      <c r="B82" s="137"/>
      <c r="C82" s="137"/>
      <c r="D82" s="137"/>
      <c r="E82" s="137"/>
      <c r="F82" s="137"/>
      <c r="G82" s="137"/>
      <c r="H82" s="137"/>
      <c r="I82" s="137"/>
      <c r="J82" s="135">
        <f>SUM(J72:J81)</f>
        <v>2604.9900000000002</v>
      </c>
    </row>
    <row r="83" spans="1:10" x14ac:dyDescent="0.25">
      <c r="A83" s="64" t="s">
        <v>84</v>
      </c>
      <c r="B83" s="64"/>
      <c r="C83" s="64"/>
      <c r="D83" s="65" t="s">
        <v>527</v>
      </c>
      <c r="E83" s="64"/>
      <c r="F83" s="66"/>
      <c r="G83" s="66"/>
      <c r="H83" s="66"/>
      <c r="I83" s="66" t="s">
        <v>9</v>
      </c>
      <c r="J83" s="66"/>
    </row>
    <row r="84" spans="1:10" ht="30" x14ac:dyDescent="0.25">
      <c r="A84" s="64" t="s">
        <v>528</v>
      </c>
      <c r="B84" s="64" t="s">
        <v>85</v>
      </c>
      <c r="C84" s="64">
        <v>83566</v>
      </c>
      <c r="D84" s="65" t="s">
        <v>86</v>
      </c>
      <c r="E84" s="64" t="s">
        <v>11</v>
      </c>
      <c r="F84" s="66">
        <v>223</v>
      </c>
      <c r="G84" s="66">
        <v>19.78</v>
      </c>
      <c r="H84" s="66">
        <v>4.0199999999999996</v>
      </c>
      <c r="I84" s="66">
        <f t="shared" ref="I84:I119" si="6">SUM(G84:H84)</f>
        <v>23.8</v>
      </c>
      <c r="J84" s="66">
        <f t="shared" ref="J84:J119" si="7">TRUNC((F84*I84),2)</f>
        <v>5307.4</v>
      </c>
    </row>
    <row r="85" spans="1:10" x14ac:dyDescent="0.25">
      <c r="A85" s="64" t="s">
        <v>529</v>
      </c>
      <c r="B85" s="64" t="s">
        <v>88</v>
      </c>
      <c r="C85" s="64">
        <v>73607</v>
      </c>
      <c r="D85" s="65" t="s">
        <v>89</v>
      </c>
      <c r="E85" s="64" t="s">
        <v>11</v>
      </c>
      <c r="F85" s="66">
        <v>3</v>
      </c>
      <c r="G85" s="66">
        <v>20.57</v>
      </c>
      <c r="H85" s="66">
        <v>38.32</v>
      </c>
      <c r="I85" s="66">
        <f t="shared" si="6"/>
        <v>58.89</v>
      </c>
      <c r="J85" s="66">
        <f t="shared" si="7"/>
        <v>176.67</v>
      </c>
    </row>
    <row r="86" spans="1:10" ht="45" x14ac:dyDescent="0.25">
      <c r="A86" s="64" t="s">
        <v>530</v>
      </c>
      <c r="B86" s="64" t="s">
        <v>531</v>
      </c>
      <c r="C86" s="64" t="s">
        <v>532</v>
      </c>
      <c r="D86" s="65" t="s">
        <v>533</v>
      </c>
      <c r="E86" s="64" t="s">
        <v>11</v>
      </c>
      <c r="F86" s="66">
        <v>3</v>
      </c>
      <c r="G86" s="66">
        <v>2396.2199999999998</v>
      </c>
      <c r="H86" s="66">
        <v>0</v>
      </c>
      <c r="I86" s="66">
        <f t="shared" si="6"/>
        <v>2396.2199999999998</v>
      </c>
      <c r="J86" s="66">
        <f t="shared" si="7"/>
        <v>7188.66</v>
      </c>
    </row>
    <row r="87" spans="1:10" x14ac:dyDescent="0.25">
      <c r="A87" s="64" t="s">
        <v>534</v>
      </c>
      <c r="B87" s="64" t="s">
        <v>535</v>
      </c>
      <c r="C87" s="64">
        <v>83392</v>
      </c>
      <c r="D87" s="65" t="s">
        <v>536</v>
      </c>
      <c r="E87" s="64" t="s">
        <v>11</v>
      </c>
      <c r="F87" s="66">
        <v>840</v>
      </c>
      <c r="G87" s="66">
        <v>0.17</v>
      </c>
      <c r="H87" s="66">
        <v>1.1200000000000001</v>
      </c>
      <c r="I87" s="66">
        <f t="shared" si="6"/>
        <v>1.29</v>
      </c>
      <c r="J87" s="66">
        <f t="shared" si="7"/>
        <v>1083.5999999999999</v>
      </c>
    </row>
    <row r="88" spans="1:10" x14ac:dyDescent="0.25">
      <c r="A88" s="64" t="s">
        <v>537</v>
      </c>
      <c r="B88" s="64" t="s">
        <v>538</v>
      </c>
      <c r="C88" s="64" t="s">
        <v>539</v>
      </c>
      <c r="D88" s="65" t="s">
        <v>540</v>
      </c>
      <c r="E88" s="64" t="s">
        <v>11</v>
      </c>
      <c r="F88" s="66">
        <v>196</v>
      </c>
      <c r="G88" s="66">
        <v>0.32</v>
      </c>
      <c r="H88" s="66">
        <v>1.1200000000000001</v>
      </c>
      <c r="I88" s="66">
        <f t="shared" si="6"/>
        <v>1.4400000000000002</v>
      </c>
      <c r="J88" s="66">
        <f t="shared" si="7"/>
        <v>282.24</v>
      </c>
    </row>
    <row r="89" spans="1:10" x14ac:dyDescent="0.25">
      <c r="A89" s="64" t="s">
        <v>541</v>
      </c>
      <c r="B89" s="64" t="s">
        <v>542</v>
      </c>
      <c r="C89" s="64" t="s">
        <v>543</v>
      </c>
      <c r="D89" s="65" t="s">
        <v>544</v>
      </c>
      <c r="E89" s="64" t="s">
        <v>11</v>
      </c>
      <c r="F89" s="66">
        <v>30</v>
      </c>
      <c r="G89" s="66">
        <v>11</v>
      </c>
      <c r="H89" s="66">
        <v>0</v>
      </c>
      <c r="I89" s="66">
        <f t="shared" si="6"/>
        <v>11</v>
      </c>
      <c r="J89" s="66">
        <f t="shared" si="7"/>
        <v>330</v>
      </c>
    </row>
    <row r="90" spans="1:10" ht="30" x14ac:dyDescent="0.25">
      <c r="A90" s="64" t="s">
        <v>545</v>
      </c>
      <c r="B90" s="64" t="s">
        <v>97</v>
      </c>
      <c r="C90" s="64">
        <v>83423</v>
      </c>
      <c r="D90" s="65" t="s">
        <v>98</v>
      </c>
      <c r="E90" s="64" t="s">
        <v>36</v>
      </c>
      <c r="F90" s="66">
        <v>308</v>
      </c>
      <c r="G90" s="66">
        <v>12.1</v>
      </c>
      <c r="H90" s="66">
        <v>3.02</v>
      </c>
      <c r="I90" s="66">
        <f t="shared" si="6"/>
        <v>15.12</v>
      </c>
      <c r="J90" s="66">
        <f t="shared" si="7"/>
        <v>4656.96</v>
      </c>
    </row>
    <row r="91" spans="1:10" ht="45" x14ac:dyDescent="0.25">
      <c r="A91" s="64" t="s">
        <v>546</v>
      </c>
      <c r="B91" s="64" t="s">
        <v>547</v>
      </c>
      <c r="C91" s="64" t="s">
        <v>548</v>
      </c>
      <c r="D91" s="65" t="s">
        <v>549</v>
      </c>
      <c r="E91" s="64" t="s">
        <v>11</v>
      </c>
      <c r="F91" s="66">
        <v>22</v>
      </c>
      <c r="G91" s="66">
        <v>93.95</v>
      </c>
      <c r="H91" s="66">
        <v>8.82</v>
      </c>
      <c r="I91" s="66">
        <f t="shared" si="6"/>
        <v>102.77000000000001</v>
      </c>
      <c r="J91" s="66">
        <f t="shared" si="7"/>
        <v>2260.94</v>
      </c>
    </row>
    <row r="92" spans="1:10" x14ac:dyDescent="0.25">
      <c r="A92" s="64" t="s">
        <v>550</v>
      </c>
      <c r="B92" s="64" t="s">
        <v>551</v>
      </c>
      <c r="C92" s="64" t="s">
        <v>552</v>
      </c>
      <c r="D92" s="65" t="s">
        <v>91</v>
      </c>
      <c r="E92" s="64" t="s">
        <v>11</v>
      </c>
      <c r="F92" s="66">
        <v>1</v>
      </c>
      <c r="G92" s="66">
        <v>2.89</v>
      </c>
      <c r="H92" s="66">
        <v>1.43</v>
      </c>
      <c r="I92" s="66">
        <f t="shared" si="6"/>
        <v>4.32</v>
      </c>
      <c r="J92" s="66">
        <f t="shared" si="7"/>
        <v>4.32</v>
      </c>
    </row>
    <row r="93" spans="1:10" ht="30" x14ac:dyDescent="0.25">
      <c r="A93" s="64" t="s">
        <v>553</v>
      </c>
      <c r="B93" s="64" t="s">
        <v>554</v>
      </c>
      <c r="C93" s="64" t="s">
        <v>555</v>
      </c>
      <c r="D93" s="65" t="s">
        <v>96</v>
      </c>
      <c r="E93" s="64" t="s">
        <v>36</v>
      </c>
      <c r="F93" s="66">
        <v>32</v>
      </c>
      <c r="G93" s="66">
        <v>39.950000000000003</v>
      </c>
      <c r="H93" s="66">
        <v>0</v>
      </c>
      <c r="I93" s="66">
        <f t="shared" si="6"/>
        <v>39.950000000000003</v>
      </c>
      <c r="J93" s="66">
        <f t="shared" si="7"/>
        <v>1278.4000000000001</v>
      </c>
    </row>
    <row r="94" spans="1:10" x14ac:dyDescent="0.25">
      <c r="A94" s="64" t="s">
        <v>556</v>
      </c>
      <c r="B94" s="64" t="s">
        <v>93</v>
      </c>
      <c r="C94" s="64" t="s">
        <v>557</v>
      </c>
      <c r="D94" s="65" t="s">
        <v>90</v>
      </c>
      <c r="E94" s="64" t="s">
        <v>36</v>
      </c>
      <c r="F94" s="66">
        <v>111</v>
      </c>
      <c r="G94" s="66">
        <v>35.5</v>
      </c>
      <c r="H94" s="66">
        <v>13.51</v>
      </c>
      <c r="I94" s="66">
        <f t="shared" si="6"/>
        <v>49.01</v>
      </c>
      <c r="J94" s="66">
        <f t="shared" si="7"/>
        <v>5440.11</v>
      </c>
    </row>
    <row r="95" spans="1:10" ht="30" x14ac:dyDescent="0.25">
      <c r="A95" s="64" t="s">
        <v>558</v>
      </c>
      <c r="B95" s="64" t="s">
        <v>95</v>
      </c>
      <c r="C95" s="64">
        <v>55867</v>
      </c>
      <c r="D95" s="65" t="s">
        <v>559</v>
      </c>
      <c r="E95" s="64" t="s">
        <v>36</v>
      </c>
      <c r="F95" s="66">
        <v>6</v>
      </c>
      <c r="G95" s="66">
        <v>24.01</v>
      </c>
      <c r="H95" s="66">
        <v>12.08</v>
      </c>
      <c r="I95" s="66">
        <f t="shared" si="6"/>
        <v>36.090000000000003</v>
      </c>
      <c r="J95" s="66">
        <f t="shared" si="7"/>
        <v>216.54</v>
      </c>
    </row>
    <row r="96" spans="1:10" ht="30" x14ac:dyDescent="0.25">
      <c r="A96" s="64" t="s">
        <v>560</v>
      </c>
      <c r="B96" s="64" t="s">
        <v>561</v>
      </c>
      <c r="C96" s="64" t="s">
        <v>562</v>
      </c>
      <c r="D96" s="65" t="s">
        <v>563</v>
      </c>
      <c r="E96" s="64" t="s">
        <v>564</v>
      </c>
      <c r="F96" s="66">
        <v>9</v>
      </c>
      <c r="G96" s="66">
        <v>17.989999999999998</v>
      </c>
      <c r="H96" s="66">
        <v>0</v>
      </c>
      <c r="I96" s="66">
        <f t="shared" si="6"/>
        <v>17.989999999999998</v>
      </c>
      <c r="J96" s="66">
        <f t="shared" si="7"/>
        <v>161.91</v>
      </c>
    </row>
    <row r="97" spans="1:10" x14ac:dyDescent="0.25">
      <c r="A97" s="64" t="s">
        <v>565</v>
      </c>
      <c r="B97" s="64" t="s">
        <v>566</v>
      </c>
      <c r="C97" s="64" t="s">
        <v>567</v>
      </c>
      <c r="D97" s="65" t="s">
        <v>568</v>
      </c>
      <c r="E97" s="64" t="s">
        <v>11</v>
      </c>
      <c r="F97" s="66">
        <v>182</v>
      </c>
      <c r="G97" s="66">
        <v>1.23</v>
      </c>
      <c r="H97" s="66">
        <v>1.81</v>
      </c>
      <c r="I97" s="66">
        <f t="shared" si="6"/>
        <v>3.04</v>
      </c>
      <c r="J97" s="66">
        <f t="shared" si="7"/>
        <v>553.28</v>
      </c>
    </row>
    <row r="98" spans="1:10" x14ac:dyDescent="0.25">
      <c r="A98" s="64" t="s">
        <v>569</v>
      </c>
      <c r="B98" s="64" t="s">
        <v>570</v>
      </c>
      <c r="C98" s="64"/>
      <c r="D98" s="65" t="s">
        <v>571</v>
      </c>
      <c r="E98" s="64" t="s">
        <v>11</v>
      </c>
      <c r="F98" s="66">
        <v>427</v>
      </c>
      <c r="G98" s="66">
        <v>0.26</v>
      </c>
      <c r="H98" s="66">
        <v>0.17</v>
      </c>
      <c r="I98" s="66">
        <f t="shared" si="6"/>
        <v>0.43000000000000005</v>
      </c>
      <c r="J98" s="66">
        <f t="shared" si="7"/>
        <v>183.61</v>
      </c>
    </row>
    <row r="99" spans="1:10" ht="30" x14ac:dyDescent="0.25">
      <c r="A99" s="64" t="s">
        <v>572</v>
      </c>
      <c r="B99" s="64" t="s">
        <v>92</v>
      </c>
      <c r="C99" s="64" t="s">
        <v>573</v>
      </c>
      <c r="D99" s="65" t="s">
        <v>574</v>
      </c>
      <c r="E99" s="64" t="s">
        <v>11</v>
      </c>
      <c r="F99" s="66">
        <v>28</v>
      </c>
      <c r="G99" s="66">
        <v>7.51</v>
      </c>
      <c r="H99" s="66">
        <v>14.67</v>
      </c>
      <c r="I99" s="66">
        <f t="shared" si="6"/>
        <v>22.18</v>
      </c>
      <c r="J99" s="66">
        <f t="shared" si="7"/>
        <v>621.04</v>
      </c>
    </row>
    <row r="100" spans="1:10" x14ac:dyDescent="0.25">
      <c r="A100" s="64" t="s">
        <v>575</v>
      </c>
      <c r="B100" s="64" t="s">
        <v>576</v>
      </c>
      <c r="C100" s="64">
        <v>83446</v>
      </c>
      <c r="D100" s="65" t="s">
        <v>87</v>
      </c>
      <c r="E100" s="64" t="s">
        <v>11</v>
      </c>
      <c r="F100" s="66">
        <v>7</v>
      </c>
      <c r="G100" s="66">
        <v>59.53</v>
      </c>
      <c r="H100" s="66">
        <v>53.7</v>
      </c>
      <c r="I100" s="66">
        <f t="shared" si="6"/>
        <v>113.23</v>
      </c>
      <c r="J100" s="66">
        <f t="shared" si="7"/>
        <v>792.61</v>
      </c>
    </row>
    <row r="101" spans="1:10" ht="30" x14ac:dyDescent="0.25">
      <c r="A101" s="64" t="s">
        <v>577</v>
      </c>
      <c r="B101" s="64" t="s">
        <v>94</v>
      </c>
      <c r="C101" s="64" t="s">
        <v>578</v>
      </c>
      <c r="D101" s="65" t="s">
        <v>579</v>
      </c>
      <c r="E101" s="64" t="s">
        <v>11</v>
      </c>
      <c r="F101" s="66">
        <v>11</v>
      </c>
      <c r="G101" s="66">
        <v>78</v>
      </c>
      <c r="H101" s="66">
        <v>4.41</v>
      </c>
      <c r="I101" s="66">
        <f t="shared" si="6"/>
        <v>82.41</v>
      </c>
      <c r="J101" s="66">
        <f t="shared" si="7"/>
        <v>906.51</v>
      </c>
    </row>
    <row r="102" spans="1:10" x14ac:dyDescent="0.25">
      <c r="A102" s="64" t="s">
        <v>580</v>
      </c>
      <c r="B102" s="64" t="s">
        <v>581</v>
      </c>
      <c r="C102" s="64"/>
      <c r="D102" s="65" t="s">
        <v>582</v>
      </c>
      <c r="E102" s="64" t="s">
        <v>11</v>
      </c>
      <c r="F102" s="66">
        <v>4</v>
      </c>
      <c r="G102" s="66">
        <v>207.89</v>
      </c>
      <c r="H102" s="66">
        <v>20.14</v>
      </c>
      <c r="I102" s="66">
        <f t="shared" si="6"/>
        <v>228.02999999999997</v>
      </c>
      <c r="J102" s="66">
        <f t="shared" si="7"/>
        <v>912.12</v>
      </c>
    </row>
    <row r="103" spans="1:10" x14ac:dyDescent="0.25">
      <c r="A103" s="64" t="s">
        <v>583</v>
      </c>
      <c r="B103" s="64" t="s">
        <v>584</v>
      </c>
      <c r="C103" s="64"/>
      <c r="D103" s="65" t="s">
        <v>585</v>
      </c>
      <c r="E103" s="64" t="s">
        <v>100</v>
      </c>
      <c r="F103" s="66">
        <v>10</v>
      </c>
      <c r="G103" s="66">
        <v>46.32</v>
      </c>
      <c r="H103" s="66">
        <v>161.12</v>
      </c>
      <c r="I103" s="66">
        <f t="shared" si="6"/>
        <v>207.44</v>
      </c>
      <c r="J103" s="66">
        <f t="shared" si="7"/>
        <v>2074.4</v>
      </c>
    </row>
    <row r="104" spans="1:10" ht="60" x14ac:dyDescent="0.25">
      <c r="A104" s="64" t="s">
        <v>586</v>
      </c>
      <c r="B104" s="64" t="s">
        <v>587</v>
      </c>
      <c r="C104" s="64" t="s">
        <v>588</v>
      </c>
      <c r="D104" s="65" t="s">
        <v>589</v>
      </c>
      <c r="E104" s="64" t="s">
        <v>36</v>
      </c>
      <c r="F104" s="66">
        <v>72</v>
      </c>
      <c r="G104" s="66">
        <v>8.02</v>
      </c>
      <c r="H104" s="66">
        <v>2.79</v>
      </c>
      <c r="I104" s="66">
        <f t="shared" si="6"/>
        <v>10.809999999999999</v>
      </c>
      <c r="J104" s="66">
        <f t="shared" si="7"/>
        <v>778.32</v>
      </c>
    </row>
    <row r="105" spans="1:10" ht="30" x14ac:dyDescent="0.25">
      <c r="A105" s="64" t="s">
        <v>590</v>
      </c>
      <c r="B105" s="64" t="s">
        <v>99</v>
      </c>
      <c r="C105" s="64" t="s">
        <v>591</v>
      </c>
      <c r="D105" s="65" t="s">
        <v>592</v>
      </c>
      <c r="E105" s="64" t="s">
        <v>36</v>
      </c>
      <c r="F105" s="66">
        <v>2700</v>
      </c>
      <c r="G105" s="66">
        <v>1.91</v>
      </c>
      <c r="H105" s="66">
        <v>1.1599999999999999</v>
      </c>
      <c r="I105" s="66">
        <f t="shared" si="6"/>
        <v>3.07</v>
      </c>
      <c r="J105" s="66">
        <f t="shared" si="7"/>
        <v>8289</v>
      </c>
    </row>
    <row r="106" spans="1:10" ht="30" x14ac:dyDescent="0.25">
      <c r="A106" s="64" t="s">
        <v>593</v>
      </c>
      <c r="B106" s="64" t="s">
        <v>594</v>
      </c>
      <c r="C106" s="64" t="s">
        <v>595</v>
      </c>
      <c r="D106" s="65" t="s">
        <v>596</v>
      </c>
      <c r="E106" s="64" t="s">
        <v>11</v>
      </c>
      <c r="F106" s="66">
        <v>6</v>
      </c>
      <c r="G106" s="66">
        <v>207.99</v>
      </c>
      <c r="H106" s="66">
        <v>29.42</v>
      </c>
      <c r="I106" s="66">
        <f t="shared" si="6"/>
        <v>237.41000000000003</v>
      </c>
      <c r="J106" s="66">
        <f t="shared" si="7"/>
        <v>1424.46</v>
      </c>
    </row>
    <row r="107" spans="1:10" x14ac:dyDescent="0.25">
      <c r="A107" s="64" t="s">
        <v>597</v>
      </c>
      <c r="B107" s="64" t="s">
        <v>598</v>
      </c>
      <c r="C107" s="64" t="s">
        <v>599</v>
      </c>
      <c r="D107" s="65" t="s">
        <v>600</v>
      </c>
      <c r="E107" s="64" t="s">
        <v>11</v>
      </c>
      <c r="F107" s="66">
        <v>18</v>
      </c>
      <c r="G107" s="66">
        <v>136.02000000000001</v>
      </c>
      <c r="H107" s="66">
        <v>6.75</v>
      </c>
      <c r="I107" s="66">
        <f t="shared" si="6"/>
        <v>142.77000000000001</v>
      </c>
      <c r="J107" s="66">
        <f t="shared" si="7"/>
        <v>2569.86</v>
      </c>
    </row>
    <row r="108" spans="1:10" x14ac:dyDescent="0.25">
      <c r="A108" s="64" t="s">
        <v>601</v>
      </c>
      <c r="B108" s="64" t="s">
        <v>602</v>
      </c>
      <c r="C108" s="64"/>
      <c r="D108" s="65" t="s">
        <v>603</v>
      </c>
      <c r="E108" s="64" t="s">
        <v>11</v>
      </c>
      <c r="F108" s="66">
        <v>1</v>
      </c>
      <c r="G108" s="66">
        <v>121.92</v>
      </c>
      <c r="H108" s="66">
        <v>7.76</v>
      </c>
      <c r="I108" s="66">
        <f t="shared" si="6"/>
        <v>129.68</v>
      </c>
      <c r="J108" s="66">
        <f t="shared" si="7"/>
        <v>129.68</v>
      </c>
    </row>
    <row r="109" spans="1:10" ht="30" x14ac:dyDescent="0.25">
      <c r="A109" s="64" t="s">
        <v>604</v>
      </c>
      <c r="B109" s="64" t="s">
        <v>605</v>
      </c>
      <c r="C109" s="64" t="s">
        <v>606</v>
      </c>
      <c r="D109" s="65" t="s">
        <v>607</v>
      </c>
      <c r="E109" s="64" t="s">
        <v>11</v>
      </c>
      <c r="F109" s="66">
        <v>8</v>
      </c>
      <c r="G109" s="66">
        <v>6.5</v>
      </c>
      <c r="H109" s="66">
        <v>4.41</v>
      </c>
      <c r="I109" s="66">
        <f t="shared" si="6"/>
        <v>10.91</v>
      </c>
      <c r="J109" s="66">
        <f t="shared" si="7"/>
        <v>87.28</v>
      </c>
    </row>
    <row r="110" spans="1:10" ht="30" x14ac:dyDescent="0.25">
      <c r="A110" s="64" t="s">
        <v>608</v>
      </c>
      <c r="B110" s="64" t="s">
        <v>609</v>
      </c>
      <c r="C110" s="64" t="s">
        <v>610</v>
      </c>
      <c r="D110" s="65" t="s">
        <v>611</v>
      </c>
      <c r="E110" s="64" t="s">
        <v>11</v>
      </c>
      <c r="F110" s="66">
        <v>10</v>
      </c>
      <c r="G110" s="66">
        <v>9.6</v>
      </c>
      <c r="H110" s="66">
        <v>4.41</v>
      </c>
      <c r="I110" s="66">
        <f t="shared" si="6"/>
        <v>14.01</v>
      </c>
      <c r="J110" s="66">
        <f t="shared" si="7"/>
        <v>140.1</v>
      </c>
    </row>
    <row r="111" spans="1:10" x14ac:dyDescent="0.25">
      <c r="A111" s="64" t="s">
        <v>612</v>
      </c>
      <c r="B111" s="64" t="s">
        <v>613</v>
      </c>
      <c r="C111" s="64" t="s">
        <v>614</v>
      </c>
      <c r="D111" s="65" t="s">
        <v>615</v>
      </c>
      <c r="E111" s="64" t="s">
        <v>11</v>
      </c>
      <c r="F111" s="66">
        <v>39</v>
      </c>
      <c r="G111" s="66">
        <v>41.96</v>
      </c>
      <c r="H111" s="66">
        <v>0</v>
      </c>
      <c r="I111" s="66">
        <f t="shared" si="6"/>
        <v>41.96</v>
      </c>
      <c r="J111" s="66">
        <f t="shared" si="7"/>
        <v>1636.44</v>
      </c>
    </row>
    <row r="112" spans="1:10" x14ac:dyDescent="0.25">
      <c r="A112" s="64" t="s">
        <v>616</v>
      </c>
      <c r="B112" s="64" t="s">
        <v>617</v>
      </c>
      <c r="C112" s="64" t="s">
        <v>618</v>
      </c>
      <c r="D112" s="65" t="s">
        <v>619</v>
      </c>
      <c r="E112" s="64" t="s">
        <v>36</v>
      </c>
      <c r="F112" s="66">
        <v>6</v>
      </c>
      <c r="G112" s="66">
        <v>13.51</v>
      </c>
      <c r="H112" s="66">
        <v>10.130000000000001</v>
      </c>
      <c r="I112" s="66">
        <f t="shared" si="6"/>
        <v>23.64</v>
      </c>
      <c r="J112" s="66">
        <f t="shared" si="7"/>
        <v>141.84</v>
      </c>
    </row>
    <row r="113" spans="1:10" x14ac:dyDescent="0.25">
      <c r="A113" s="64" t="s">
        <v>620</v>
      </c>
      <c r="B113" s="64" t="s">
        <v>621</v>
      </c>
      <c r="C113" s="64">
        <v>71872</v>
      </c>
      <c r="D113" s="65" t="s">
        <v>622</v>
      </c>
      <c r="E113" s="64" t="s">
        <v>11</v>
      </c>
      <c r="F113" s="66">
        <v>728</v>
      </c>
      <c r="G113" s="66">
        <v>0.17</v>
      </c>
      <c r="H113" s="66">
        <v>0.14000000000000001</v>
      </c>
      <c r="I113" s="66">
        <f t="shared" si="6"/>
        <v>0.31000000000000005</v>
      </c>
      <c r="J113" s="66">
        <f t="shared" si="7"/>
        <v>225.68</v>
      </c>
    </row>
    <row r="114" spans="1:10" ht="30" x14ac:dyDescent="0.25">
      <c r="A114" s="64" t="s">
        <v>623</v>
      </c>
      <c r="B114" s="64" t="s">
        <v>624</v>
      </c>
      <c r="C114" s="64" t="s">
        <v>625</v>
      </c>
      <c r="D114" s="65" t="s">
        <v>626</v>
      </c>
      <c r="E114" s="64" t="s">
        <v>36</v>
      </c>
      <c r="F114" s="66">
        <v>70</v>
      </c>
      <c r="G114" s="66">
        <v>7.39</v>
      </c>
      <c r="H114" s="66">
        <v>0</v>
      </c>
      <c r="I114" s="66">
        <f t="shared" si="6"/>
        <v>7.39</v>
      </c>
      <c r="J114" s="66">
        <f t="shared" si="7"/>
        <v>517.29999999999995</v>
      </c>
    </row>
    <row r="115" spans="1:10" ht="30" x14ac:dyDescent="0.25">
      <c r="A115" s="64" t="s">
        <v>627</v>
      </c>
      <c r="B115" s="64" t="s">
        <v>628</v>
      </c>
      <c r="C115" s="64">
        <v>72261</v>
      </c>
      <c r="D115" s="65" t="s">
        <v>629</v>
      </c>
      <c r="E115" s="64" t="s">
        <v>11</v>
      </c>
      <c r="F115" s="66">
        <v>18</v>
      </c>
      <c r="G115" s="66">
        <v>5.6</v>
      </c>
      <c r="H115" s="66">
        <v>6.04</v>
      </c>
      <c r="I115" s="66">
        <f t="shared" si="6"/>
        <v>11.64</v>
      </c>
      <c r="J115" s="66">
        <f t="shared" si="7"/>
        <v>209.52</v>
      </c>
    </row>
    <row r="116" spans="1:10" x14ac:dyDescent="0.25">
      <c r="A116" s="64" t="s">
        <v>630</v>
      </c>
      <c r="B116" s="64" t="s">
        <v>631</v>
      </c>
      <c r="C116" s="64"/>
      <c r="D116" s="65" t="s">
        <v>632</v>
      </c>
      <c r="E116" s="64" t="s">
        <v>11</v>
      </c>
      <c r="F116" s="66">
        <v>6</v>
      </c>
      <c r="G116" s="66">
        <v>78.88</v>
      </c>
      <c r="H116" s="66">
        <v>2.0099999999999998</v>
      </c>
      <c r="I116" s="66">
        <f t="shared" si="6"/>
        <v>80.89</v>
      </c>
      <c r="J116" s="66">
        <f t="shared" si="7"/>
        <v>485.34</v>
      </c>
    </row>
    <row r="117" spans="1:10" ht="30" x14ac:dyDescent="0.25">
      <c r="A117" s="64" t="s">
        <v>633</v>
      </c>
      <c r="B117" s="64" t="s">
        <v>634</v>
      </c>
      <c r="C117" s="64" t="s">
        <v>635</v>
      </c>
      <c r="D117" s="65" t="s">
        <v>636</v>
      </c>
      <c r="E117" s="64" t="s">
        <v>637</v>
      </c>
      <c r="F117" s="66">
        <v>7</v>
      </c>
      <c r="G117" s="66">
        <v>7.78</v>
      </c>
      <c r="H117" s="66">
        <v>6.04</v>
      </c>
      <c r="I117" s="66">
        <f t="shared" si="6"/>
        <v>13.82</v>
      </c>
      <c r="J117" s="66">
        <f t="shared" si="7"/>
        <v>96.74</v>
      </c>
    </row>
    <row r="118" spans="1:10" ht="30" x14ac:dyDescent="0.25">
      <c r="A118" s="64" t="s">
        <v>638</v>
      </c>
      <c r="B118" s="64" t="s">
        <v>639</v>
      </c>
      <c r="C118" s="64" t="s">
        <v>640</v>
      </c>
      <c r="D118" s="65" t="s">
        <v>641</v>
      </c>
      <c r="E118" s="64" t="s">
        <v>11</v>
      </c>
      <c r="F118" s="66">
        <v>18</v>
      </c>
      <c r="G118" s="66">
        <v>11</v>
      </c>
      <c r="H118" s="66">
        <v>0</v>
      </c>
      <c r="I118" s="66">
        <f t="shared" si="6"/>
        <v>11</v>
      </c>
      <c r="J118" s="66">
        <f t="shared" si="7"/>
        <v>198</v>
      </c>
    </row>
    <row r="119" spans="1:10" ht="45" x14ac:dyDescent="0.25">
      <c r="A119" s="64" t="s">
        <v>642</v>
      </c>
      <c r="B119" s="64" t="s">
        <v>643</v>
      </c>
      <c r="C119" s="64" t="s">
        <v>644</v>
      </c>
      <c r="D119" s="65" t="s">
        <v>645</v>
      </c>
      <c r="E119" s="64" t="s">
        <v>11</v>
      </c>
      <c r="F119" s="66">
        <v>6</v>
      </c>
      <c r="G119" s="66">
        <v>182.77</v>
      </c>
      <c r="H119" s="66">
        <v>38.32</v>
      </c>
      <c r="I119" s="66">
        <f t="shared" si="6"/>
        <v>221.09</v>
      </c>
      <c r="J119" s="66">
        <f t="shared" si="7"/>
        <v>1326.54</v>
      </c>
    </row>
    <row r="120" spans="1:10" x14ac:dyDescent="0.25">
      <c r="A120" s="137" t="s">
        <v>101</v>
      </c>
      <c r="B120" s="137"/>
      <c r="C120" s="137"/>
      <c r="D120" s="137"/>
      <c r="E120" s="137"/>
      <c r="F120" s="137"/>
      <c r="G120" s="137"/>
      <c r="H120" s="137"/>
      <c r="I120" s="137"/>
      <c r="J120" s="135">
        <f>SUM(J84:J119)</f>
        <v>52687.419999999991</v>
      </c>
    </row>
    <row r="121" spans="1:10" x14ac:dyDescent="0.25">
      <c r="A121" s="64" t="s">
        <v>102</v>
      </c>
      <c r="B121" s="64"/>
      <c r="C121" s="64"/>
      <c r="D121" s="65" t="s">
        <v>103</v>
      </c>
      <c r="E121" s="64"/>
      <c r="F121" s="66"/>
      <c r="G121" s="66"/>
      <c r="H121" s="66"/>
      <c r="I121" s="66" t="s">
        <v>9</v>
      </c>
      <c r="J121" s="66"/>
    </row>
    <row r="122" spans="1:10" x14ac:dyDescent="0.25">
      <c r="A122" s="64" t="s">
        <v>646</v>
      </c>
      <c r="B122" s="64" t="s">
        <v>647</v>
      </c>
      <c r="C122" s="64" t="s">
        <v>648</v>
      </c>
      <c r="D122" s="65" t="s">
        <v>649</v>
      </c>
      <c r="E122" s="64" t="s">
        <v>11</v>
      </c>
      <c r="F122" s="66">
        <v>1</v>
      </c>
      <c r="G122" s="66">
        <v>1221.25</v>
      </c>
      <c r="H122" s="66">
        <v>8.81</v>
      </c>
      <c r="I122" s="66">
        <f>SUM(G122:H122)</f>
        <v>1230.06</v>
      </c>
      <c r="J122" s="66">
        <f>TRUNC((F122*I122),2)</f>
        <v>1230.06</v>
      </c>
    </row>
    <row r="123" spans="1:10" ht="30" x14ac:dyDescent="0.25">
      <c r="A123" s="64" t="s">
        <v>650</v>
      </c>
      <c r="B123" s="64" t="s">
        <v>104</v>
      </c>
      <c r="C123" s="64">
        <v>72882</v>
      </c>
      <c r="D123" s="65" t="s">
        <v>105</v>
      </c>
      <c r="E123" s="64" t="s">
        <v>106</v>
      </c>
      <c r="F123" s="66">
        <v>278</v>
      </c>
      <c r="G123" s="66">
        <f>0.32+0.6</f>
        <v>0.91999999999999993</v>
      </c>
      <c r="H123" s="66">
        <v>0.12</v>
      </c>
      <c r="I123" s="66">
        <f>SUM(G123:H123)</f>
        <v>1.04</v>
      </c>
      <c r="J123" s="66">
        <f>TRUNC((F123*I123),2)</f>
        <v>289.12</v>
      </c>
    </row>
    <row r="124" spans="1:10" x14ac:dyDescent="0.25">
      <c r="A124" s="64" t="s">
        <v>651</v>
      </c>
      <c r="B124" s="64" t="s">
        <v>652</v>
      </c>
      <c r="C124" s="64"/>
      <c r="D124" s="65" t="s">
        <v>653</v>
      </c>
      <c r="E124" s="64" t="s">
        <v>11</v>
      </c>
      <c r="F124" s="66">
        <v>1</v>
      </c>
      <c r="G124" s="66">
        <v>11470</v>
      </c>
      <c r="H124" s="66">
        <v>0</v>
      </c>
      <c r="I124" s="66">
        <f>SUM(G124:H124)</f>
        <v>11470</v>
      </c>
      <c r="J124" s="66">
        <f>TRUNC((F124*I124),2)</f>
        <v>11470</v>
      </c>
    </row>
    <row r="125" spans="1:10" x14ac:dyDescent="0.25">
      <c r="A125" s="64" t="s">
        <v>654</v>
      </c>
      <c r="B125" s="64" t="s">
        <v>655</v>
      </c>
      <c r="C125" s="64"/>
      <c r="D125" s="65" t="s">
        <v>107</v>
      </c>
      <c r="E125" s="64" t="s">
        <v>11</v>
      </c>
      <c r="F125" s="66">
        <v>1</v>
      </c>
      <c r="G125" s="66">
        <f>6.77+380.84+0.08</f>
        <v>387.68999999999994</v>
      </c>
      <c r="H125" s="66">
        <v>266.32</v>
      </c>
      <c r="I125" s="66">
        <f>SUM(G125:H125)</f>
        <v>654.01</v>
      </c>
      <c r="J125" s="66">
        <f>TRUNC((F125*I125),2)</f>
        <v>654.01</v>
      </c>
    </row>
    <row r="126" spans="1:10" x14ac:dyDescent="0.25">
      <c r="A126" s="137" t="s">
        <v>108</v>
      </c>
      <c r="B126" s="137"/>
      <c r="C126" s="137"/>
      <c r="D126" s="137"/>
      <c r="E126" s="137"/>
      <c r="F126" s="137"/>
      <c r="G126" s="137"/>
      <c r="H126" s="137"/>
      <c r="I126" s="137"/>
      <c r="J126" s="135">
        <f>SUM(J122:J125)</f>
        <v>13643.19</v>
      </c>
    </row>
    <row r="127" spans="1:10" x14ac:dyDescent="0.25">
      <c r="A127" s="64" t="s">
        <v>109</v>
      </c>
      <c r="B127" s="64"/>
      <c r="C127" s="64"/>
      <c r="D127" s="65" t="s">
        <v>110</v>
      </c>
      <c r="E127" s="64"/>
      <c r="F127" s="66"/>
      <c r="G127" s="66"/>
      <c r="H127" s="66"/>
      <c r="I127" s="66" t="s">
        <v>9</v>
      </c>
      <c r="J127" s="66"/>
    </row>
    <row r="128" spans="1:10" x14ac:dyDescent="0.25">
      <c r="A128" s="64" t="s">
        <v>656</v>
      </c>
      <c r="B128" s="64" t="s">
        <v>111</v>
      </c>
      <c r="C128" s="64">
        <v>9537</v>
      </c>
      <c r="D128" s="65" t="s">
        <v>112</v>
      </c>
      <c r="E128" s="64" t="s">
        <v>15</v>
      </c>
      <c r="F128" s="66">
        <v>132.16</v>
      </c>
      <c r="G128" s="66">
        <v>0.61</v>
      </c>
      <c r="H128" s="66">
        <v>1.07</v>
      </c>
      <c r="I128" s="66">
        <f>SUM(G128:H128)</f>
        <v>1.6800000000000002</v>
      </c>
      <c r="J128" s="66">
        <f>TRUNC((F128*I128),2)</f>
        <v>222.02</v>
      </c>
    </row>
    <row r="129" spans="1:10" x14ac:dyDescent="0.25">
      <c r="A129" s="138" t="s">
        <v>113</v>
      </c>
      <c r="B129" s="138"/>
      <c r="C129" s="138"/>
      <c r="D129" s="138"/>
      <c r="E129" s="138"/>
      <c r="F129" s="138"/>
      <c r="G129" s="138"/>
      <c r="H129" s="138"/>
      <c r="I129" s="138"/>
      <c r="J129" s="136">
        <f>SUM(J128:J128)</f>
        <v>222.02</v>
      </c>
    </row>
    <row r="130" spans="1:10" x14ac:dyDescent="0.25">
      <c r="A130" s="46"/>
      <c r="B130" s="46"/>
      <c r="C130" s="46"/>
      <c r="E130" s="46"/>
      <c r="F130" s="61"/>
      <c r="G130" s="61"/>
      <c r="H130" s="61"/>
      <c r="I130" s="61"/>
      <c r="J130" s="61"/>
    </row>
    <row r="131" spans="1:10" x14ac:dyDescent="0.25">
      <c r="A131" s="146" t="s">
        <v>114</v>
      </c>
      <c r="B131" s="146"/>
      <c r="C131" s="146"/>
      <c r="D131" s="146"/>
      <c r="E131" s="146"/>
      <c r="F131" s="146"/>
      <c r="G131" s="146"/>
      <c r="H131" s="146"/>
      <c r="I131" s="146"/>
      <c r="J131" s="62">
        <f>J19+J30+J35+J45+J52+J59+J65+J70+J82+J120+J126+J129</f>
        <v>135800.31999999998</v>
      </c>
    </row>
    <row r="132" spans="1:10" x14ac:dyDescent="0.25">
      <c r="A132" s="145" t="s">
        <v>308</v>
      </c>
      <c r="B132" s="145"/>
      <c r="C132" s="145"/>
      <c r="D132" s="145"/>
      <c r="E132" s="145"/>
      <c r="F132" s="145"/>
      <c r="G132" s="145"/>
      <c r="H132" s="145"/>
      <c r="I132" s="145"/>
      <c r="J132" s="63">
        <f>(J131-J126)*'BDI SERV'!H38</f>
        <v>30361.761077377512</v>
      </c>
    </row>
    <row r="133" spans="1:10" x14ac:dyDescent="0.25">
      <c r="A133" s="147" t="s">
        <v>309</v>
      </c>
      <c r="B133" s="148"/>
      <c r="C133" s="148"/>
      <c r="D133" s="148"/>
      <c r="E133" s="148"/>
      <c r="F133" s="148"/>
      <c r="G133" s="148"/>
      <c r="H133" s="148"/>
      <c r="I133" s="149"/>
      <c r="J133" s="63">
        <f>J126*'BDI EQUIP'!F39</f>
        <v>1938.7662067441186</v>
      </c>
    </row>
    <row r="134" spans="1:10" x14ac:dyDescent="0.25">
      <c r="A134" s="145" t="s">
        <v>310</v>
      </c>
      <c r="B134" s="145"/>
      <c r="C134" s="145"/>
      <c r="D134" s="145"/>
      <c r="E134" s="145"/>
      <c r="F134" s="145"/>
      <c r="G134" s="145"/>
      <c r="H134" s="145"/>
      <c r="I134" s="145"/>
      <c r="J134" s="63">
        <f>J131+J132</f>
        <v>166162.08107737749</v>
      </c>
    </row>
    <row r="135" spans="1:10" x14ac:dyDescent="0.25">
      <c r="A135" s="145" t="s">
        <v>311</v>
      </c>
      <c r="B135" s="145"/>
      <c r="C135" s="145"/>
      <c r="D135" s="145"/>
      <c r="E135" s="145"/>
      <c r="F135" s="145"/>
      <c r="G135" s="145"/>
      <c r="H135" s="145"/>
      <c r="I135" s="145"/>
      <c r="J135" s="63">
        <f>J134/F128</f>
        <v>1257.2796691690185</v>
      </c>
    </row>
  </sheetData>
  <mergeCells count="20">
    <mergeCell ref="A35:I35"/>
    <mergeCell ref="A135:I135"/>
    <mergeCell ref="A131:I131"/>
    <mergeCell ref="A132:I132"/>
    <mergeCell ref="A133:I133"/>
    <mergeCell ref="A134:I134"/>
    <mergeCell ref="A2:J2"/>
    <mergeCell ref="A3:J3"/>
    <mergeCell ref="A4:J4"/>
    <mergeCell ref="A19:I19"/>
    <mergeCell ref="A30:I30"/>
    <mergeCell ref="A82:I82"/>
    <mergeCell ref="A120:I120"/>
    <mergeCell ref="A126:I126"/>
    <mergeCell ref="A129:I129"/>
    <mergeCell ref="A45:I45"/>
    <mergeCell ref="A52:I52"/>
    <mergeCell ref="A59:I59"/>
    <mergeCell ref="A65:I65"/>
    <mergeCell ref="A70:I70"/>
  </mergeCells>
  <pageMargins left="0.51181102362204722" right="0.51181102362204722" top="0.78740157480314965" bottom="0.78740157480314965" header="0.31496062992125984" footer="0.31496062992125984"/>
  <pageSetup paperSize="9" scale="61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40"/>
  <sheetViews>
    <sheetView topLeftCell="A29" workbookViewId="0">
      <selection activeCell="H41" sqref="A1:H41"/>
    </sheetView>
  </sheetViews>
  <sheetFormatPr defaultRowHeight="15" x14ac:dyDescent="0.25"/>
  <cols>
    <col min="1" max="1" width="3.42578125" customWidth="1"/>
    <col min="2" max="2" width="5.140625" customWidth="1"/>
    <col min="5" max="5" width="29.28515625" customWidth="1"/>
  </cols>
  <sheetData>
    <row r="1" spans="1:10" x14ac:dyDescent="0.25">
      <c r="A1" s="4"/>
      <c r="B1" s="5"/>
      <c r="C1" s="5"/>
      <c r="D1" s="67" t="s">
        <v>277</v>
      </c>
      <c r="E1" s="5"/>
      <c r="F1" s="5"/>
      <c r="G1" s="5"/>
      <c r="H1" s="6"/>
      <c r="I1" s="47"/>
      <c r="J1" s="47"/>
    </row>
    <row r="2" spans="1:10" x14ac:dyDescent="0.25">
      <c r="A2" s="7"/>
      <c r="B2" s="8"/>
      <c r="C2" s="150" t="s">
        <v>363</v>
      </c>
      <c r="D2" s="150"/>
      <c r="E2" s="150"/>
      <c r="F2" s="150"/>
      <c r="G2" s="150"/>
      <c r="H2" s="9"/>
      <c r="I2" s="47"/>
      <c r="J2" s="47"/>
    </row>
    <row r="3" spans="1:10" x14ac:dyDescent="0.25">
      <c r="A3" s="7"/>
      <c r="B3" s="8"/>
      <c r="C3" s="8"/>
      <c r="D3" s="68"/>
      <c r="E3" s="8"/>
      <c r="F3" s="8"/>
      <c r="G3" s="8"/>
      <c r="H3" s="9"/>
      <c r="I3" s="47"/>
      <c r="J3" s="47"/>
    </row>
    <row r="4" spans="1:10" x14ac:dyDescent="0.25">
      <c r="A4" s="7"/>
      <c r="B4" s="8"/>
      <c r="C4" s="8"/>
      <c r="D4" s="68" t="s">
        <v>364</v>
      </c>
      <c r="E4" s="8"/>
      <c r="F4" s="8"/>
      <c r="G4" s="8"/>
      <c r="H4" s="9"/>
      <c r="I4" s="47"/>
      <c r="J4" s="47"/>
    </row>
    <row r="5" spans="1:10" x14ac:dyDescent="0.25">
      <c r="A5" s="10"/>
      <c r="B5" s="11"/>
      <c r="C5" s="11"/>
      <c r="D5" s="69" t="s">
        <v>326</v>
      </c>
      <c r="E5" s="11"/>
      <c r="F5" s="11"/>
      <c r="G5" s="11"/>
      <c r="H5" s="12"/>
      <c r="I5" s="47"/>
      <c r="J5" s="47"/>
    </row>
    <row r="6" spans="1:10" x14ac:dyDescent="0.25">
      <c r="A6" s="70"/>
      <c r="B6" s="71"/>
      <c r="C6" s="71"/>
      <c r="D6" s="72"/>
      <c r="E6" s="71"/>
      <c r="F6" s="71"/>
      <c r="G6" s="71"/>
      <c r="H6" s="71"/>
      <c r="I6" s="47"/>
      <c r="J6" s="47"/>
    </row>
    <row r="7" spans="1:10" ht="18" x14ac:dyDescent="0.25">
      <c r="A7" s="155" t="s">
        <v>312</v>
      </c>
      <c r="B7" s="156"/>
      <c r="C7" s="156"/>
      <c r="D7" s="156"/>
      <c r="E7" s="156"/>
      <c r="F7" s="156"/>
      <c r="G7" s="156"/>
      <c r="H7" s="157"/>
      <c r="I7" s="73"/>
      <c r="J7" s="74"/>
    </row>
    <row r="8" spans="1:10" ht="18" x14ac:dyDescent="0.25">
      <c r="A8" s="158"/>
      <c r="B8" s="159"/>
      <c r="C8" s="159"/>
      <c r="D8" s="159"/>
      <c r="E8" s="159"/>
      <c r="F8" s="159"/>
      <c r="G8" s="159"/>
      <c r="H8" s="14"/>
      <c r="I8" s="75"/>
      <c r="J8" s="76"/>
    </row>
    <row r="9" spans="1:10" ht="15.75" x14ac:dyDescent="0.25">
      <c r="A9" s="15"/>
      <c r="B9" s="160" t="s">
        <v>279</v>
      </c>
      <c r="C9" s="160"/>
      <c r="D9" s="160"/>
      <c r="E9" s="160"/>
      <c r="F9" s="160"/>
      <c r="G9" s="16"/>
      <c r="H9" s="17"/>
      <c r="I9" s="77"/>
      <c r="J9" s="77"/>
    </row>
    <row r="10" spans="1:10" ht="15.75" x14ac:dyDescent="0.25">
      <c r="A10" s="15"/>
      <c r="B10" s="160"/>
      <c r="C10" s="160"/>
      <c r="D10" s="160"/>
      <c r="E10" s="160"/>
      <c r="F10" s="160"/>
      <c r="G10" s="16"/>
      <c r="H10" s="17"/>
      <c r="I10" s="77"/>
      <c r="J10" s="77"/>
    </row>
    <row r="11" spans="1:10" ht="15.75" x14ac:dyDescent="0.25">
      <c r="A11" s="15"/>
      <c r="B11" s="16"/>
      <c r="C11" s="16"/>
      <c r="D11" s="16"/>
      <c r="E11" s="16"/>
      <c r="F11" s="16"/>
      <c r="G11" s="16"/>
      <c r="H11" s="17"/>
      <c r="I11" s="77"/>
      <c r="J11" s="77"/>
    </row>
    <row r="12" spans="1:10" ht="15.75" x14ac:dyDescent="0.25">
      <c r="A12" s="15"/>
      <c r="B12" s="18"/>
      <c r="C12" s="19"/>
      <c r="D12" s="19"/>
      <c r="E12" s="19"/>
      <c r="F12" s="20"/>
      <c r="G12" s="20"/>
      <c r="H12" s="21"/>
      <c r="I12" s="78"/>
      <c r="J12" s="77"/>
    </row>
    <row r="13" spans="1:10" ht="15.75" x14ac:dyDescent="0.25">
      <c r="A13" s="15"/>
      <c r="B13" s="18"/>
      <c r="C13" s="20"/>
      <c r="D13" s="20"/>
      <c r="E13" s="19"/>
      <c r="F13" s="20"/>
      <c r="G13" s="20"/>
      <c r="H13" s="21"/>
      <c r="I13" s="78"/>
      <c r="J13" s="77"/>
    </row>
    <row r="14" spans="1:10" ht="15.75" x14ac:dyDescent="0.25">
      <c r="A14" s="15"/>
      <c r="B14" s="18"/>
      <c r="C14" s="19"/>
      <c r="D14" s="19"/>
      <c r="E14" s="19"/>
      <c r="F14" s="20"/>
      <c r="G14" s="20"/>
      <c r="H14" s="21"/>
      <c r="I14" s="78"/>
      <c r="J14" s="77"/>
    </row>
    <row r="15" spans="1:10" ht="15.75" x14ac:dyDescent="0.25">
      <c r="A15" s="15"/>
      <c r="B15" s="18"/>
      <c r="C15" s="19"/>
      <c r="D15" s="19"/>
      <c r="E15" s="19"/>
      <c r="F15" s="20"/>
      <c r="G15" s="20"/>
      <c r="H15" s="21"/>
      <c r="I15" s="78"/>
      <c r="J15" s="77"/>
    </row>
    <row r="16" spans="1:10" ht="15.75" x14ac:dyDescent="0.25">
      <c r="A16" s="15"/>
      <c r="B16" s="16"/>
      <c r="C16" s="16"/>
      <c r="D16" s="16"/>
      <c r="E16" s="16"/>
      <c r="F16" s="16"/>
      <c r="G16" s="16"/>
      <c r="H16" s="17"/>
      <c r="I16" s="77"/>
      <c r="J16" s="77"/>
    </row>
    <row r="17" spans="1:15" ht="15.75" x14ac:dyDescent="0.25">
      <c r="A17" s="22"/>
      <c r="B17" s="25" t="s">
        <v>280</v>
      </c>
      <c r="C17" s="18"/>
      <c r="D17" s="18"/>
      <c r="E17" s="18"/>
      <c r="F17" s="18"/>
      <c r="G17" s="18"/>
      <c r="H17" s="17"/>
      <c r="I17" s="77"/>
      <c r="J17" s="77"/>
    </row>
    <row r="18" spans="1:15" ht="15.75" x14ac:dyDescent="0.25">
      <c r="A18" s="15"/>
      <c r="B18" s="18"/>
      <c r="C18" s="18"/>
      <c r="D18" s="18"/>
      <c r="E18" s="18"/>
      <c r="F18" s="18"/>
      <c r="G18" s="18"/>
      <c r="H18" s="17"/>
      <c r="I18" s="77"/>
      <c r="J18" s="77"/>
    </row>
    <row r="19" spans="1:15" ht="15.75" x14ac:dyDescent="0.25">
      <c r="A19" s="22"/>
      <c r="B19" s="24" t="s">
        <v>281</v>
      </c>
      <c r="C19" s="151" t="s">
        <v>282</v>
      </c>
      <c r="D19" s="151"/>
      <c r="E19" s="152"/>
      <c r="F19" s="26">
        <v>3.4500000000000003E-2</v>
      </c>
      <c r="G19" s="27"/>
      <c r="H19" s="28"/>
      <c r="I19" s="76"/>
      <c r="J19" s="77"/>
    </row>
    <row r="20" spans="1:15" ht="15.75" x14ac:dyDescent="0.25">
      <c r="A20" s="15"/>
      <c r="B20" s="24"/>
      <c r="C20" s="29"/>
      <c r="D20" s="29"/>
      <c r="E20" s="29"/>
      <c r="F20" s="30"/>
      <c r="G20" s="18"/>
      <c r="H20" s="17"/>
      <c r="I20" s="77"/>
      <c r="J20" s="77"/>
    </row>
    <row r="21" spans="1:15" ht="15.75" x14ac:dyDescent="0.25">
      <c r="A21" s="15"/>
      <c r="B21" s="24" t="s">
        <v>283</v>
      </c>
      <c r="C21" s="151" t="s">
        <v>284</v>
      </c>
      <c r="D21" s="151"/>
      <c r="E21" s="152"/>
      <c r="F21" s="26">
        <v>8.5000000000000006E-3</v>
      </c>
      <c r="G21" s="18"/>
      <c r="H21" s="17"/>
      <c r="I21" s="76"/>
      <c r="J21" s="77"/>
    </row>
    <row r="22" spans="1:15" ht="15.75" x14ac:dyDescent="0.25">
      <c r="A22" s="15"/>
      <c r="B22" s="24"/>
      <c r="C22" s="31"/>
      <c r="D22" s="31"/>
      <c r="E22" s="18"/>
      <c r="F22" s="30"/>
      <c r="G22" s="18"/>
      <c r="H22" s="17"/>
      <c r="I22" s="77"/>
      <c r="J22" s="77"/>
      <c r="K22" s="79" t="s">
        <v>313</v>
      </c>
      <c r="L22" s="80"/>
      <c r="M22" s="81">
        <v>0</v>
      </c>
      <c r="N22" s="81">
        <v>4.1999999999999997E-3</v>
      </c>
      <c r="O22" s="82">
        <v>2.0999999999999999E-3</v>
      </c>
    </row>
    <row r="23" spans="1:15" ht="15.75" x14ac:dyDescent="0.25">
      <c r="A23" s="15"/>
      <c r="B23" s="24" t="s">
        <v>285</v>
      </c>
      <c r="C23" s="151" t="s">
        <v>286</v>
      </c>
      <c r="D23" s="151"/>
      <c r="E23" s="152"/>
      <c r="F23" s="26">
        <v>1.06E-2</v>
      </c>
      <c r="G23" s="18"/>
      <c r="H23" s="17"/>
      <c r="I23" s="76"/>
      <c r="J23" s="77"/>
      <c r="K23" s="79" t="s">
        <v>314</v>
      </c>
      <c r="L23" s="80"/>
      <c r="M23" s="81">
        <v>0</v>
      </c>
      <c r="N23" s="81">
        <v>2.0500000000000001E-2</v>
      </c>
      <c r="O23" s="82">
        <v>9.7000000000000003E-3</v>
      </c>
    </row>
    <row r="24" spans="1:15" ht="15.75" x14ac:dyDescent="0.25">
      <c r="A24" s="15"/>
      <c r="B24" s="32" t="s">
        <v>287</v>
      </c>
      <c r="C24" s="33"/>
      <c r="D24" s="34" t="s">
        <v>288</v>
      </c>
      <c r="E24" s="35">
        <v>8.5000000000000006E-3</v>
      </c>
      <c r="F24" s="30"/>
      <c r="G24" s="18"/>
      <c r="H24" s="17"/>
      <c r="I24" s="77"/>
      <c r="J24" s="77"/>
      <c r="K24" s="79" t="s">
        <v>315</v>
      </c>
      <c r="L24" s="80"/>
      <c r="M24" s="81">
        <v>0</v>
      </c>
      <c r="N24" s="81">
        <v>1.2E-2</v>
      </c>
      <c r="O24" s="82">
        <v>5.8999999999999999E-3</v>
      </c>
    </row>
    <row r="25" spans="1:15" ht="15.75" x14ac:dyDescent="0.25">
      <c r="A25" s="15"/>
      <c r="B25" s="32" t="s">
        <v>289</v>
      </c>
      <c r="C25" s="33"/>
      <c r="D25" s="34" t="s">
        <v>290</v>
      </c>
      <c r="E25" s="35">
        <v>4.7999999999999996E-3</v>
      </c>
      <c r="F25" s="30"/>
      <c r="G25" s="18"/>
      <c r="H25" s="17"/>
      <c r="I25" s="77"/>
      <c r="J25" s="77"/>
      <c r="K25" s="79" t="s">
        <v>316</v>
      </c>
      <c r="L25" s="80"/>
      <c r="M25" s="81">
        <v>1.1000000000000001E-3</v>
      </c>
      <c r="N25" s="81">
        <v>8.0299999999999996E-2</v>
      </c>
      <c r="O25" s="82">
        <v>4.07E-2</v>
      </c>
    </row>
    <row r="26" spans="1:15" ht="15.75" x14ac:dyDescent="0.25">
      <c r="A26" s="15"/>
      <c r="B26" s="24"/>
      <c r="C26" s="29"/>
      <c r="D26" s="29"/>
      <c r="E26" s="31"/>
      <c r="F26" s="30"/>
      <c r="G26" s="18"/>
      <c r="H26" s="17"/>
      <c r="I26" s="77"/>
      <c r="J26" s="77"/>
      <c r="K26" s="79" t="s">
        <v>317</v>
      </c>
      <c r="L26" s="80"/>
      <c r="M26" s="81">
        <v>3.8300000000000001E-2</v>
      </c>
      <c r="N26" s="81">
        <v>9.9599999999999994E-2</v>
      </c>
      <c r="O26" s="82">
        <v>6.9000000000000006E-2</v>
      </c>
    </row>
    <row r="27" spans="1:15" ht="15.75" x14ac:dyDescent="0.25">
      <c r="A27" s="15"/>
      <c r="B27" s="36" t="s">
        <v>291</v>
      </c>
      <c r="C27" s="151" t="s">
        <v>292</v>
      </c>
      <c r="D27" s="151"/>
      <c r="E27" s="152"/>
      <c r="F27" s="26">
        <v>5.11E-2</v>
      </c>
      <c r="G27" s="18"/>
      <c r="H27" s="17"/>
      <c r="I27" s="76"/>
      <c r="J27" s="77"/>
      <c r="K27" s="79" t="s">
        <v>318</v>
      </c>
      <c r="L27" s="80"/>
      <c r="M27" s="81">
        <v>6.0299999999999999E-2</v>
      </c>
      <c r="N27" s="81">
        <v>9.0300000000000005E-2</v>
      </c>
      <c r="O27" s="82">
        <v>7.6499999999999999E-2</v>
      </c>
    </row>
    <row r="28" spans="1:15" ht="15.75" x14ac:dyDescent="0.25">
      <c r="A28" s="15"/>
      <c r="B28" s="36"/>
      <c r="C28" s="25"/>
      <c r="D28" s="25"/>
      <c r="E28" s="27"/>
      <c r="F28" s="30"/>
      <c r="G28" s="18"/>
      <c r="H28" s="17"/>
      <c r="I28" s="77"/>
      <c r="J28" s="77"/>
      <c r="K28" s="79" t="s">
        <v>319</v>
      </c>
      <c r="L28" s="80"/>
      <c r="M28" s="81">
        <v>0.03</v>
      </c>
      <c r="N28" s="81">
        <v>0.03</v>
      </c>
      <c r="O28" s="82">
        <v>0.03</v>
      </c>
    </row>
    <row r="29" spans="1:15" ht="15.75" x14ac:dyDescent="0.25">
      <c r="A29" s="15"/>
      <c r="B29" s="36" t="s">
        <v>293</v>
      </c>
      <c r="C29" s="151" t="s">
        <v>294</v>
      </c>
      <c r="D29" s="151"/>
      <c r="E29" s="152"/>
      <c r="F29" s="26">
        <v>0.03</v>
      </c>
      <c r="G29" s="18"/>
      <c r="H29" s="17"/>
      <c r="I29" s="76"/>
      <c r="J29" s="77"/>
      <c r="K29" s="79" t="s">
        <v>320</v>
      </c>
      <c r="L29" s="80"/>
      <c r="M29" s="81">
        <v>6.4999999999999997E-3</v>
      </c>
      <c r="N29" s="81">
        <v>6.4999999999999997E-3</v>
      </c>
      <c r="O29" s="82">
        <v>6.4999999999999997E-3</v>
      </c>
    </row>
    <row r="30" spans="1:15" ht="15.75" x14ac:dyDescent="0.25">
      <c r="A30" s="15"/>
      <c r="B30" s="24"/>
      <c r="C30" s="18"/>
      <c r="D30" s="34" t="s">
        <v>295</v>
      </c>
      <c r="E30" s="35">
        <v>0</v>
      </c>
      <c r="F30" s="18"/>
      <c r="G30" s="18"/>
      <c r="H30" s="17"/>
      <c r="I30" s="77"/>
      <c r="J30" s="77"/>
      <c r="K30" s="79" t="s">
        <v>321</v>
      </c>
      <c r="L30" s="80"/>
      <c r="M30" s="81">
        <v>0.02</v>
      </c>
      <c r="N30" s="81">
        <v>0.05</v>
      </c>
      <c r="O30" s="82">
        <v>3.6200000000000003E-2</v>
      </c>
    </row>
    <row r="31" spans="1:15" ht="15.75" x14ac:dyDescent="0.25">
      <c r="A31" s="15"/>
      <c r="B31" s="24"/>
      <c r="C31" s="18"/>
      <c r="D31" s="34" t="s">
        <v>296</v>
      </c>
      <c r="E31" s="35">
        <v>0</v>
      </c>
      <c r="F31" s="18"/>
      <c r="G31" s="18"/>
      <c r="H31" s="17"/>
      <c r="I31" s="77"/>
      <c r="J31" s="77"/>
      <c r="K31" s="79" t="s">
        <v>322</v>
      </c>
      <c r="L31" s="80"/>
      <c r="M31" s="81">
        <v>3.8E-3</v>
      </c>
      <c r="N31" s="81">
        <v>3.8E-3</v>
      </c>
      <c r="O31" s="82">
        <v>3.8E-3</v>
      </c>
    </row>
    <row r="32" spans="1:15" ht="16.5" thickBot="1" x14ac:dyDescent="0.3">
      <c r="A32" s="15"/>
      <c r="B32" s="24"/>
      <c r="C32" s="18"/>
      <c r="D32" s="34" t="s">
        <v>297</v>
      </c>
      <c r="E32" s="35"/>
      <c r="F32" s="18"/>
      <c r="G32" s="18"/>
      <c r="H32" s="17"/>
      <c r="I32" s="77"/>
      <c r="J32" s="77"/>
      <c r="K32" s="83" t="s">
        <v>323</v>
      </c>
      <c r="L32" s="84"/>
      <c r="M32" s="85">
        <v>0.1636</v>
      </c>
      <c r="N32" s="85">
        <v>0.28870000000000001</v>
      </c>
      <c r="O32" s="86">
        <v>0.2261</v>
      </c>
    </row>
    <row r="33" spans="1:10" ht="15.75" x14ac:dyDescent="0.25">
      <c r="A33" s="15"/>
      <c r="B33" s="24"/>
      <c r="C33" s="18"/>
      <c r="D33" s="37" t="s">
        <v>298</v>
      </c>
      <c r="E33" s="35"/>
      <c r="F33" s="18"/>
      <c r="G33" s="18"/>
      <c r="H33" s="17"/>
      <c r="I33" s="77"/>
      <c r="J33" s="77"/>
    </row>
    <row r="34" spans="1:10" ht="15.75" x14ac:dyDescent="0.25">
      <c r="A34" s="15"/>
      <c r="B34" s="24"/>
      <c r="C34" s="18"/>
      <c r="D34" s="34" t="s">
        <v>299</v>
      </c>
      <c r="E34" s="35">
        <v>0</v>
      </c>
      <c r="F34" s="18"/>
      <c r="G34" s="18"/>
      <c r="H34" s="17"/>
      <c r="I34" s="77"/>
      <c r="J34" s="77"/>
    </row>
    <row r="35" spans="1:10" ht="15.75" x14ac:dyDescent="0.25">
      <c r="A35" s="15"/>
      <c r="B35" s="24"/>
      <c r="C35" s="18"/>
      <c r="D35" s="34" t="s">
        <v>300</v>
      </c>
      <c r="E35" s="35">
        <v>0</v>
      </c>
      <c r="F35" s="18"/>
      <c r="G35" s="18"/>
      <c r="H35" s="17"/>
      <c r="I35" s="77"/>
      <c r="J35" s="77"/>
    </row>
    <row r="36" spans="1:10" ht="18.75" x14ac:dyDescent="0.25">
      <c r="A36" s="38"/>
      <c r="B36" s="24"/>
      <c r="C36" s="18"/>
      <c r="D36" s="34" t="s">
        <v>301</v>
      </c>
      <c r="E36" s="35">
        <v>0.03</v>
      </c>
      <c r="F36" s="27" t="s">
        <v>302</v>
      </c>
      <c r="G36" s="18"/>
      <c r="H36" s="17"/>
      <c r="I36" s="77"/>
      <c r="J36" s="77"/>
    </row>
    <row r="37" spans="1:10" ht="15.75" x14ac:dyDescent="0.25">
      <c r="A37" s="15"/>
      <c r="B37" s="24"/>
      <c r="C37" s="18"/>
      <c r="D37" s="34" t="s">
        <v>303</v>
      </c>
      <c r="E37" s="35">
        <v>0</v>
      </c>
      <c r="F37" s="18"/>
      <c r="G37" s="18"/>
      <c r="H37" s="17"/>
      <c r="I37" s="77"/>
      <c r="J37" s="77"/>
    </row>
    <row r="38" spans="1:10" ht="16.5" thickBot="1" x14ac:dyDescent="0.3">
      <c r="A38" s="15"/>
      <c r="B38" s="18"/>
      <c r="C38" s="18"/>
      <c r="D38" s="18"/>
      <c r="E38" s="18"/>
      <c r="F38" s="18"/>
      <c r="G38" s="18"/>
      <c r="H38" s="17"/>
      <c r="I38" s="77"/>
      <c r="J38" s="77"/>
    </row>
    <row r="39" spans="1:10" ht="18.75" thickBot="1" x14ac:dyDescent="0.3">
      <c r="A39" s="15"/>
      <c r="B39" s="36" t="s">
        <v>304</v>
      </c>
      <c r="C39" s="153" t="s">
        <v>305</v>
      </c>
      <c r="D39" s="153"/>
      <c r="E39" s="154"/>
      <c r="F39" s="39">
        <f>(((1+F19+F23)*(1+F21)*(1+F27))/(1-(F29))-1)</f>
        <v>0.14210505070618518</v>
      </c>
      <c r="G39" s="18"/>
      <c r="H39" s="17"/>
      <c r="I39" s="76"/>
      <c r="J39" s="87"/>
    </row>
    <row r="40" spans="1:10" ht="18" x14ac:dyDescent="0.25">
      <c r="A40" s="40"/>
      <c r="B40" s="41"/>
      <c r="C40" s="42"/>
      <c r="D40" s="42"/>
      <c r="E40" s="42"/>
      <c r="F40" s="43"/>
      <c r="G40" s="44"/>
      <c r="H40" s="45"/>
      <c r="I40" s="76"/>
      <c r="J40" s="87"/>
    </row>
  </sheetData>
  <mergeCells count="10">
    <mergeCell ref="C2:G2"/>
    <mergeCell ref="C27:E27"/>
    <mergeCell ref="C29:E29"/>
    <mergeCell ref="C39:E39"/>
    <mergeCell ref="A7:H7"/>
    <mergeCell ref="A8:G8"/>
    <mergeCell ref="B9:F10"/>
    <mergeCell ref="C19:E19"/>
    <mergeCell ref="C21:E21"/>
    <mergeCell ref="C23:E2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2</xdr:col>
                <xdr:colOff>0</xdr:colOff>
                <xdr:row>10</xdr:row>
                <xdr:rowOff>85725</xdr:rowOff>
              </from>
              <to>
                <xdr:col>6</xdr:col>
                <xdr:colOff>361950</xdr:colOff>
                <xdr:row>17</xdr:row>
                <xdr:rowOff>9525</xdr:rowOff>
              </to>
            </anchor>
          </objectPr>
        </oleObject>
      </mc:Choice>
      <mc:Fallback>
        <oleObject progId="Equation.3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topLeftCell="A22" workbookViewId="0">
      <selection activeCell="K40" sqref="A1:K40"/>
    </sheetView>
  </sheetViews>
  <sheetFormatPr defaultRowHeight="15" x14ac:dyDescent="0.25"/>
  <cols>
    <col min="1" max="1" width="4.28515625" customWidth="1"/>
    <col min="2" max="2" width="3.140625" customWidth="1"/>
    <col min="3" max="3" width="5.85546875" customWidth="1"/>
    <col min="4" max="4" width="8.42578125" customWidth="1"/>
    <col min="5" max="5" width="10" customWidth="1"/>
    <col min="6" max="6" width="16" customWidth="1"/>
    <col min="7" max="7" width="16.7109375" customWidth="1"/>
    <col min="8" max="8" width="12.85546875" customWidth="1"/>
    <col min="9" max="9" width="8.28515625" customWidth="1"/>
    <col min="10" max="10" width="6.28515625" customWidth="1"/>
    <col min="11" max="11" width="2.42578125" customWidth="1"/>
  </cols>
  <sheetData>
    <row r="1" spans="1:10" x14ac:dyDescent="0.25">
      <c r="B1" s="3"/>
      <c r="C1" s="4"/>
      <c r="D1" s="5"/>
      <c r="E1" s="163" t="s">
        <v>277</v>
      </c>
      <c r="F1" s="163"/>
      <c r="G1" s="163"/>
      <c r="H1" s="163"/>
      <c r="I1" s="163"/>
      <c r="J1" s="6"/>
    </row>
    <row r="2" spans="1:10" x14ac:dyDescent="0.25">
      <c r="C2" s="7"/>
      <c r="D2" s="8"/>
      <c r="E2" s="150" t="s">
        <v>363</v>
      </c>
      <c r="F2" s="150"/>
      <c r="G2" s="150"/>
      <c r="H2" s="150"/>
      <c r="I2" s="150"/>
      <c r="J2" s="9"/>
    </row>
    <row r="3" spans="1:10" x14ac:dyDescent="0.25">
      <c r="C3" s="7"/>
      <c r="D3" s="8"/>
      <c r="E3" s="164" t="s">
        <v>364</v>
      </c>
      <c r="F3" s="164"/>
      <c r="G3" s="164"/>
      <c r="H3" s="164"/>
      <c r="I3" s="8"/>
      <c r="J3" s="9"/>
    </row>
    <row r="4" spans="1:10" ht="22.5" customHeight="1" x14ac:dyDescent="0.25">
      <c r="C4" s="10"/>
      <c r="D4" s="11"/>
      <c r="E4" s="165" t="s">
        <v>365</v>
      </c>
      <c r="F4" s="165"/>
      <c r="G4" s="165"/>
      <c r="H4" s="11"/>
      <c r="I4" s="11"/>
      <c r="J4" s="12"/>
    </row>
    <row r="5" spans="1:10" x14ac:dyDescent="0.25">
      <c r="A5" s="13"/>
      <c r="B5" s="13"/>
      <c r="C5" s="13"/>
      <c r="D5" s="13"/>
      <c r="E5" s="13"/>
      <c r="G5" s="13"/>
      <c r="H5" s="13"/>
      <c r="I5" s="13"/>
      <c r="J5" s="13"/>
    </row>
    <row r="6" spans="1:10" ht="15.75" x14ac:dyDescent="0.25">
      <c r="A6" s="13"/>
      <c r="B6" s="13"/>
      <c r="C6" s="161" t="s">
        <v>278</v>
      </c>
      <c r="D6" s="162"/>
      <c r="E6" s="162"/>
      <c r="F6" s="162"/>
      <c r="G6" s="162"/>
      <c r="H6" s="162"/>
      <c r="I6" s="162"/>
      <c r="J6" s="157"/>
    </row>
    <row r="7" spans="1:10" ht="18" x14ac:dyDescent="0.25">
      <c r="A7" s="13"/>
      <c r="B7" s="13"/>
      <c r="C7" s="158"/>
      <c r="D7" s="159"/>
      <c r="E7" s="159"/>
      <c r="F7" s="159"/>
      <c r="G7" s="159"/>
      <c r="H7" s="159"/>
      <c r="I7" s="159"/>
      <c r="J7" s="14"/>
    </row>
    <row r="8" spans="1:10" ht="15.75" x14ac:dyDescent="0.25">
      <c r="A8" s="13"/>
      <c r="B8" s="13"/>
      <c r="C8" s="15"/>
      <c r="D8" s="160" t="s">
        <v>279</v>
      </c>
      <c r="E8" s="160"/>
      <c r="F8" s="160"/>
      <c r="G8" s="160"/>
      <c r="H8" s="160"/>
      <c r="I8" s="16"/>
      <c r="J8" s="17"/>
    </row>
    <row r="9" spans="1:10" ht="15.75" x14ac:dyDescent="0.25">
      <c r="A9" s="13"/>
      <c r="B9" s="13"/>
      <c r="C9" s="15"/>
      <c r="D9" s="160"/>
      <c r="E9" s="160"/>
      <c r="F9" s="160"/>
      <c r="G9" s="160"/>
      <c r="H9" s="160"/>
      <c r="I9" s="16"/>
      <c r="J9" s="17"/>
    </row>
    <row r="10" spans="1:10" ht="15.75" x14ac:dyDescent="0.25">
      <c r="A10" s="13"/>
      <c r="B10" s="13"/>
      <c r="C10" s="15"/>
      <c r="D10" s="16"/>
      <c r="E10" s="16"/>
      <c r="F10" s="16"/>
      <c r="G10" s="16"/>
      <c r="H10" s="16"/>
      <c r="I10" s="16"/>
      <c r="J10" s="17"/>
    </row>
    <row r="11" spans="1:10" ht="15.75" x14ac:dyDescent="0.25">
      <c r="A11" s="13"/>
      <c r="B11" s="13"/>
      <c r="C11" s="15"/>
      <c r="D11" s="18"/>
      <c r="E11" s="19"/>
      <c r="F11" s="19"/>
      <c r="G11" s="19"/>
      <c r="H11" s="20"/>
      <c r="I11" s="20"/>
      <c r="J11" s="21"/>
    </row>
    <row r="12" spans="1:10" ht="15.75" x14ac:dyDescent="0.25">
      <c r="A12" s="13"/>
      <c r="B12" s="13"/>
      <c r="C12" s="15"/>
      <c r="D12" s="18"/>
      <c r="E12" s="20"/>
      <c r="F12" s="20"/>
      <c r="G12" s="19"/>
      <c r="H12" s="20"/>
      <c r="I12" s="20"/>
      <c r="J12" s="21"/>
    </row>
    <row r="13" spans="1:10" ht="15.75" x14ac:dyDescent="0.25">
      <c r="A13" s="13"/>
      <c r="B13" s="13"/>
      <c r="C13" s="15"/>
      <c r="D13" s="18"/>
      <c r="E13" s="19"/>
      <c r="F13" s="19"/>
      <c r="G13" s="19"/>
      <c r="H13" s="20"/>
      <c r="I13" s="20"/>
      <c r="J13" s="21"/>
    </row>
    <row r="14" spans="1:10" ht="15.75" x14ac:dyDescent="0.25">
      <c r="A14" s="13"/>
      <c r="B14" s="13"/>
      <c r="C14" s="15"/>
      <c r="D14" s="18"/>
      <c r="E14" s="19"/>
      <c r="F14" s="19"/>
      <c r="G14" s="19"/>
      <c r="H14" s="20"/>
      <c r="I14" s="20"/>
      <c r="J14" s="21"/>
    </row>
    <row r="15" spans="1:10" ht="15.75" x14ac:dyDescent="0.25">
      <c r="A15" s="13"/>
      <c r="B15" s="13"/>
      <c r="C15" s="15"/>
      <c r="D15" s="16"/>
      <c r="E15" s="16"/>
      <c r="F15" s="16"/>
      <c r="G15" s="16"/>
      <c r="H15" s="16"/>
      <c r="I15" s="16"/>
      <c r="J15" s="17"/>
    </row>
    <row r="16" spans="1:10" ht="15.75" x14ac:dyDescent="0.25">
      <c r="A16" s="13"/>
      <c r="B16" s="13"/>
      <c r="C16" s="22"/>
      <c r="D16" s="23" t="s">
        <v>280</v>
      </c>
      <c r="E16" s="18"/>
      <c r="F16" s="18"/>
      <c r="G16" s="18"/>
      <c r="H16" s="18"/>
      <c r="I16" s="18"/>
      <c r="J16" s="17"/>
    </row>
    <row r="17" spans="1:10" ht="15.75" x14ac:dyDescent="0.25">
      <c r="A17" s="13"/>
      <c r="B17" s="13"/>
      <c r="C17" s="15"/>
      <c r="D17" s="18"/>
      <c r="E17" s="18"/>
      <c r="F17" s="18"/>
      <c r="G17" s="18"/>
      <c r="H17" s="18"/>
      <c r="I17" s="18"/>
      <c r="J17" s="17"/>
    </row>
    <row r="18" spans="1:10" ht="15.75" x14ac:dyDescent="0.25">
      <c r="A18" s="13"/>
      <c r="B18" s="13"/>
      <c r="C18" s="22"/>
      <c r="D18" s="24" t="s">
        <v>281</v>
      </c>
      <c r="E18" s="151" t="s">
        <v>282</v>
      </c>
      <c r="F18" s="151"/>
      <c r="G18" s="152"/>
      <c r="H18" s="26">
        <v>4.48E-2</v>
      </c>
      <c r="I18" s="27"/>
      <c r="J18" s="28"/>
    </row>
    <row r="19" spans="1:10" ht="15.75" x14ac:dyDescent="0.25">
      <c r="A19" s="13"/>
      <c r="B19" s="13"/>
      <c r="C19" s="15"/>
      <c r="D19" s="24"/>
      <c r="E19" s="29"/>
      <c r="F19" s="29"/>
      <c r="G19" s="29"/>
      <c r="H19" s="30"/>
      <c r="I19" s="18"/>
      <c r="J19" s="17"/>
    </row>
    <row r="20" spans="1:10" ht="15.75" x14ac:dyDescent="0.25">
      <c r="A20" s="13"/>
      <c r="B20" s="13"/>
      <c r="C20" s="15"/>
      <c r="D20" s="24" t="s">
        <v>283</v>
      </c>
      <c r="E20" s="151" t="s">
        <v>284</v>
      </c>
      <c r="F20" s="151"/>
      <c r="G20" s="152"/>
      <c r="H20" s="26">
        <v>1.41E-2</v>
      </c>
      <c r="I20" s="18"/>
      <c r="J20" s="17"/>
    </row>
    <row r="21" spans="1:10" ht="15.75" x14ac:dyDescent="0.25">
      <c r="A21" s="13"/>
      <c r="B21" s="13"/>
      <c r="C21" s="15"/>
      <c r="D21" s="24"/>
      <c r="E21" s="31"/>
      <c r="F21" s="31"/>
      <c r="G21" s="18"/>
      <c r="H21" s="30"/>
      <c r="I21" s="18"/>
      <c r="J21" s="17"/>
    </row>
    <row r="22" spans="1:10" ht="15.75" x14ac:dyDescent="0.25">
      <c r="A22" s="13"/>
      <c r="B22" s="13"/>
      <c r="C22" s="15"/>
      <c r="D22" s="24" t="s">
        <v>285</v>
      </c>
      <c r="E22" s="151" t="s">
        <v>286</v>
      </c>
      <c r="F22" s="151"/>
      <c r="G22" s="152"/>
      <c r="H22" s="26">
        <f>G23+G24</f>
        <v>2.01E-2</v>
      </c>
      <c r="I22" s="18"/>
      <c r="J22" s="17"/>
    </row>
    <row r="23" spans="1:10" ht="15.75" x14ac:dyDescent="0.25">
      <c r="A23" s="13"/>
      <c r="B23" s="13"/>
      <c r="C23" s="15"/>
      <c r="D23" s="32" t="s">
        <v>287</v>
      </c>
      <c r="E23" s="33"/>
      <c r="F23" s="34" t="s">
        <v>288</v>
      </c>
      <c r="G23" s="35">
        <v>1.04E-2</v>
      </c>
      <c r="H23" s="30"/>
      <c r="I23" s="18"/>
      <c r="J23" s="17"/>
    </row>
    <row r="24" spans="1:10" ht="15.75" x14ac:dyDescent="0.25">
      <c r="A24" s="13"/>
      <c r="B24" s="13"/>
      <c r="C24" s="15"/>
      <c r="D24" s="32" t="s">
        <v>289</v>
      </c>
      <c r="E24" s="33"/>
      <c r="F24" s="34" t="s">
        <v>290</v>
      </c>
      <c r="G24" s="35">
        <v>9.7000000000000003E-3</v>
      </c>
      <c r="H24" s="30"/>
      <c r="I24" s="18"/>
      <c r="J24" s="17"/>
    </row>
    <row r="25" spans="1:10" ht="15.75" x14ac:dyDescent="0.25">
      <c r="A25" s="13"/>
      <c r="B25" s="13"/>
      <c r="C25" s="15"/>
      <c r="D25" s="24"/>
      <c r="E25" s="29"/>
      <c r="F25" s="29"/>
      <c r="G25" s="31"/>
      <c r="H25" s="30"/>
      <c r="I25" s="18"/>
      <c r="J25" s="17"/>
    </row>
    <row r="26" spans="1:10" ht="15.75" x14ac:dyDescent="0.25">
      <c r="A26" s="13"/>
      <c r="B26" s="13"/>
      <c r="C26" s="15"/>
      <c r="D26" s="36" t="s">
        <v>291</v>
      </c>
      <c r="E26" s="151" t="s">
        <v>292</v>
      </c>
      <c r="F26" s="151"/>
      <c r="G26" s="152"/>
      <c r="H26" s="26">
        <v>7.9000000000000001E-2</v>
      </c>
      <c r="I26" s="18"/>
      <c r="J26" s="17"/>
    </row>
    <row r="27" spans="1:10" ht="15.75" x14ac:dyDescent="0.25">
      <c r="A27" s="13"/>
      <c r="B27" s="13"/>
      <c r="C27" s="15"/>
      <c r="D27" s="36"/>
      <c r="E27" s="23"/>
      <c r="F27" s="23"/>
      <c r="G27" s="27"/>
      <c r="H27" s="30"/>
      <c r="I27" s="18"/>
      <c r="J27" s="17"/>
    </row>
    <row r="28" spans="1:10" ht="15.75" x14ac:dyDescent="0.25">
      <c r="A28" s="13"/>
      <c r="B28" s="13"/>
      <c r="C28" s="15"/>
      <c r="D28" s="36" t="s">
        <v>293</v>
      </c>
      <c r="E28" s="151" t="s">
        <v>294</v>
      </c>
      <c r="F28" s="151"/>
      <c r="G28" s="152"/>
      <c r="H28" s="26">
        <v>6.6500000000000004E-2</v>
      </c>
      <c r="I28" s="18"/>
      <c r="J28" s="17"/>
    </row>
    <row r="29" spans="1:10" ht="15.75" x14ac:dyDescent="0.25">
      <c r="A29" s="13"/>
      <c r="B29" s="13"/>
      <c r="C29" s="15"/>
      <c r="D29" s="24"/>
      <c r="E29" s="18"/>
      <c r="F29" s="34" t="s">
        <v>295</v>
      </c>
      <c r="G29" s="35">
        <v>6.4999999999999997E-3</v>
      </c>
      <c r="H29" s="18"/>
      <c r="I29" s="18"/>
      <c r="J29" s="17"/>
    </row>
    <row r="30" spans="1:10" ht="15.75" x14ac:dyDescent="0.25">
      <c r="A30" s="13"/>
      <c r="B30" s="13"/>
      <c r="C30" s="15"/>
      <c r="D30" s="24"/>
      <c r="E30" s="18"/>
      <c r="F30" s="34" t="s">
        <v>296</v>
      </c>
      <c r="G30" s="35">
        <v>0.03</v>
      </c>
      <c r="H30" s="18"/>
      <c r="I30" s="18"/>
      <c r="J30" s="17"/>
    </row>
    <row r="31" spans="1:10" ht="15.75" x14ac:dyDescent="0.25">
      <c r="A31" s="13"/>
      <c r="B31" s="13"/>
      <c r="C31" s="15"/>
      <c r="D31" s="24"/>
      <c r="E31" s="18"/>
      <c r="F31" s="34" t="s">
        <v>297</v>
      </c>
      <c r="G31" s="35"/>
      <c r="H31" s="18"/>
      <c r="I31" s="18"/>
      <c r="J31" s="17"/>
    </row>
    <row r="32" spans="1:10" ht="15.75" x14ac:dyDescent="0.25">
      <c r="A32" s="13"/>
      <c r="B32" s="13"/>
      <c r="C32" s="15"/>
      <c r="D32" s="24"/>
      <c r="E32" s="18"/>
      <c r="F32" s="37" t="s">
        <v>298</v>
      </c>
      <c r="G32" s="35"/>
      <c r="H32" s="18"/>
      <c r="I32" s="18"/>
      <c r="J32" s="17"/>
    </row>
    <row r="33" spans="1:10" ht="15.75" x14ac:dyDescent="0.25">
      <c r="A33" s="13"/>
      <c r="B33" s="13"/>
      <c r="C33" s="15"/>
      <c r="D33" s="24"/>
      <c r="E33" s="18"/>
      <c r="F33" s="34" t="s">
        <v>299</v>
      </c>
      <c r="G33" s="35">
        <v>0</v>
      </c>
      <c r="H33" s="18"/>
      <c r="I33" s="18"/>
      <c r="J33" s="17"/>
    </row>
    <row r="34" spans="1:10" ht="15.75" x14ac:dyDescent="0.25">
      <c r="A34" s="13"/>
      <c r="B34" s="13"/>
      <c r="C34" s="15"/>
      <c r="D34" s="24"/>
      <c r="E34" s="18"/>
      <c r="F34" s="34" t="s">
        <v>300</v>
      </c>
      <c r="G34" s="35">
        <v>0</v>
      </c>
      <c r="H34" s="18"/>
      <c r="I34" s="18"/>
      <c r="J34" s="17"/>
    </row>
    <row r="35" spans="1:10" ht="18.75" x14ac:dyDescent="0.25">
      <c r="A35" s="13"/>
      <c r="B35" s="13"/>
      <c r="C35" s="38"/>
      <c r="D35" s="24"/>
      <c r="E35" s="18"/>
      <c r="F35" s="34" t="s">
        <v>301</v>
      </c>
      <c r="G35" s="35">
        <v>0.03</v>
      </c>
      <c r="H35" s="27" t="s">
        <v>302</v>
      </c>
      <c r="I35" s="18"/>
      <c r="J35" s="17"/>
    </row>
    <row r="36" spans="1:10" ht="15.75" x14ac:dyDescent="0.25">
      <c r="A36" s="13"/>
      <c r="B36" s="13"/>
      <c r="C36" s="15"/>
      <c r="D36" s="24"/>
      <c r="E36" s="18"/>
      <c r="F36" s="34" t="s">
        <v>303</v>
      </c>
      <c r="G36" s="35">
        <v>0</v>
      </c>
      <c r="H36" s="18"/>
      <c r="I36" s="18"/>
      <c r="J36" s="17"/>
    </row>
    <row r="37" spans="1:10" ht="16.5" thickBot="1" x14ac:dyDescent="0.3">
      <c r="A37" s="13"/>
      <c r="B37" s="13"/>
      <c r="C37" s="15"/>
      <c r="D37" s="18"/>
      <c r="E37" s="18"/>
      <c r="F37" s="18"/>
      <c r="G37" s="18"/>
      <c r="H37" s="18"/>
      <c r="I37" s="18"/>
      <c r="J37" s="17"/>
    </row>
    <row r="38" spans="1:10" ht="16.5" thickBot="1" x14ac:dyDescent="0.3">
      <c r="A38" s="13"/>
      <c r="B38" s="13"/>
      <c r="C38" s="15"/>
      <c r="D38" s="36" t="s">
        <v>304</v>
      </c>
      <c r="E38" s="153" t="s">
        <v>305</v>
      </c>
      <c r="F38" s="153"/>
      <c r="G38" s="154"/>
      <c r="H38" s="39">
        <f>(((1+H18+H20)*(1+H22)*(1+H26))/(1-(H28))-1)</f>
        <v>0.24854677805034808</v>
      </c>
      <c r="I38" s="18"/>
      <c r="J38" s="17"/>
    </row>
    <row r="39" spans="1:10" ht="15.75" x14ac:dyDescent="0.25">
      <c r="A39" s="13"/>
      <c r="B39" s="13"/>
      <c r="C39" s="40"/>
      <c r="D39" s="41"/>
      <c r="E39" s="42"/>
      <c r="F39" s="42"/>
      <c r="G39" s="42"/>
      <c r="H39" s="43"/>
      <c r="I39" s="44"/>
      <c r="J39" s="45"/>
    </row>
  </sheetData>
  <mergeCells count="13">
    <mergeCell ref="E1:I1"/>
    <mergeCell ref="E2:I2"/>
    <mergeCell ref="E3:H3"/>
    <mergeCell ref="E4:G4"/>
    <mergeCell ref="E26:G26"/>
    <mergeCell ref="E28:G28"/>
    <mergeCell ref="E38:G38"/>
    <mergeCell ref="C6:J6"/>
    <mergeCell ref="C7:I7"/>
    <mergeCell ref="D8:H9"/>
    <mergeCell ref="E18:G18"/>
    <mergeCell ref="E20:G20"/>
    <mergeCell ref="E22:G22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3</xdr:col>
                <xdr:colOff>28575</xdr:colOff>
                <xdr:row>9</xdr:row>
                <xdr:rowOff>28575</xdr:rowOff>
              </from>
              <to>
                <xdr:col>8</xdr:col>
                <xdr:colOff>742950</xdr:colOff>
                <xdr:row>15</xdr:row>
                <xdr:rowOff>19050</xdr:rowOff>
              </to>
            </anchor>
          </objectPr>
        </oleObject>
      </mc:Choice>
      <mc:Fallback>
        <oleObject progId="Equation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436"/>
  <sheetViews>
    <sheetView topLeftCell="A63" workbookViewId="0">
      <selection sqref="A1:D1"/>
    </sheetView>
  </sheetViews>
  <sheetFormatPr defaultRowHeight="15" x14ac:dyDescent="0.25"/>
  <cols>
    <col min="1" max="1" width="54.5703125" style="46" customWidth="1"/>
    <col min="4" max="4" width="14.140625" bestFit="1" customWidth="1"/>
    <col min="5" max="5" width="10.85546875" customWidth="1"/>
  </cols>
  <sheetData>
    <row r="1" spans="1:5" x14ac:dyDescent="0.25">
      <c r="A1" s="166" t="s">
        <v>277</v>
      </c>
      <c r="B1" s="163"/>
      <c r="C1" s="163"/>
      <c r="D1" s="163"/>
      <c r="E1" s="6"/>
    </row>
    <row r="2" spans="1:5" x14ac:dyDescent="0.25">
      <c r="A2" s="167" t="s">
        <v>306</v>
      </c>
      <c r="B2" s="150"/>
      <c r="C2" s="150"/>
      <c r="D2" s="150"/>
      <c r="E2" s="9"/>
    </row>
    <row r="3" spans="1:5" ht="15.75" x14ac:dyDescent="0.25">
      <c r="A3" s="142" t="s">
        <v>115</v>
      </c>
      <c r="B3" s="143"/>
      <c r="C3" s="143"/>
      <c r="D3" s="143"/>
      <c r="E3" s="9"/>
    </row>
    <row r="4" spans="1:5" x14ac:dyDescent="0.25">
      <c r="A4" s="167" t="s">
        <v>324</v>
      </c>
      <c r="B4" s="150"/>
      <c r="C4" s="150"/>
      <c r="D4" s="150"/>
      <c r="E4" s="9"/>
    </row>
    <row r="5" spans="1:5" x14ac:dyDescent="0.25">
      <c r="A5" s="168" t="s">
        <v>327</v>
      </c>
      <c r="B5" s="169"/>
      <c r="C5" s="169"/>
      <c r="D5" s="169"/>
      <c r="E5" s="12"/>
    </row>
    <row r="7" spans="1:5" x14ac:dyDescent="0.25">
      <c r="A7" s="46" t="s">
        <v>657</v>
      </c>
      <c r="B7" t="s">
        <v>385</v>
      </c>
    </row>
    <row r="8" spans="1:5" x14ac:dyDescent="0.25">
      <c r="A8" s="46" t="s">
        <v>658</v>
      </c>
    </row>
    <row r="9" spans="1:5" x14ac:dyDescent="0.25">
      <c r="A9" s="46" t="s">
        <v>116</v>
      </c>
    </row>
    <row r="11" spans="1:5" x14ac:dyDescent="0.25">
      <c r="A11" s="46" t="s">
        <v>124</v>
      </c>
      <c r="B11" t="s">
        <v>118</v>
      </c>
      <c r="C11" t="s">
        <v>119</v>
      </c>
      <c r="D11" t="s">
        <v>120</v>
      </c>
      <c r="E11" t="s">
        <v>121</v>
      </c>
    </row>
    <row r="12" spans="1:5" x14ac:dyDescent="0.25">
      <c r="A12" s="46" t="s">
        <v>659</v>
      </c>
      <c r="B12" t="s">
        <v>125</v>
      </c>
      <c r="C12">
        <v>600</v>
      </c>
      <c r="D12">
        <v>13.95</v>
      </c>
      <c r="E12">
        <f>ROUND((C12*D12),4)</f>
        <v>8370</v>
      </c>
    </row>
    <row r="13" spans="1:5" x14ac:dyDescent="0.25">
      <c r="A13" s="46" t="s">
        <v>660</v>
      </c>
      <c r="B13" t="s">
        <v>125</v>
      </c>
      <c r="C13">
        <v>100</v>
      </c>
      <c r="D13">
        <v>73.09</v>
      </c>
      <c r="E13">
        <f>ROUND((C13*D13),4)</f>
        <v>7309</v>
      </c>
    </row>
    <row r="14" spans="1:5" x14ac:dyDescent="0.25">
      <c r="A14" s="46" t="s">
        <v>661</v>
      </c>
      <c r="B14" t="s">
        <v>125</v>
      </c>
      <c r="C14">
        <v>300</v>
      </c>
      <c r="D14">
        <v>21.79</v>
      </c>
      <c r="E14">
        <f>ROUND((C14*D14),4)</f>
        <v>6537</v>
      </c>
    </row>
    <row r="15" spans="1:5" x14ac:dyDescent="0.25">
      <c r="A15" s="46" t="s">
        <v>123</v>
      </c>
      <c r="B15" t="s">
        <v>9</v>
      </c>
      <c r="C15" t="s">
        <v>9</v>
      </c>
      <c r="D15" t="s">
        <v>9</v>
      </c>
      <c r="E15">
        <f>SUM(E12:E14)</f>
        <v>22216</v>
      </c>
    </row>
    <row r="17" spans="1:5" x14ac:dyDescent="0.25">
      <c r="A17" s="46" t="s">
        <v>126</v>
      </c>
      <c r="B17" t="s">
        <v>118</v>
      </c>
      <c r="C17" t="s">
        <v>119</v>
      </c>
      <c r="D17" t="s">
        <v>120</v>
      </c>
      <c r="E17" t="s">
        <v>121</v>
      </c>
    </row>
    <row r="18" spans="1:5" ht="30" x14ac:dyDescent="0.25">
      <c r="A18" s="46" t="s">
        <v>662</v>
      </c>
      <c r="B18" t="s">
        <v>125</v>
      </c>
      <c r="C18">
        <v>600</v>
      </c>
      <c r="D18">
        <v>12.7</v>
      </c>
      <c r="E18">
        <f>ROUND((C18*D18),4)</f>
        <v>7620</v>
      </c>
    </row>
    <row r="19" spans="1:5" x14ac:dyDescent="0.25">
      <c r="A19" s="46" t="s">
        <v>123</v>
      </c>
      <c r="B19" t="s">
        <v>9</v>
      </c>
      <c r="C19" t="s">
        <v>9</v>
      </c>
      <c r="D19" t="s">
        <v>9</v>
      </c>
      <c r="E19">
        <f>SUM(E18:E18)</f>
        <v>7620</v>
      </c>
    </row>
    <row r="21" spans="1:5" x14ac:dyDescent="0.25">
      <c r="A21" s="46" t="s">
        <v>130</v>
      </c>
      <c r="B21" t="s">
        <v>9</v>
      </c>
      <c r="C21" t="s">
        <v>9</v>
      </c>
      <c r="D21" t="s">
        <v>9</v>
      </c>
      <c r="E21">
        <f>E15+E19</f>
        <v>29836</v>
      </c>
    </row>
    <row r="22" spans="1:5" x14ac:dyDescent="0.25">
      <c r="A22" s="46" t="s">
        <v>131</v>
      </c>
      <c r="B22" t="s">
        <v>9</v>
      </c>
      <c r="C22" t="s">
        <v>9</v>
      </c>
      <c r="D22" s="2">
        <v>0</v>
      </c>
      <c r="E22">
        <f>ROUND((E21*D22),4)</f>
        <v>0</v>
      </c>
    </row>
    <row r="23" spans="1:5" x14ac:dyDescent="0.25">
      <c r="A23" s="46" t="s">
        <v>132</v>
      </c>
      <c r="B23" t="s">
        <v>9</v>
      </c>
      <c r="C23" t="s">
        <v>9</v>
      </c>
      <c r="D23" t="s">
        <v>9</v>
      </c>
      <c r="E23">
        <f>SUM(E21:E22)</f>
        <v>29836</v>
      </c>
    </row>
    <row r="25" spans="1:5" x14ac:dyDescent="0.25">
      <c r="A25" s="46" t="s">
        <v>663</v>
      </c>
      <c r="B25" t="s">
        <v>390</v>
      </c>
    </row>
    <row r="26" spans="1:5" ht="75" x14ac:dyDescent="0.25">
      <c r="A26" s="46" t="s">
        <v>664</v>
      </c>
    </row>
    <row r="27" spans="1:5" x14ac:dyDescent="0.25">
      <c r="A27" s="46" t="s">
        <v>665</v>
      </c>
    </row>
    <row r="29" spans="1:5" x14ac:dyDescent="0.25">
      <c r="A29" s="46" t="s">
        <v>117</v>
      </c>
      <c r="B29" t="s">
        <v>118</v>
      </c>
      <c r="C29" t="s">
        <v>119</v>
      </c>
      <c r="D29" t="s">
        <v>120</v>
      </c>
      <c r="E29" t="s">
        <v>121</v>
      </c>
    </row>
    <row r="30" spans="1:5" ht="45" x14ac:dyDescent="0.25">
      <c r="A30" s="46" t="s">
        <v>666</v>
      </c>
      <c r="B30" t="s">
        <v>122</v>
      </c>
      <c r="C30">
        <v>1</v>
      </c>
      <c r="D30">
        <v>700</v>
      </c>
      <c r="E30">
        <f>ROUND((C30*D30),4)</f>
        <v>700</v>
      </c>
    </row>
    <row r="31" spans="1:5" x14ac:dyDescent="0.25">
      <c r="A31" s="46" t="s">
        <v>123</v>
      </c>
      <c r="B31" t="s">
        <v>9</v>
      </c>
      <c r="C31" t="s">
        <v>9</v>
      </c>
      <c r="D31" t="s">
        <v>9</v>
      </c>
      <c r="E31">
        <f>SUM(E30:E30)</f>
        <v>700</v>
      </c>
    </row>
    <row r="33" spans="1:5" x14ac:dyDescent="0.25">
      <c r="A33" s="46" t="s">
        <v>126</v>
      </c>
      <c r="B33" t="s">
        <v>118</v>
      </c>
      <c r="C33" t="s">
        <v>119</v>
      </c>
      <c r="D33" t="s">
        <v>120</v>
      </c>
      <c r="E33" t="s">
        <v>121</v>
      </c>
    </row>
    <row r="34" spans="1:5" ht="30" x14ac:dyDescent="0.25">
      <c r="A34" s="46" t="s">
        <v>667</v>
      </c>
      <c r="B34" t="s">
        <v>129</v>
      </c>
      <c r="C34">
        <v>0.4</v>
      </c>
      <c r="D34">
        <v>3.36</v>
      </c>
      <c r="E34">
        <f>ROUND((C34*D34),4)</f>
        <v>1.3440000000000001</v>
      </c>
    </row>
    <row r="35" spans="1:5" ht="30" x14ac:dyDescent="0.25">
      <c r="A35" s="46" t="s">
        <v>668</v>
      </c>
      <c r="B35" t="s">
        <v>129</v>
      </c>
      <c r="C35">
        <v>0.1</v>
      </c>
      <c r="D35">
        <v>66.08</v>
      </c>
      <c r="E35">
        <f>ROUND((C35*D35),4)</f>
        <v>6.6079999999999997</v>
      </c>
    </row>
    <row r="36" spans="1:5" ht="30" x14ac:dyDescent="0.25">
      <c r="A36" s="46" t="s">
        <v>669</v>
      </c>
      <c r="B36" t="s">
        <v>129</v>
      </c>
      <c r="C36">
        <v>0.1</v>
      </c>
      <c r="D36">
        <v>230.18</v>
      </c>
      <c r="E36">
        <f>ROUND((C36*D36),4)</f>
        <v>23.018000000000001</v>
      </c>
    </row>
    <row r="37" spans="1:5" ht="30" x14ac:dyDescent="0.25">
      <c r="A37" s="46" t="s">
        <v>670</v>
      </c>
      <c r="B37" t="s">
        <v>129</v>
      </c>
      <c r="C37">
        <v>0.1</v>
      </c>
      <c r="D37">
        <v>101.25</v>
      </c>
      <c r="E37">
        <f>ROUND((C37*D37),4)</f>
        <v>10.125</v>
      </c>
    </row>
    <row r="38" spans="1:5" x14ac:dyDescent="0.25">
      <c r="A38" s="46" t="s">
        <v>123</v>
      </c>
      <c r="B38" t="s">
        <v>9</v>
      </c>
      <c r="C38" t="s">
        <v>9</v>
      </c>
      <c r="D38" t="s">
        <v>9</v>
      </c>
      <c r="E38">
        <f>SUM(E34:E37)</f>
        <v>41.094999999999999</v>
      </c>
    </row>
    <row r="40" spans="1:5" x14ac:dyDescent="0.25">
      <c r="A40" s="46" t="s">
        <v>130</v>
      </c>
      <c r="B40" t="s">
        <v>9</v>
      </c>
      <c r="C40" t="s">
        <v>9</v>
      </c>
      <c r="D40" t="s">
        <v>9</v>
      </c>
      <c r="E40">
        <f>E31+E38</f>
        <v>741.09500000000003</v>
      </c>
    </row>
    <row r="41" spans="1:5" x14ac:dyDescent="0.25">
      <c r="A41" s="46" t="s">
        <v>131</v>
      </c>
      <c r="B41" t="s">
        <v>9</v>
      </c>
      <c r="C41" t="s">
        <v>9</v>
      </c>
      <c r="D41" s="2">
        <v>0</v>
      </c>
      <c r="E41">
        <f>ROUND((E40*D41),4)</f>
        <v>0</v>
      </c>
    </row>
    <row r="42" spans="1:5" x14ac:dyDescent="0.25">
      <c r="A42" s="46" t="s">
        <v>132</v>
      </c>
      <c r="B42" t="s">
        <v>9</v>
      </c>
      <c r="C42" t="s">
        <v>9</v>
      </c>
      <c r="D42" t="s">
        <v>9</v>
      </c>
      <c r="E42">
        <f>SUM(E40:E41)</f>
        <v>741.09500000000003</v>
      </c>
    </row>
    <row r="44" spans="1:5" x14ac:dyDescent="0.25">
      <c r="A44" s="46" t="s">
        <v>671</v>
      </c>
      <c r="B44" t="s">
        <v>395</v>
      </c>
    </row>
    <row r="45" spans="1:5" x14ac:dyDescent="0.25">
      <c r="A45" s="46" t="s">
        <v>672</v>
      </c>
    </row>
    <row r="46" spans="1:5" x14ac:dyDescent="0.25">
      <c r="A46" s="46" t="s">
        <v>134</v>
      </c>
    </row>
    <row r="48" spans="1:5" x14ac:dyDescent="0.25">
      <c r="A48" s="46" t="s">
        <v>126</v>
      </c>
      <c r="B48" t="s">
        <v>118</v>
      </c>
      <c r="C48" t="s">
        <v>119</v>
      </c>
      <c r="D48" t="s">
        <v>120</v>
      </c>
      <c r="E48" t="s">
        <v>121</v>
      </c>
    </row>
    <row r="49" spans="1:5" ht="30" x14ac:dyDescent="0.25">
      <c r="A49" s="46" t="s">
        <v>673</v>
      </c>
      <c r="B49" t="s">
        <v>146</v>
      </c>
      <c r="C49">
        <v>0.01</v>
      </c>
      <c r="D49">
        <v>218.78469999999999</v>
      </c>
      <c r="E49">
        <f t="shared" ref="E49:E55" si="0">ROUND((C49*D49),4)</f>
        <v>2.1878000000000002</v>
      </c>
    </row>
    <row r="50" spans="1:5" ht="30" x14ac:dyDescent="0.25">
      <c r="A50" s="46" t="s">
        <v>674</v>
      </c>
      <c r="B50" t="s">
        <v>125</v>
      </c>
      <c r="C50">
        <v>1</v>
      </c>
      <c r="D50">
        <v>14.375400000000001</v>
      </c>
      <c r="E50">
        <f t="shared" si="0"/>
        <v>14.375400000000001</v>
      </c>
    </row>
    <row r="51" spans="1:5" x14ac:dyDescent="0.25">
      <c r="A51" s="46" t="s">
        <v>675</v>
      </c>
      <c r="B51" t="s">
        <v>125</v>
      </c>
      <c r="C51">
        <v>2</v>
      </c>
      <c r="D51">
        <v>10.5754</v>
      </c>
      <c r="E51">
        <f t="shared" si="0"/>
        <v>21.1508</v>
      </c>
    </row>
    <row r="52" spans="1:5" ht="30" x14ac:dyDescent="0.25">
      <c r="A52" s="46" t="s">
        <v>676</v>
      </c>
      <c r="B52" t="s">
        <v>144</v>
      </c>
      <c r="C52">
        <v>1</v>
      </c>
      <c r="D52">
        <v>6.16</v>
      </c>
      <c r="E52">
        <f t="shared" si="0"/>
        <v>6.16</v>
      </c>
    </row>
    <row r="53" spans="1:5" ht="30" x14ac:dyDescent="0.25">
      <c r="A53" s="46" t="s">
        <v>677</v>
      </c>
      <c r="B53" t="s">
        <v>144</v>
      </c>
      <c r="C53">
        <v>4</v>
      </c>
      <c r="D53">
        <v>6.24</v>
      </c>
      <c r="E53">
        <f t="shared" si="0"/>
        <v>24.96</v>
      </c>
    </row>
    <row r="54" spans="1:5" ht="30" x14ac:dyDescent="0.25">
      <c r="A54" s="46" t="s">
        <v>678</v>
      </c>
      <c r="B54" t="s">
        <v>128</v>
      </c>
      <c r="C54">
        <v>1</v>
      </c>
      <c r="D54">
        <v>185</v>
      </c>
      <c r="E54">
        <f t="shared" si="0"/>
        <v>185</v>
      </c>
    </row>
    <row r="55" spans="1:5" x14ac:dyDescent="0.25">
      <c r="A55" s="46" t="s">
        <v>679</v>
      </c>
      <c r="B55" t="s">
        <v>145</v>
      </c>
      <c r="C55">
        <v>0.11</v>
      </c>
      <c r="D55">
        <v>7.63</v>
      </c>
      <c r="E55">
        <f t="shared" si="0"/>
        <v>0.83930000000000005</v>
      </c>
    </row>
    <row r="56" spans="1:5" x14ac:dyDescent="0.25">
      <c r="A56" s="46" t="s">
        <v>123</v>
      </c>
      <c r="B56" t="s">
        <v>9</v>
      </c>
      <c r="C56" t="s">
        <v>9</v>
      </c>
      <c r="D56" t="s">
        <v>9</v>
      </c>
      <c r="E56">
        <f>SUM(E49:E55)</f>
        <v>254.67330000000001</v>
      </c>
    </row>
    <row r="58" spans="1:5" x14ac:dyDescent="0.25">
      <c r="A58" s="46" t="s">
        <v>130</v>
      </c>
      <c r="B58" t="s">
        <v>9</v>
      </c>
      <c r="C58" t="s">
        <v>9</v>
      </c>
      <c r="D58" t="s">
        <v>9</v>
      </c>
      <c r="E58">
        <f>E56</f>
        <v>254.67330000000001</v>
      </c>
    </row>
    <row r="59" spans="1:5" x14ac:dyDescent="0.25">
      <c r="A59" s="46" t="s">
        <v>131</v>
      </c>
      <c r="B59" t="s">
        <v>9</v>
      </c>
      <c r="C59" t="s">
        <v>9</v>
      </c>
      <c r="D59" s="2">
        <v>0</v>
      </c>
      <c r="E59">
        <f>ROUND((E58*D59),4)</f>
        <v>0</v>
      </c>
    </row>
    <row r="60" spans="1:5" x14ac:dyDescent="0.25">
      <c r="A60" s="46" t="s">
        <v>132</v>
      </c>
      <c r="B60" t="s">
        <v>9</v>
      </c>
      <c r="C60" t="s">
        <v>9</v>
      </c>
      <c r="D60" t="s">
        <v>9</v>
      </c>
      <c r="E60">
        <f>SUM(E58:E59)</f>
        <v>254.67330000000001</v>
      </c>
    </row>
    <row r="62" spans="1:5" x14ac:dyDescent="0.25">
      <c r="A62" s="46" t="s">
        <v>680</v>
      </c>
      <c r="B62" t="s">
        <v>399</v>
      </c>
    </row>
    <row r="63" spans="1:5" x14ac:dyDescent="0.25">
      <c r="A63" s="46" t="s">
        <v>245</v>
      </c>
    </row>
    <row r="64" spans="1:5" x14ac:dyDescent="0.25">
      <c r="A64" s="46" t="s">
        <v>134</v>
      </c>
    </row>
    <row r="66" spans="1:5" x14ac:dyDescent="0.25">
      <c r="A66" s="46" t="s">
        <v>126</v>
      </c>
      <c r="B66" t="s">
        <v>118</v>
      </c>
      <c r="C66" t="s">
        <v>119</v>
      </c>
      <c r="D66" t="s">
        <v>120</v>
      </c>
      <c r="E66" t="s">
        <v>121</v>
      </c>
    </row>
    <row r="67" spans="1:5" x14ac:dyDescent="0.25">
      <c r="A67" s="46" t="s">
        <v>681</v>
      </c>
      <c r="B67" t="s">
        <v>127</v>
      </c>
      <c r="C67">
        <v>1</v>
      </c>
      <c r="D67">
        <v>1.59</v>
      </c>
      <c r="E67">
        <f>ROUND((C67*D67),4)</f>
        <v>1.59</v>
      </c>
    </row>
    <row r="68" spans="1:5" x14ac:dyDescent="0.25">
      <c r="A68" s="46" t="s">
        <v>123</v>
      </c>
      <c r="B68" t="s">
        <v>9</v>
      </c>
      <c r="C68" t="s">
        <v>9</v>
      </c>
      <c r="D68" t="s">
        <v>9</v>
      </c>
      <c r="E68">
        <f>SUM(E67:E67)</f>
        <v>1.59</v>
      </c>
    </row>
    <row r="70" spans="1:5" x14ac:dyDescent="0.25">
      <c r="A70" s="46" t="s">
        <v>130</v>
      </c>
      <c r="B70" t="s">
        <v>9</v>
      </c>
      <c r="C70" t="s">
        <v>9</v>
      </c>
      <c r="D70" t="s">
        <v>9</v>
      </c>
      <c r="E70">
        <f>E68</f>
        <v>1.59</v>
      </c>
    </row>
    <row r="71" spans="1:5" x14ac:dyDescent="0.25">
      <c r="A71" s="46" t="s">
        <v>131</v>
      </c>
      <c r="B71" t="s">
        <v>9</v>
      </c>
      <c r="C71" t="s">
        <v>9</v>
      </c>
      <c r="D71" s="2">
        <v>0</v>
      </c>
      <c r="E71">
        <f>ROUND((E70*D71),4)</f>
        <v>0</v>
      </c>
    </row>
    <row r="72" spans="1:5" x14ac:dyDescent="0.25">
      <c r="A72" s="46" t="s">
        <v>132</v>
      </c>
      <c r="B72" t="s">
        <v>9</v>
      </c>
      <c r="C72" t="s">
        <v>9</v>
      </c>
      <c r="D72" t="s">
        <v>9</v>
      </c>
      <c r="E72">
        <f>SUM(E70:E71)</f>
        <v>1.59</v>
      </c>
    </row>
    <row r="74" spans="1:5" x14ac:dyDescent="0.25">
      <c r="A74" s="46" t="s">
        <v>682</v>
      </c>
      <c r="B74" t="s">
        <v>402</v>
      </c>
    </row>
    <row r="75" spans="1:5" ht="30" x14ac:dyDescent="0.25">
      <c r="A75" s="46" t="s">
        <v>683</v>
      </c>
    </row>
    <row r="76" spans="1:5" x14ac:dyDescent="0.25">
      <c r="A76" s="46" t="s">
        <v>134</v>
      </c>
    </row>
    <row r="78" spans="1:5" x14ac:dyDescent="0.25">
      <c r="A78" s="46" t="s">
        <v>126</v>
      </c>
      <c r="B78" t="s">
        <v>118</v>
      </c>
      <c r="C78" t="s">
        <v>119</v>
      </c>
      <c r="D78" t="s">
        <v>120</v>
      </c>
      <c r="E78" t="s">
        <v>121</v>
      </c>
    </row>
    <row r="79" spans="1:5" x14ac:dyDescent="0.25">
      <c r="A79" s="46" t="s">
        <v>684</v>
      </c>
      <c r="B79" t="s">
        <v>127</v>
      </c>
      <c r="C79">
        <v>1</v>
      </c>
      <c r="D79">
        <v>11.63</v>
      </c>
      <c r="E79">
        <f>ROUND((C79*D79),4)</f>
        <v>11.63</v>
      </c>
    </row>
    <row r="80" spans="1:5" x14ac:dyDescent="0.25">
      <c r="A80" s="46" t="s">
        <v>123</v>
      </c>
      <c r="B80" t="s">
        <v>9</v>
      </c>
      <c r="C80" t="s">
        <v>9</v>
      </c>
      <c r="D80" t="s">
        <v>9</v>
      </c>
      <c r="E80">
        <f>SUM(E79:E79)</f>
        <v>11.63</v>
      </c>
    </row>
    <row r="82" spans="1:5" x14ac:dyDescent="0.25">
      <c r="A82" s="46" t="s">
        <v>130</v>
      </c>
      <c r="B82" t="s">
        <v>9</v>
      </c>
      <c r="C82" t="s">
        <v>9</v>
      </c>
      <c r="D82" t="s">
        <v>9</v>
      </c>
      <c r="E82">
        <f>E80</f>
        <v>11.63</v>
      </c>
    </row>
    <row r="83" spans="1:5" x14ac:dyDescent="0.25">
      <c r="A83" s="46" t="s">
        <v>131</v>
      </c>
      <c r="B83" t="s">
        <v>9</v>
      </c>
      <c r="C83" t="s">
        <v>9</v>
      </c>
      <c r="D83" s="2">
        <v>0</v>
      </c>
      <c r="E83">
        <f>ROUND((E82*D83),4)</f>
        <v>0</v>
      </c>
    </row>
    <row r="84" spans="1:5" x14ac:dyDescent="0.25">
      <c r="A84" s="46" t="s">
        <v>132</v>
      </c>
      <c r="B84" t="s">
        <v>9</v>
      </c>
      <c r="C84" t="s">
        <v>9</v>
      </c>
      <c r="D84" t="s">
        <v>9</v>
      </c>
      <c r="E84">
        <f>SUM(E82:E83)</f>
        <v>11.63</v>
      </c>
    </row>
    <row r="86" spans="1:5" x14ac:dyDescent="0.25">
      <c r="A86" s="46" t="s">
        <v>685</v>
      </c>
      <c r="B86" t="s">
        <v>13</v>
      </c>
    </row>
    <row r="87" spans="1:5" ht="30" x14ac:dyDescent="0.25">
      <c r="A87" s="46" t="s">
        <v>133</v>
      </c>
    </row>
    <row r="88" spans="1:5" x14ac:dyDescent="0.25">
      <c r="A88" s="46" t="s">
        <v>134</v>
      </c>
    </row>
    <row r="90" spans="1:5" x14ac:dyDescent="0.25">
      <c r="A90" s="46" t="s">
        <v>126</v>
      </c>
      <c r="B90" t="s">
        <v>118</v>
      </c>
      <c r="C90" t="s">
        <v>119</v>
      </c>
      <c r="D90" t="s">
        <v>120</v>
      </c>
      <c r="E90" t="s">
        <v>121</v>
      </c>
    </row>
    <row r="91" spans="1:5" x14ac:dyDescent="0.25">
      <c r="A91" s="46" t="s">
        <v>675</v>
      </c>
      <c r="B91" t="s">
        <v>125</v>
      </c>
      <c r="C91">
        <v>0.8</v>
      </c>
      <c r="D91">
        <v>10.5754</v>
      </c>
      <c r="E91">
        <f>ROUND((C91*D91),4)</f>
        <v>8.4603000000000002</v>
      </c>
    </row>
    <row r="92" spans="1:5" x14ac:dyDescent="0.25">
      <c r="A92" s="46" t="s">
        <v>123</v>
      </c>
      <c r="B92" t="s">
        <v>9</v>
      </c>
      <c r="C92" t="s">
        <v>9</v>
      </c>
      <c r="D92" t="s">
        <v>9</v>
      </c>
      <c r="E92">
        <f>SUM(E91:E91)</f>
        <v>8.4603000000000002</v>
      </c>
    </row>
    <row r="94" spans="1:5" x14ac:dyDescent="0.25">
      <c r="A94" s="46" t="s">
        <v>130</v>
      </c>
      <c r="B94" t="s">
        <v>9</v>
      </c>
      <c r="C94" t="s">
        <v>9</v>
      </c>
      <c r="D94" t="s">
        <v>9</v>
      </c>
      <c r="E94">
        <f>E92</f>
        <v>8.4603000000000002</v>
      </c>
    </row>
    <row r="95" spans="1:5" x14ac:dyDescent="0.25">
      <c r="A95" s="46" t="s">
        <v>131</v>
      </c>
      <c r="B95" t="s">
        <v>9</v>
      </c>
      <c r="C95" t="s">
        <v>9</v>
      </c>
      <c r="D95" s="2">
        <v>0</v>
      </c>
      <c r="E95">
        <f>ROUND((E94*D95),4)</f>
        <v>0</v>
      </c>
    </row>
    <row r="96" spans="1:5" x14ac:dyDescent="0.25">
      <c r="A96" s="46" t="s">
        <v>132</v>
      </c>
      <c r="B96" t="s">
        <v>9</v>
      </c>
      <c r="C96" t="s">
        <v>9</v>
      </c>
      <c r="D96" t="s">
        <v>9</v>
      </c>
      <c r="E96">
        <f>SUM(E94:E95)</f>
        <v>8.4603000000000002</v>
      </c>
    </row>
    <row r="98" spans="1:5" x14ac:dyDescent="0.25">
      <c r="A98" s="46" t="s">
        <v>686</v>
      </c>
      <c r="B98" t="s">
        <v>16</v>
      </c>
    </row>
    <row r="99" spans="1:5" ht="30" x14ac:dyDescent="0.25">
      <c r="A99" s="46" t="s">
        <v>135</v>
      </c>
    </row>
    <row r="100" spans="1:5" x14ac:dyDescent="0.25">
      <c r="A100" s="46" t="s">
        <v>116</v>
      </c>
    </row>
    <row r="102" spans="1:5" x14ac:dyDescent="0.25">
      <c r="A102" s="46" t="s">
        <v>126</v>
      </c>
      <c r="B102" t="s">
        <v>118</v>
      </c>
      <c r="C102" t="s">
        <v>119</v>
      </c>
      <c r="D102" t="s">
        <v>120</v>
      </c>
      <c r="E102" t="s">
        <v>121</v>
      </c>
    </row>
    <row r="103" spans="1:5" ht="30" x14ac:dyDescent="0.25">
      <c r="A103" s="46" t="s">
        <v>687</v>
      </c>
      <c r="B103" t="s">
        <v>125</v>
      </c>
      <c r="C103">
        <v>0.25</v>
      </c>
      <c r="D103">
        <v>11.5154</v>
      </c>
      <c r="E103">
        <f>ROUND((C103*D103),4)</f>
        <v>2.8788999999999998</v>
      </c>
    </row>
    <row r="104" spans="1:5" ht="30" x14ac:dyDescent="0.25">
      <c r="A104" s="46" t="s">
        <v>688</v>
      </c>
      <c r="B104" t="s">
        <v>125</v>
      </c>
      <c r="C104">
        <v>0.25</v>
      </c>
      <c r="D104">
        <v>14.375400000000001</v>
      </c>
      <c r="E104">
        <f>ROUND((C104*D104),4)</f>
        <v>3.5939000000000001</v>
      </c>
    </row>
    <row r="105" spans="1:5" x14ac:dyDescent="0.25">
      <c r="A105" s="46" t="s">
        <v>123</v>
      </c>
      <c r="B105" t="s">
        <v>9</v>
      </c>
      <c r="C105" t="s">
        <v>9</v>
      </c>
      <c r="D105" t="s">
        <v>9</v>
      </c>
      <c r="E105">
        <f>SUM(E103:E104)</f>
        <v>6.4727999999999994</v>
      </c>
    </row>
    <row r="107" spans="1:5" x14ac:dyDescent="0.25">
      <c r="A107" s="46" t="s">
        <v>130</v>
      </c>
      <c r="B107" t="s">
        <v>9</v>
      </c>
      <c r="C107" t="s">
        <v>9</v>
      </c>
      <c r="D107" t="s">
        <v>9</v>
      </c>
      <c r="E107">
        <f>E105</f>
        <v>6.4727999999999994</v>
      </c>
    </row>
    <row r="108" spans="1:5" x14ac:dyDescent="0.25">
      <c r="A108" s="46" t="s">
        <v>131</v>
      </c>
      <c r="B108" t="s">
        <v>9</v>
      </c>
      <c r="C108" t="s">
        <v>9</v>
      </c>
      <c r="D108" s="2">
        <v>0</v>
      </c>
      <c r="E108">
        <f>ROUND((E107*D108),4)</f>
        <v>0</v>
      </c>
    </row>
    <row r="109" spans="1:5" x14ac:dyDescent="0.25">
      <c r="A109" s="46" t="s">
        <v>132</v>
      </c>
      <c r="B109" t="s">
        <v>9</v>
      </c>
      <c r="C109" t="s">
        <v>9</v>
      </c>
      <c r="D109" t="s">
        <v>9</v>
      </c>
      <c r="E109">
        <f>SUM(E107:E108)</f>
        <v>6.4727999999999994</v>
      </c>
    </row>
    <row r="111" spans="1:5" x14ac:dyDescent="0.25">
      <c r="A111" s="46" t="s">
        <v>689</v>
      </c>
      <c r="B111" t="s">
        <v>18</v>
      </c>
    </row>
    <row r="112" spans="1:5" x14ac:dyDescent="0.25">
      <c r="A112" s="46" t="s">
        <v>136</v>
      </c>
    </row>
    <row r="113" spans="1:5" x14ac:dyDescent="0.25">
      <c r="A113" s="46" t="s">
        <v>134</v>
      </c>
    </row>
    <row r="115" spans="1:5" x14ac:dyDescent="0.25">
      <c r="A115" s="46" t="s">
        <v>126</v>
      </c>
      <c r="B115" t="s">
        <v>118</v>
      </c>
      <c r="C115" t="s">
        <v>119</v>
      </c>
      <c r="D115" t="s">
        <v>120</v>
      </c>
      <c r="E115" t="s">
        <v>121</v>
      </c>
    </row>
    <row r="116" spans="1:5" x14ac:dyDescent="0.25">
      <c r="A116" s="46" t="s">
        <v>675</v>
      </c>
      <c r="B116" t="s">
        <v>125</v>
      </c>
      <c r="C116">
        <v>1</v>
      </c>
      <c r="D116">
        <v>10.5754</v>
      </c>
      <c r="E116">
        <f>ROUND((C116*D116),4)</f>
        <v>10.5754</v>
      </c>
    </row>
    <row r="117" spans="1:5" x14ac:dyDescent="0.25">
      <c r="A117" s="46" t="s">
        <v>123</v>
      </c>
      <c r="B117" t="s">
        <v>9</v>
      </c>
      <c r="C117" t="s">
        <v>9</v>
      </c>
      <c r="D117" t="s">
        <v>9</v>
      </c>
      <c r="E117">
        <f>SUM(E116:E116)</f>
        <v>10.5754</v>
      </c>
    </row>
    <row r="119" spans="1:5" x14ac:dyDescent="0.25">
      <c r="A119" s="46" t="s">
        <v>130</v>
      </c>
      <c r="B119" t="s">
        <v>9</v>
      </c>
      <c r="C119" t="s">
        <v>9</v>
      </c>
      <c r="D119" t="s">
        <v>9</v>
      </c>
      <c r="E119">
        <f>E117</f>
        <v>10.5754</v>
      </c>
    </row>
    <row r="120" spans="1:5" x14ac:dyDescent="0.25">
      <c r="A120" s="46" t="s">
        <v>131</v>
      </c>
      <c r="B120" t="s">
        <v>9</v>
      </c>
      <c r="C120" t="s">
        <v>9</v>
      </c>
      <c r="D120" s="2">
        <v>0</v>
      </c>
      <c r="E120">
        <f>ROUND((E119*D120),4)</f>
        <v>0</v>
      </c>
    </row>
    <row r="121" spans="1:5" x14ac:dyDescent="0.25">
      <c r="A121" s="46" t="s">
        <v>132</v>
      </c>
      <c r="B121" t="s">
        <v>9</v>
      </c>
      <c r="C121" t="s">
        <v>9</v>
      </c>
      <c r="D121" t="s">
        <v>9</v>
      </c>
      <c r="E121">
        <f>SUM(E119:E120)</f>
        <v>10.5754</v>
      </c>
    </row>
    <row r="123" spans="1:5" x14ac:dyDescent="0.25">
      <c r="A123" s="46" t="s">
        <v>690</v>
      </c>
      <c r="B123" t="s">
        <v>20</v>
      </c>
    </row>
    <row r="124" spans="1:5" ht="30" x14ac:dyDescent="0.25">
      <c r="A124" s="46" t="s">
        <v>137</v>
      </c>
    </row>
    <row r="125" spans="1:5" x14ac:dyDescent="0.25">
      <c r="A125" s="46" t="s">
        <v>116</v>
      </c>
    </row>
    <row r="127" spans="1:5" x14ac:dyDescent="0.25">
      <c r="A127" s="46" t="s">
        <v>126</v>
      </c>
      <c r="B127" t="s">
        <v>118</v>
      </c>
      <c r="C127" t="s">
        <v>119</v>
      </c>
      <c r="D127" t="s">
        <v>120</v>
      </c>
      <c r="E127" t="s">
        <v>121</v>
      </c>
    </row>
    <row r="128" spans="1:5" ht="30" x14ac:dyDescent="0.25">
      <c r="A128" s="46" t="s">
        <v>691</v>
      </c>
      <c r="B128" t="s">
        <v>125</v>
      </c>
      <c r="C128">
        <v>0.5</v>
      </c>
      <c r="D128">
        <v>14.205399999999999</v>
      </c>
      <c r="E128">
        <f>ROUND((C128*D128),4)</f>
        <v>7.1026999999999996</v>
      </c>
    </row>
    <row r="129" spans="1:5" x14ac:dyDescent="0.25">
      <c r="A129" s="46" t="s">
        <v>123</v>
      </c>
      <c r="B129" t="s">
        <v>9</v>
      </c>
      <c r="C129" t="s">
        <v>9</v>
      </c>
      <c r="D129" t="s">
        <v>9</v>
      </c>
      <c r="E129">
        <f>SUM(E128:E128)</f>
        <v>7.1026999999999996</v>
      </c>
    </row>
    <row r="131" spans="1:5" x14ac:dyDescent="0.25">
      <c r="A131" s="46" t="s">
        <v>130</v>
      </c>
      <c r="B131" t="s">
        <v>9</v>
      </c>
      <c r="C131" t="s">
        <v>9</v>
      </c>
      <c r="D131" t="s">
        <v>9</v>
      </c>
      <c r="E131">
        <f>E129</f>
        <v>7.1026999999999996</v>
      </c>
    </row>
    <row r="132" spans="1:5" x14ac:dyDescent="0.25">
      <c r="A132" s="46" t="s">
        <v>131</v>
      </c>
      <c r="B132" t="s">
        <v>9</v>
      </c>
      <c r="C132" t="s">
        <v>9</v>
      </c>
      <c r="D132" s="2">
        <v>0</v>
      </c>
      <c r="E132">
        <f>ROUND((E131*D132),4)</f>
        <v>0</v>
      </c>
    </row>
    <row r="133" spans="1:5" x14ac:dyDescent="0.25">
      <c r="A133" s="46" t="s">
        <v>132</v>
      </c>
      <c r="B133" t="s">
        <v>9</v>
      </c>
      <c r="C133" t="s">
        <v>9</v>
      </c>
      <c r="D133" t="s">
        <v>9</v>
      </c>
      <c r="E133">
        <f>SUM(E131:E132)</f>
        <v>7.1026999999999996</v>
      </c>
    </row>
    <row r="135" spans="1:5" x14ac:dyDescent="0.25">
      <c r="A135" s="46" t="s">
        <v>692</v>
      </c>
      <c r="B135" t="s">
        <v>22</v>
      </c>
    </row>
    <row r="136" spans="1:5" x14ac:dyDescent="0.25">
      <c r="A136" s="46" t="s">
        <v>138</v>
      </c>
    </row>
    <row r="137" spans="1:5" x14ac:dyDescent="0.25">
      <c r="A137" s="46" t="s">
        <v>116</v>
      </c>
    </row>
    <row r="139" spans="1:5" x14ac:dyDescent="0.25">
      <c r="A139" s="46" t="s">
        <v>126</v>
      </c>
      <c r="B139" t="s">
        <v>118</v>
      </c>
      <c r="C139" t="s">
        <v>119</v>
      </c>
      <c r="D139" t="s">
        <v>120</v>
      </c>
      <c r="E139" t="s">
        <v>121</v>
      </c>
    </row>
    <row r="140" spans="1:5" ht="30" x14ac:dyDescent="0.25">
      <c r="A140" s="46" t="s">
        <v>691</v>
      </c>
      <c r="B140" t="s">
        <v>125</v>
      </c>
      <c r="C140">
        <v>1.2</v>
      </c>
      <c r="D140">
        <v>14.205399999999999</v>
      </c>
      <c r="E140">
        <f>ROUND((C140*D140),4)</f>
        <v>17.046500000000002</v>
      </c>
    </row>
    <row r="141" spans="1:5" x14ac:dyDescent="0.25">
      <c r="A141" s="46" t="s">
        <v>693</v>
      </c>
      <c r="B141" t="s">
        <v>125</v>
      </c>
      <c r="C141">
        <v>1.2</v>
      </c>
      <c r="D141">
        <v>14.375400000000001</v>
      </c>
      <c r="E141">
        <f>ROUND((C141*D141),4)</f>
        <v>17.250499999999999</v>
      </c>
    </row>
    <row r="142" spans="1:5" x14ac:dyDescent="0.25">
      <c r="A142" s="46" t="s">
        <v>123</v>
      </c>
      <c r="B142" t="s">
        <v>9</v>
      </c>
      <c r="C142" t="s">
        <v>9</v>
      </c>
      <c r="D142" t="s">
        <v>9</v>
      </c>
      <c r="E142">
        <f>SUM(E140:E141)</f>
        <v>34.296999999999997</v>
      </c>
    </row>
    <row r="144" spans="1:5" x14ac:dyDescent="0.25">
      <c r="A144" s="46" t="s">
        <v>130</v>
      </c>
      <c r="B144" t="s">
        <v>9</v>
      </c>
      <c r="C144" t="s">
        <v>9</v>
      </c>
      <c r="D144" t="s">
        <v>9</v>
      </c>
      <c r="E144">
        <f>E142</f>
        <v>34.296999999999997</v>
      </c>
    </row>
    <row r="145" spans="1:5" x14ac:dyDescent="0.25">
      <c r="A145" s="46" t="s">
        <v>131</v>
      </c>
      <c r="B145" t="s">
        <v>9</v>
      </c>
      <c r="C145" t="s">
        <v>9</v>
      </c>
      <c r="D145" s="2">
        <v>0</v>
      </c>
      <c r="E145">
        <f>ROUND((E144*D145),4)</f>
        <v>0</v>
      </c>
    </row>
    <row r="146" spans="1:5" x14ac:dyDescent="0.25">
      <c r="A146" s="46" t="s">
        <v>132</v>
      </c>
      <c r="B146" t="s">
        <v>9</v>
      </c>
      <c r="C146" t="s">
        <v>9</v>
      </c>
      <c r="D146" t="s">
        <v>9</v>
      </c>
      <c r="E146">
        <f>SUM(E144:E145)</f>
        <v>34.296999999999997</v>
      </c>
    </row>
    <row r="148" spans="1:5" x14ac:dyDescent="0.25">
      <c r="A148" s="46" t="s">
        <v>694</v>
      </c>
      <c r="B148" t="s">
        <v>24</v>
      </c>
    </row>
    <row r="149" spans="1:5" ht="30" x14ac:dyDescent="0.25">
      <c r="A149" s="46" t="s">
        <v>139</v>
      </c>
    </row>
    <row r="150" spans="1:5" x14ac:dyDescent="0.25">
      <c r="A150" s="46" t="s">
        <v>134</v>
      </c>
    </row>
    <row r="152" spans="1:5" x14ac:dyDescent="0.25">
      <c r="A152" s="46" t="s">
        <v>126</v>
      </c>
      <c r="B152" t="s">
        <v>118</v>
      </c>
      <c r="C152" t="s">
        <v>119</v>
      </c>
      <c r="D152" t="s">
        <v>120</v>
      </c>
      <c r="E152" t="s">
        <v>121</v>
      </c>
    </row>
    <row r="153" spans="1:5" ht="30" x14ac:dyDescent="0.25">
      <c r="A153" s="46" t="s">
        <v>691</v>
      </c>
      <c r="B153" t="s">
        <v>125</v>
      </c>
      <c r="C153">
        <v>1.2</v>
      </c>
      <c r="D153">
        <v>14.205399999999999</v>
      </c>
      <c r="E153">
        <f>ROUND((C153*D153),4)</f>
        <v>17.046500000000002</v>
      </c>
    </row>
    <row r="154" spans="1:5" x14ac:dyDescent="0.25">
      <c r="A154" s="46" t="s">
        <v>123</v>
      </c>
      <c r="B154" t="s">
        <v>9</v>
      </c>
      <c r="C154" t="s">
        <v>9</v>
      </c>
      <c r="D154" t="s">
        <v>9</v>
      </c>
      <c r="E154">
        <f>SUM(E153:E153)</f>
        <v>17.046500000000002</v>
      </c>
    </row>
    <row r="156" spans="1:5" x14ac:dyDescent="0.25">
      <c r="A156" s="46" t="s">
        <v>130</v>
      </c>
      <c r="B156" t="s">
        <v>9</v>
      </c>
      <c r="C156" t="s">
        <v>9</v>
      </c>
      <c r="D156" t="s">
        <v>9</v>
      </c>
      <c r="E156">
        <f>E154</f>
        <v>17.046500000000002</v>
      </c>
    </row>
    <row r="157" spans="1:5" x14ac:dyDescent="0.25">
      <c r="A157" s="46" t="s">
        <v>131</v>
      </c>
      <c r="B157" t="s">
        <v>9</v>
      </c>
      <c r="C157" t="s">
        <v>9</v>
      </c>
      <c r="D157" s="2">
        <v>0</v>
      </c>
      <c r="E157">
        <f>ROUND((E156*D157),4)</f>
        <v>0</v>
      </c>
    </row>
    <row r="158" spans="1:5" x14ac:dyDescent="0.25">
      <c r="A158" s="46" t="s">
        <v>132</v>
      </c>
      <c r="B158" t="s">
        <v>9</v>
      </c>
      <c r="C158" t="s">
        <v>9</v>
      </c>
      <c r="D158" t="s">
        <v>9</v>
      </c>
      <c r="E158">
        <f>SUM(E156:E157)</f>
        <v>17.046500000000002</v>
      </c>
    </row>
    <row r="160" spans="1:5" x14ac:dyDescent="0.25">
      <c r="A160" s="46" t="s">
        <v>695</v>
      </c>
      <c r="B160" t="s">
        <v>26</v>
      </c>
    </row>
    <row r="161" spans="1:5" ht="30" x14ac:dyDescent="0.25">
      <c r="A161" s="46" t="s">
        <v>140</v>
      </c>
    </row>
    <row r="162" spans="1:5" x14ac:dyDescent="0.25">
      <c r="A162" s="46" t="s">
        <v>141</v>
      </c>
    </row>
    <row r="164" spans="1:5" x14ac:dyDescent="0.25">
      <c r="A164" s="46" t="s">
        <v>126</v>
      </c>
      <c r="B164" t="s">
        <v>118</v>
      </c>
      <c r="C164" t="s">
        <v>119</v>
      </c>
      <c r="D164" t="s">
        <v>120</v>
      </c>
      <c r="E164" t="s">
        <v>121</v>
      </c>
    </row>
    <row r="165" spans="1:5" x14ac:dyDescent="0.25">
      <c r="A165" s="46" t="s">
        <v>693</v>
      </c>
      <c r="B165" t="s">
        <v>125</v>
      </c>
      <c r="C165">
        <v>0.4</v>
      </c>
      <c r="D165">
        <v>14.375400000000001</v>
      </c>
      <c r="E165">
        <f>ROUND((C165*D165),4)</f>
        <v>5.7502000000000004</v>
      </c>
    </row>
    <row r="166" spans="1:5" x14ac:dyDescent="0.25">
      <c r="A166" s="46" t="s">
        <v>675</v>
      </c>
      <c r="B166" t="s">
        <v>125</v>
      </c>
      <c r="C166">
        <v>4</v>
      </c>
      <c r="D166">
        <v>10.5754</v>
      </c>
      <c r="E166">
        <f>ROUND((C166*D166),4)</f>
        <v>42.301600000000001</v>
      </c>
    </row>
    <row r="167" spans="1:5" x14ac:dyDescent="0.25">
      <c r="A167" s="46" t="s">
        <v>123</v>
      </c>
      <c r="B167" t="s">
        <v>9</v>
      </c>
      <c r="C167" t="s">
        <v>9</v>
      </c>
      <c r="D167" t="s">
        <v>9</v>
      </c>
      <c r="E167">
        <f>SUM(E165:E166)</f>
        <v>48.0518</v>
      </c>
    </row>
    <row r="169" spans="1:5" x14ac:dyDescent="0.25">
      <c r="A169" s="46" t="s">
        <v>130</v>
      </c>
      <c r="B169" t="s">
        <v>9</v>
      </c>
      <c r="C169" t="s">
        <v>9</v>
      </c>
      <c r="D169" t="s">
        <v>9</v>
      </c>
      <c r="E169">
        <f>E167</f>
        <v>48.0518</v>
      </c>
    </row>
    <row r="170" spans="1:5" x14ac:dyDescent="0.25">
      <c r="A170" s="46" t="s">
        <v>131</v>
      </c>
      <c r="B170" t="s">
        <v>9</v>
      </c>
      <c r="C170" t="s">
        <v>9</v>
      </c>
      <c r="D170" s="2">
        <v>0</v>
      </c>
      <c r="E170">
        <f>ROUND((E169*D170),4)</f>
        <v>0</v>
      </c>
    </row>
    <row r="171" spans="1:5" x14ac:dyDescent="0.25">
      <c r="A171" s="46" t="s">
        <v>132</v>
      </c>
      <c r="B171" t="s">
        <v>9</v>
      </c>
      <c r="C171" t="s">
        <v>9</v>
      </c>
      <c r="D171" t="s">
        <v>9</v>
      </c>
      <c r="E171">
        <f>SUM(E169:E170)</f>
        <v>48.0518</v>
      </c>
    </row>
    <row r="173" spans="1:5" x14ac:dyDescent="0.25">
      <c r="A173" s="46" t="s">
        <v>696</v>
      </c>
      <c r="B173" t="s">
        <v>29</v>
      </c>
    </row>
    <row r="174" spans="1:5" ht="30" x14ac:dyDescent="0.25">
      <c r="A174" s="46" t="s">
        <v>142</v>
      </c>
    </row>
    <row r="175" spans="1:5" x14ac:dyDescent="0.25">
      <c r="A175" s="46" t="s">
        <v>141</v>
      </c>
    </row>
    <row r="177" spans="1:5" x14ac:dyDescent="0.25">
      <c r="A177" s="46" t="s">
        <v>126</v>
      </c>
      <c r="B177" t="s">
        <v>118</v>
      </c>
      <c r="C177" t="s">
        <v>119</v>
      </c>
      <c r="D177" t="s">
        <v>120</v>
      </c>
      <c r="E177" t="s">
        <v>121</v>
      </c>
    </row>
    <row r="178" spans="1:5" x14ac:dyDescent="0.25">
      <c r="A178" s="46" t="s">
        <v>693</v>
      </c>
      <c r="B178" t="s">
        <v>125</v>
      </c>
      <c r="C178">
        <v>0.5</v>
      </c>
      <c r="D178">
        <v>14.375400000000001</v>
      </c>
      <c r="E178">
        <f>ROUND((C178*D178),4)</f>
        <v>7.1877000000000004</v>
      </c>
    </row>
    <row r="179" spans="1:5" x14ac:dyDescent="0.25">
      <c r="A179" s="46" t="s">
        <v>675</v>
      </c>
      <c r="B179" t="s">
        <v>125</v>
      </c>
      <c r="C179">
        <v>5</v>
      </c>
      <c r="D179">
        <v>10.5754</v>
      </c>
      <c r="E179">
        <f>ROUND((C179*D179),4)</f>
        <v>52.877000000000002</v>
      </c>
    </row>
    <row r="180" spans="1:5" x14ac:dyDescent="0.25">
      <c r="A180" s="46" t="s">
        <v>123</v>
      </c>
      <c r="B180" t="s">
        <v>9</v>
      </c>
      <c r="C180" t="s">
        <v>9</v>
      </c>
      <c r="D180" t="s">
        <v>9</v>
      </c>
      <c r="E180">
        <f>SUM(E178:E179)</f>
        <v>60.064700000000002</v>
      </c>
    </row>
    <row r="182" spans="1:5" x14ac:dyDescent="0.25">
      <c r="A182" s="46" t="s">
        <v>130</v>
      </c>
      <c r="B182" t="s">
        <v>9</v>
      </c>
      <c r="C182" t="s">
        <v>9</v>
      </c>
      <c r="D182" t="s">
        <v>9</v>
      </c>
      <c r="E182">
        <f>E180</f>
        <v>60.064700000000002</v>
      </c>
    </row>
    <row r="183" spans="1:5" x14ac:dyDescent="0.25">
      <c r="A183" s="46" t="s">
        <v>131</v>
      </c>
      <c r="B183" t="s">
        <v>9</v>
      </c>
      <c r="C183" t="s">
        <v>9</v>
      </c>
      <c r="D183" s="2">
        <v>0</v>
      </c>
      <c r="E183">
        <f>ROUND((E182*D183),4)</f>
        <v>0</v>
      </c>
    </row>
    <row r="184" spans="1:5" x14ac:dyDescent="0.25">
      <c r="A184" s="46" t="s">
        <v>132</v>
      </c>
      <c r="B184" t="s">
        <v>9</v>
      </c>
      <c r="C184" t="s">
        <v>9</v>
      </c>
      <c r="D184" t="s">
        <v>9</v>
      </c>
      <c r="E184">
        <f>SUM(E182:E183)</f>
        <v>60.064700000000002</v>
      </c>
    </row>
    <row r="186" spans="1:5" x14ac:dyDescent="0.25">
      <c r="A186" s="46" t="s">
        <v>697</v>
      </c>
      <c r="B186" t="s">
        <v>419</v>
      </c>
    </row>
    <row r="187" spans="1:5" ht="90" x14ac:dyDescent="0.25">
      <c r="A187" s="46" t="s">
        <v>698</v>
      </c>
    </row>
    <row r="188" spans="1:5" x14ac:dyDescent="0.25">
      <c r="A188" s="46" t="s">
        <v>116</v>
      </c>
    </row>
    <row r="190" spans="1:5" x14ac:dyDescent="0.25">
      <c r="A190" s="46" t="s">
        <v>126</v>
      </c>
      <c r="B190" t="s">
        <v>118</v>
      </c>
      <c r="C190" t="s">
        <v>119</v>
      </c>
      <c r="D190" t="s">
        <v>120</v>
      </c>
      <c r="E190" t="s">
        <v>121</v>
      </c>
    </row>
    <row r="191" spans="1:5" ht="45" x14ac:dyDescent="0.25">
      <c r="A191" s="46" t="s">
        <v>699</v>
      </c>
      <c r="B191" t="s">
        <v>129</v>
      </c>
      <c r="C191">
        <v>1</v>
      </c>
      <c r="D191">
        <v>225</v>
      </c>
      <c r="E191">
        <f>ROUND((C191*D191),4)</f>
        <v>225</v>
      </c>
    </row>
    <row r="192" spans="1:5" x14ac:dyDescent="0.25">
      <c r="A192" s="46" t="s">
        <v>123</v>
      </c>
      <c r="B192" t="s">
        <v>9</v>
      </c>
      <c r="C192" t="s">
        <v>9</v>
      </c>
      <c r="D192" t="s">
        <v>9</v>
      </c>
      <c r="E192">
        <f>SUM(E191:E191)</f>
        <v>225</v>
      </c>
    </row>
    <row r="194" spans="1:5" x14ac:dyDescent="0.25">
      <c r="A194" s="46" t="s">
        <v>130</v>
      </c>
      <c r="B194" t="s">
        <v>9</v>
      </c>
      <c r="C194" t="s">
        <v>9</v>
      </c>
      <c r="D194" t="s">
        <v>9</v>
      </c>
      <c r="E194">
        <f>E192</f>
        <v>225</v>
      </c>
    </row>
    <row r="195" spans="1:5" x14ac:dyDescent="0.25">
      <c r="A195" s="46" t="s">
        <v>131</v>
      </c>
      <c r="B195" t="s">
        <v>9</v>
      </c>
      <c r="C195" t="s">
        <v>9</v>
      </c>
      <c r="D195" s="2">
        <v>0</v>
      </c>
      <c r="E195">
        <f>ROUND((E194*D195),4)</f>
        <v>0</v>
      </c>
    </row>
    <row r="196" spans="1:5" x14ac:dyDescent="0.25">
      <c r="A196" s="46" t="s">
        <v>132</v>
      </c>
      <c r="B196" t="s">
        <v>9</v>
      </c>
      <c r="C196" t="s">
        <v>9</v>
      </c>
      <c r="D196" t="s">
        <v>9</v>
      </c>
      <c r="E196">
        <f>SUM(E194:E195)</f>
        <v>225</v>
      </c>
    </row>
    <row r="198" spans="1:5" x14ac:dyDescent="0.25">
      <c r="A198" s="46" t="s">
        <v>700</v>
      </c>
      <c r="B198" t="s">
        <v>32</v>
      </c>
    </row>
    <row r="199" spans="1:5" ht="30" x14ac:dyDescent="0.25">
      <c r="A199" s="46" t="s">
        <v>701</v>
      </c>
    </row>
    <row r="200" spans="1:5" x14ac:dyDescent="0.25">
      <c r="A200" s="46" t="s">
        <v>134</v>
      </c>
    </row>
    <row r="202" spans="1:5" x14ac:dyDescent="0.25">
      <c r="A202" s="46" t="s">
        <v>126</v>
      </c>
      <c r="B202" t="s">
        <v>118</v>
      </c>
      <c r="C202" t="s">
        <v>119</v>
      </c>
      <c r="D202" t="s">
        <v>120</v>
      </c>
      <c r="E202" t="s">
        <v>121</v>
      </c>
    </row>
    <row r="203" spans="1:5" ht="30" x14ac:dyDescent="0.25">
      <c r="A203" s="46" t="s">
        <v>702</v>
      </c>
      <c r="B203" t="s">
        <v>125</v>
      </c>
      <c r="C203">
        <v>4</v>
      </c>
      <c r="D203">
        <v>11.5154</v>
      </c>
      <c r="E203">
        <f>ROUND((C203*D203),4)</f>
        <v>46.061599999999999</v>
      </c>
    </row>
    <row r="204" spans="1:5" ht="30" x14ac:dyDescent="0.25">
      <c r="A204" s="46" t="s">
        <v>691</v>
      </c>
      <c r="B204" t="s">
        <v>125</v>
      </c>
      <c r="C204">
        <v>4</v>
      </c>
      <c r="D204">
        <v>14.205399999999999</v>
      </c>
      <c r="E204">
        <f>ROUND((C204*D204),4)</f>
        <v>56.821599999999997</v>
      </c>
    </row>
    <row r="205" spans="1:5" ht="30" x14ac:dyDescent="0.25">
      <c r="A205" s="46" t="s">
        <v>703</v>
      </c>
      <c r="B205" t="s">
        <v>129</v>
      </c>
      <c r="C205">
        <v>0.90909079999999998</v>
      </c>
      <c r="D205">
        <v>15.16</v>
      </c>
      <c r="E205">
        <f>ROUND((C205*D205),4)</f>
        <v>13.7818</v>
      </c>
    </row>
    <row r="206" spans="1:5" ht="30" x14ac:dyDescent="0.25">
      <c r="A206" s="46" t="s">
        <v>704</v>
      </c>
      <c r="B206" t="s">
        <v>144</v>
      </c>
      <c r="C206">
        <v>3.6</v>
      </c>
      <c r="D206">
        <v>11.91</v>
      </c>
      <c r="E206">
        <f>ROUND((C206*D206),4)</f>
        <v>42.875999999999998</v>
      </c>
    </row>
    <row r="207" spans="1:5" x14ac:dyDescent="0.25">
      <c r="A207" s="46" t="s">
        <v>705</v>
      </c>
      <c r="B207" t="s">
        <v>145</v>
      </c>
      <c r="C207">
        <v>0.4</v>
      </c>
      <c r="D207">
        <v>8.44</v>
      </c>
      <c r="E207">
        <f>ROUND((C207*D207),4)</f>
        <v>3.3759999999999999</v>
      </c>
    </row>
    <row r="208" spans="1:5" x14ac:dyDescent="0.25">
      <c r="A208" s="46" t="s">
        <v>123</v>
      </c>
      <c r="B208" t="s">
        <v>9</v>
      </c>
      <c r="C208" t="s">
        <v>9</v>
      </c>
      <c r="D208" t="s">
        <v>9</v>
      </c>
      <c r="E208">
        <f>SUM(E203:E207)</f>
        <v>162.917</v>
      </c>
    </row>
    <row r="210" spans="1:5" x14ac:dyDescent="0.25">
      <c r="A210" s="46" t="s">
        <v>130</v>
      </c>
      <c r="B210" t="s">
        <v>9</v>
      </c>
      <c r="C210" t="s">
        <v>9</v>
      </c>
      <c r="D210" t="s">
        <v>9</v>
      </c>
      <c r="E210">
        <f>E208</f>
        <v>162.917</v>
      </c>
    </row>
    <row r="211" spans="1:5" x14ac:dyDescent="0.25">
      <c r="A211" s="46" t="s">
        <v>131</v>
      </c>
      <c r="B211" t="s">
        <v>9</v>
      </c>
      <c r="C211" t="s">
        <v>9</v>
      </c>
      <c r="D211" s="2">
        <v>0</v>
      </c>
      <c r="E211">
        <f>ROUND((E210*D211),4)</f>
        <v>0</v>
      </c>
    </row>
    <row r="212" spans="1:5" x14ac:dyDescent="0.25">
      <c r="A212" s="46" t="s">
        <v>132</v>
      </c>
      <c r="B212" t="s">
        <v>9</v>
      </c>
      <c r="C212" t="s">
        <v>9</v>
      </c>
      <c r="D212" t="s">
        <v>9</v>
      </c>
      <c r="E212">
        <f>SUM(E210:E211)</f>
        <v>162.917</v>
      </c>
    </row>
    <row r="214" spans="1:5" x14ac:dyDescent="0.25">
      <c r="A214" s="46" t="s">
        <v>706</v>
      </c>
      <c r="B214" t="s">
        <v>33</v>
      </c>
    </row>
    <row r="215" spans="1:5" ht="60" x14ac:dyDescent="0.25">
      <c r="A215" s="46" t="s">
        <v>707</v>
      </c>
    </row>
    <row r="216" spans="1:5" x14ac:dyDescent="0.25">
      <c r="A216" s="46" t="s">
        <v>134</v>
      </c>
    </row>
    <row r="218" spans="1:5" x14ac:dyDescent="0.25">
      <c r="A218" s="46" t="s">
        <v>126</v>
      </c>
      <c r="B218" t="s">
        <v>118</v>
      </c>
      <c r="C218" t="s">
        <v>119</v>
      </c>
      <c r="D218" t="s">
        <v>120</v>
      </c>
      <c r="E218" t="s">
        <v>121</v>
      </c>
    </row>
    <row r="219" spans="1:5" ht="45" x14ac:dyDescent="0.25">
      <c r="A219" s="46" t="s">
        <v>708</v>
      </c>
      <c r="B219" t="s">
        <v>146</v>
      </c>
      <c r="C219">
        <v>1.38E-2</v>
      </c>
      <c r="D219">
        <v>420.01369999999997</v>
      </c>
      <c r="E219">
        <f>ROUND((C219*D219),4)</f>
        <v>5.7961999999999998</v>
      </c>
    </row>
    <row r="220" spans="1:5" x14ac:dyDescent="0.25">
      <c r="A220" s="46" t="s">
        <v>693</v>
      </c>
      <c r="B220" t="s">
        <v>125</v>
      </c>
      <c r="C220">
        <v>1.1399999999999999</v>
      </c>
      <c r="D220">
        <v>14.375400000000001</v>
      </c>
      <c r="E220">
        <f>ROUND((C220*D220),4)</f>
        <v>16.388000000000002</v>
      </c>
    </row>
    <row r="221" spans="1:5" x14ac:dyDescent="0.25">
      <c r="A221" s="46" t="s">
        <v>675</v>
      </c>
      <c r="B221" t="s">
        <v>125</v>
      </c>
      <c r="C221">
        <v>0.88</v>
      </c>
      <c r="D221">
        <v>10.5754</v>
      </c>
      <c r="E221">
        <f>ROUND((C221*D221),4)</f>
        <v>9.3064</v>
      </c>
    </row>
    <row r="222" spans="1:5" ht="30" x14ac:dyDescent="0.25">
      <c r="A222" s="46" t="s">
        <v>709</v>
      </c>
      <c r="B222" t="s">
        <v>129</v>
      </c>
      <c r="C222">
        <v>54</v>
      </c>
      <c r="D222">
        <v>0.46</v>
      </c>
      <c r="E222">
        <f>ROUND((C222*D222),4)</f>
        <v>24.84</v>
      </c>
    </row>
    <row r="223" spans="1:5" x14ac:dyDescent="0.25">
      <c r="A223" s="46" t="s">
        <v>123</v>
      </c>
      <c r="B223" t="s">
        <v>9</v>
      </c>
      <c r="C223" t="s">
        <v>9</v>
      </c>
      <c r="D223" t="s">
        <v>9</v>
      </c>
      <c r="E223">
        <f>SUM(E219:E222)</f>
        <v>56.330600000000004</v>
      </c>
    </row>
    <row r="225" spans="1:5" x14ac:dyDescent="0.25">
      <c r="A225" s="46" t="s">
        <v>130</v>
      </c>
      <c r="B225" t="s">
        <v>9</v>
      </c>
      <c r="C225" t="s">
        <v>9</v>
      </c>
      <c r="D225" t="s">
        <v>9</v>
      </c>
      <c r="E225">
        <f>E223</f>
        <v>56.330600000000004</v>
      </c>
    </row>
    <row r="226" spans="1:5" x14ac:dyDescent="0.25">
      <c r="A226" s="46" t="s">
        <v>131</v>
      </c>
      <c r="B226" t="s">
        <v>9</v>
      </c>
      <c r="C226" t="s">
        <v>9</v>
      </c>
      <c r="D226" s="2">
        <v>0</v>
      </c>
      <c r="E226">
        <f>ROUND((E225*D226),4)</f>
        <v>0</v>
      </c>
    </row>
    <row r="227" spans="1:5" x14ac:dyDescent="0.25">
      <c r="A227" s="46" t="s">
        <v>132</v>
      </c>
      <c r="B227" t="s">
        <v>9</v>
      </c>
      <c r="C227" t="s">
        <v>9</v>
      </c>
      <c r="D227" t="s">
        <v>9</v>
      </c>
      <c r="E227">
        <f>SUM(E225:E226)</f>
        <v>56.330600000000004</v>
      </c>
    </row>
    <row r="229" spans="1:5" x14ac:dyDescent="0.25">
      <c r="A229" s="46" t="s">
        <v>710</v>
      </c>
      <c r="B229" t="s">
        <v>34</v>
      </c>
    </row>
    <row r="230" spans="1:5" ht="45" x14ac:dyDescent="0.25">
      <c r="A230" s="46" t="s">
        <v>147</v>
      </c>
    </row>
    <row r="231" spans="1:5" x14ac:dyDescent="0.25">
      <c r="A231" s="46" t="s">
        <v>148</v>
      </c>
    </row>
    <row r="233" spans="1:5" x14ac:dyDescent="0.25">
      <c r="A233" s="46" t="s">
        <v>126</v>
      </c>
      <c r="B233" t="s">
        <v>118</v>
      </c>
      <c r="C233" t="s">
        <v>119</v>
      </c>
      <c r="D233" t="s">
        <v>120</v>
      </c>
      <c r="E233" t="s">
        <v>121</v>
      </c>
    </row>
    <row r="234" spans="1:5" ht="45" x14ac:dyDescent="0.25">
      <c r="A234" s="46" t="s">
        <v>711</v>
      </c>
      <c r="B234" t="s">
        <v>145</v>
      </c>
      <c r="C234">
        <v>0.72</v>
      </c>
      <c r="D234">
        <v>6.0426000000000002</v>
      </c>
      <c r="E234">
        <f t="shared" ref="E234:E241" si="1">ROUND((C234*D234),4)</f>
        <v>4.3506999999999998</v>
      </c>
    </row>
    <row r="235" spans="1:5" ht="30" x14ac:dyDescent="0.25">
      <c r="A235" s="46" t="s">
        <v>712</v>
      </c>
      <c r="B235" t="s">
        <v>146</v>
      </c>
      <c r="C235">
        <v>0.01</v>
      </c>
      <c r="D235">
        <v>316.32929999999999</v>
      </c>
      <c r="E235">
        <f t="shared" si="1"/>
        <v>3.1633</v>
      </c>
    </row>
    <row r="236" spans="1:5" ht="30" x14ac:dyDescent="0.25">
      <c r="A236" s="46" t="s">
        <v>702</v>
      </c>
      <c r="B236" t="s">
        <v>125</v>
      </c>
      <c r="C236">
        <v>0.123</v>
      </c>
      <c r="D236">
        <v>11.5154</v>
      </c>
      <c r="E236">
        <f t="shared" si="1"/>
        <v>1.4164000000000001</v>
      </c>
    </row>
    <row r="237" spans="1:5" ht="30" x14ac:dyDescent="0.25">
      <c r="A237" s="46" t="s">
        <v>674</v>
      </c>
      <c r="B237" t="s">
        <v>125</v>
      </c>
      <c r="C237">
        <v>7.4999999999999997E-2</v>
      </c>
      <c r="D237">
        <v>14.375400000000001</v>
      </c>
      <c r="E237">
        <f t="shared" si="1"/>
        <v>1.0782</v>
      </c>
    </row>
    <row r="238" spans="1:5" x14ac:dyDescent="0.25">
      <c r="A238" s="46" t="s">
        <v>693</v>
      </c>
      <c r="B238" t="s">
        <v>125</v>
      </c>
      <c r="C238">
        <v>0.02</v>
      </c>
      <c r="D238">
        <v>14.375400000000001</v>
      </c>
      <c r="E238">
        <f t="shared" si="1"/>
        <v>0.28749999999999998</v>
      </c>
    </row>
    <row r="239" spans="1:5" x14ac:dyDescent="0.25">
      <c r="A239" s="46" t="s">
        <v>675</v>
      </c>
      <c r="B239" t="s">
        <v>125</v>
      </c>
      <c r="C239">
        <v>0.06</v>
      </c>
      <c r="D239">
        <v>10.5754</v>
      </c>
      <c r="E239">
        <f t="shared" si="1"/>
        <v>0.63449999999999995</v>
      </c>
    </row>
    <row r="240" spans="1:5" x14ac:dyDescent="0.25">
      <c r="A240" s="46" t="s">
        <v>713</v>
      </c>
      <c r="B240" t="s">
        <v>145</v>
      </c>
      <c r="C240">
        <v>0.01</v>
      </c>
      <c r="D240">
        <v>7.58</v>
      </c>
      <c r="E240">
        <f t="shared" si="1"/>
        <v>7.5800000000000006E-2</v>
      </c>
    </row>
    <row r="241" spans="1:5" ht="30" x14ac:dyDescent="0.25">
      <c r="A241" s="46" t="s">
        <v>714</v>
      </c>
      <c r="B241" t="s">
        <v>144</v>
      </c>
      <c r="C241">
        <v>0.22189999999999999</v>
      </c>
      <c r="D241">
        <v>10.02</v>
      </c>
      <c r="E241">
        <f t="shared" si="1"/>
        <v>2.2233999999999998</v>
      </c>
    </row>
    <row r="242" spans="1:5" x14ac:dyDescent="0.25">
      <c r="A242" s="46" t="s">
        <v>123</v>
      </c>
      <c r="B242" t="s">
        <v>9</v>
      </c>
      <c r="C242" t="s">
        <v>9</v>
      </c>
      <c r="D242" t="s">
        <v>9</v>
      </c>
      <c r="E242">
        <f>SUM(E234:E241)</f>
        <v>13.229799999999997</v>
      </c>
    </row>
    <row r="244" spans="1:5" x14ac:dyDescent="0.25">
      <c r="A244" s="46" t="s">
        <v>130</v>
      </c>
      <c r="B244" t="s">
        <v>9</v>
      </c>
      <c r="C244" t="s">
        <v>9</v>
      </c>
      <c r="D244" t="s">
        <v>9</v>
      </c>
      <c r="E244">
        <f>E242</f>
        <v>13.229799999999997</v>
      </c>
    </row>
    <row r="245" spans="1:5" x14ac:dyDescent="0.25">
      <c r="A245" s="46" t="s">
        <v>131</v>
      </c>
      <c r="B245" t="s">
        <v>9</v>
      </c>
      <c r="C245" t="s">
        <v>9</v>
      </c>
      <c r="D245" s="2">
        <v>0</v>
      </c>
      <c r="E245">
        <f>ROUND((E244*D245),4)</f>
        <v>0</v>
      </c>
    </row>
    <row r="246" spans="1:5" x14ac:dyDescent="0.25">
      <c r="A246" s="46" t="s">
        <v>132</v>
      </c>
      <c r="B246" t="s">
        <v>9</v>
      </c>
      <c r="C246" t="s">
        <v>9</v>
      </c>
      <c r="D246" t="s">
        <v>9</v>
      </c>
      <c r="E246">
        <f>SUM(E244:E245)</f>
        <v>13.229799999999997</v>
      </c>
    </row>
    <row r="248" spans="1:5" x14ac:dyDescent="0.25">
      <c r="A248" s="46" t="s">
        <v>715</v>
      </c>
      <c r="B248" t="s">
        <v>38</v>
      </c>
    </row>
    <row r="249" spans="1:5" ht="45" x14ac:dyDescent="0.25">
      <c r="A249" s="46" t="s">
        <v>149</v>
      </c>
    </row>
    <row r="250" spans="1:5" x14ac:dyDescent="0.25">
      <c r="A250" s="46" t="s">
        <v>134</v>
      </c>
    </row>
    <row r="252" spans="1:5" x14ac:dyDescent="0.25">
      <c r="A252" s="46" t="s">
        <v>126</v>
      </c>
      <c r="B252" t="s">
        <v>118</v>
      </c>
      <c r="C252" t="s">
        <v>119</v>
      </c>
      <c r="D252" t="s">
        <v>120</v>
      </c>
      <c r="E252" t="s">
        <v>121</v>
      </c>
    </row>
    <row r="253" spans="1:5" ht="45" x14ac:dyDescent="0.25">
      <c r="A253" s="46" t="s">
        <v>716</v>
      </c>
      <c r="B253" t="s">
        <v>146</v>
      </c>
      <c r="C253">
        <v>0.02</v>
      </c>
      <c r="D253">
        <v>369.60820000000001</v>
      </c>
      <c r="E253">
        <f>ROUND((C253*D253),4)</f>
        <v>7.3921999999999999</v>
      </c>
    </row>
    <row r="254" spans="1:5" x14ac:dyDescent="0.25">
      <c r="A254" s="46" t="s">
        <v>693</v>
      </c>
      <c r="B254" t="s">
        <v>125</v>
      </c>
      <c r="C254">
        <v>0.6</v>
      </c>
      <c r="D254">
        <v>14.375400000000001</v>
      </c>
      <c r="E254">
        <f>ROUND((C254*D254),4)</f>
        <v>8.6251999999999995</v>
      </c>
    </row>
    <row r="255" spans="1:5" x14ac:dyDescent="0.25">
      <c r="A255" s="46" t="s">
        <v>675</v>
      </c>
      <c r="B255" t="s">
        <v>125</v>
      </c>
      <c r="C255">
        <v>0.6</v>
      </c>
      <c r="D255">
        <v>10.5754</v>
      </c>
      <c r="E255">
        <f>ROUND((C255*D255),4)</f>
        <v>6.3452000000000002</v>
      </c>
    </row>
    <row r="256" spans="1:5" x14ac:dyDescent="0.25">
      <c r="A256" s="46" t="s">
        <v>123</v>
      </c>
      <c r="B256" t="s">
        <v>9</v>
      </c>
      <c r="C256" t="s">
        <v>9</v>
      </c>
      <c r="D256" t="s">
        <v>9</v>
      </c>
      <c r="E256">
        <f>SUM(E253:E255)</f>
        <v>22.3626</v>
      </c>
    </row>
    <row r="258" spans="1:5" x14ac:dyDescent="0.25">
      <c r="A258" s="46" t="s">
        <v>130</v>
      </c>
      <c r="B258" t="s">
        <v>9</v>
      </c>
      <c r="C258" t="s">
        <v>9</v>
      </c>
      <c r="D258" t="s">
        <v>9</v>
      </c>
      <c r="E258">
        <f>E256</f>
        <v>22.3626</v>
      </c>
    </row>
    <row r="259" spans="1:5" x14ac:dyDescent="0.25">
      <c r="A259" s="46" t="s">
        <v>131</v>
      </c>
      <c r="B259" t="s">
        <v>9</v>
      </c>
      <c r="C259" t="s">
        <v>9</v>
      </c>
      <c r="D259" s="2">
        <v>0</v>
      </c>
      <c r="E259">
        <f>ROUND((E258*D259),4)</f>
        <v>0</v>
      </c>
    </row>
    <row r="260" spans="1:5" x14ac:dyDescent="0.25">
      <c r="A260" s="46" t="s">
        <v>132</v>
      </c>
      <c r="B260" t="s">
        <v>9</v>
      </c>
      <c r="C260" t="s">
        <v>9</v>
      </c>
      <c r="D260" t="s">
        <v>9</v>
      </c>
      <c r="E260">
        <f>SUM(E258:E259)</f>
        <v>22.3626</v>
      </c>
    </row>
    <row r="262" spans="1:5" x14ac:dyDescent="0.25">
      <c r="A262" s="46" t="s">
        <v>717</v>
      </c>
      <c r="B262" t="s">
        <v>40</v>
      </c>
    </row>
    <row r="263" spans="1:5" ht="60" x14ac:dyDescent="0.25">
      <c r="A263" s="46" t="s">
        <v>150</v>
      </c>
    </row>
    <row r="264" spans="1:5" x14ac:dyDescent="0.25">
      <c r="A264" s="46" t="s">
        <v>134</v>
      </c>
    </row>
    <row r="266" spans="1:5" x14ac:dyDescent="0.25">
      <c r="A266" s="46" t="s">
        <v>126</v>
      </c>
      <c r="B266" t="s">
        <v>118</v>
      </c>
      <c r="C266" t="s">
        <v>119</v>
      </c>
      <c r="D266" t="s">
        <v>120</v>
      </c>
      <c r="E266" t="s">
        <v>121</v>
      </c>
    </row>
    <row r="267" spans="1:5" ht="60" x14ac:dyDescent="0.25">
      <c r="A267" s="46" t="s">
        <v>718</v>
      </c>
      <c r="B267" t="s">
        <v>146</v>
      </c>
      <c r="C267">
        <v>3.1399999999999997E-2</v>
      </c>
      <c r="D267">
        <v>324.38850000000002</v>
      </c>
      <c r="E267">
        <f>ROUND((C267*D267),4)</f>
        <v>10.1858</v>
      </c>
    </row>
    <row r="268" spans="1:5" x14ac:dyDescent="0.25">
      <c r="A268" s="46" t="s">
        <v>693</v>
      </c>
      <c r="B268" t="s">
        <v>125</v>
      </c>
      <c r="C268">
        <v>0.78</v>
      </c>
      <c r="D268">
        <v>14.375400000000001</v>
      </c>
      <c r="E268">
        <f>ROUND((C268*D268),4)</f>
        <v>11.2128</v>
      </c>
    </row>
    <row r="269" spans="1:5" x14ac:dyDescent="0.25">
      <c r="A269" s="46" t="s">
        <v>675</v>
      </c>
      <c r="B269" t="s">
        <v>125</v>
      </c>
      <c r="C269">
        <v>0.78</v>
      </c>
      <c r="D269">
        <v>10.5754</v>
      </c>
      <c r="E269">
        <f>ROUND((C269*D269),4)</f>
        <v>8.2487999999999992</v>
      </c>
    </row>
    <row r="270" spans="1:5" ht="30" x14ac:dyDescent="0.25">
      <c r="A270" s="46" t="s">
        <v>719</v>
      </c>
      <c r="B270" t="s">
        <v>128</v>
      </c>
      <c r="C270">
        <v>0.13880000000000001</v>
      </c>
      <c r="D270">
        <v>9.25</v>
      </c>
      <c r="E270">
        <f>ROUND((C270*D270),4)</f>
        <v>1.2839</v>
      </c>
    </row>
    <row r="271" spans="1:5" x14ac:dyDescent="0.25">
      <c r="A271" s="46" t="s">
        <v>123</v>
      </c>
      <c r="B271" t="s">
        <v>9</v>
      </c>
      <c r="C271" t="s">
        <v>9</v>
      </c>
      <c r="D271" t="s">
        <v>9</v>
      </c>
      <c r="E271">
        <f>SUM(E267:E270)</f>
        <v>30.9313</v>
      </c>
    </row>
    <row r="273" spans="1:5" x14ac:dyDescent="0.25">
      <c r="A273" s="46" t="s">
        <v>130</v>
      </c>
      <c r="B273" t="s">
        <v>9</v>
      </c>
      <c r="C273" t="s">
        <v>9</v>
      </c>
      <c r="D273" t="s">
        <v>9</v>
      </c>
      <c r="E273">
        <f>E271</f>
        <v>30.9313</v>
      </c>
    </row>
    <row r="274" spans="1:5" x14ac:dyDescent="0.25">
      <c r="A274" s="46" t="s">
        <v>131</v>
      </c>
      <c r="B274" t="s">
        <v>9</v>
      </c>
      <c r="C274" t="s">
        <v>9</v>
      </c>
      <c r="D274" s="2">
        <v>0</v>
      </c>
      <c r="E274">
        <f>ROUND((E273*D274),4)</f>
        <v>0</v>
      </c>
    </row>
    <row r="275" spans="1:5" x14ac:dyDescent="0.25">
      <c r="A275" s="46" t="s">
        <v>132</v>
      </c>
      <c r="B275" t="s">
        <v>9</v>
      </c>
      <c r="C275" t="s">
        <v>9</v>
      </c>
      <c r="D275" t="s">
        <v>9</v>
      </c>
      <c r="E275">
        <f>SUM(E273:E274)</f>
        <v>30.9313</v>
      </c>
    </row>
    <row r="277" spans="1:5" x14ac:dyDescent="0.25">
      <c r="A277" s="46" t="s">
        <v>720</v>
      </c>
      <c r="B277" t="s">
        <v>42</v>
      </c>
    </row>
    <row r="278" spans="1:5" ht="30" x14ac:dyDescent="0.25">
      <c r="A278" s="46" t="s">
        <v>151</v>
      </c>
    </row>
    <row r="279" spans="1:5" x14ac:dyDescent="0.25">
      <c r="A279" s="46" t="s">
        <v>134</v>
      </c>
    </row>
    <row r="281" spans="1:5" x14ac:dyDescent="0.25">
      <c r="A281" s="46" t="s">
        <v>126</v>
      </c>
      <c r="B281" t="s">
        <v>118</v>
      </c>
      <c r="C281" t="s">
        <v>119</v>
      </c>
      <c r="D281" t="s">
        <v>120</v>
      </c>
      <c r="E281" t="s">
        <v>121</v>
      </c>
    </row>
    <row r="282" spans="1:5" x14ac:dyDescent="0.25">
      <c r="A282" s="46" t="s">
        <v>693</v>
      </c>
      <c r="B282" t="s">
        <v>125</v>
      </c>
      <c r="C282">
        <v>0.3</v>
      </c>
      <c r="D282">
        <v>14.375400000000001</v>
      </c>
      <c r="E282">
        <f>ROUND((C282*D282),4)</f>
        <v>4.3125999999999998</v>
      </c>
    </row>
    <row r="283" spans="1:5" x14ac:dyDescent="0.25">
      <c r="A283" s="46" t="s">
        <v>675</v>
      </c>
      <c r="B283" t="s">
        <v>125</v>
      </c>
      <c r="C283">
        <v>0.2</v>
      </c>
      <c r="D283">
        <v>10.5754</v>
      </c>
      <c r="E283">
        <f>ROUND((C283*D283),4)</f>
        <v>2.1151</v>
      </c>
    </row>
    <row r="284" spans="1:5" x14ac:dyDescent="0.25">
      <c r="A284" s="46" t="s">
        <v>721</v>
      </c>
      <c r="B284" t="s">
        <v>145</v>
      </c>
      <c r="C284">
        <v>0.15</v>
      </c>
      <c r="D284">
        <v>1.02</v>
      </c>
      <c r="E284">
        <f>ROUND((C284*D284),4)</f>
        <v>0.153</v>
      </c>
    </row>
    <row r="285" spans="1:5" x14ac:dyDescent="0.25">
      <c r="A285" s="46" t="s">
        <v>722</v>
      </c>
      <c r="B285" t="s">
        <v>145</v>
      </c>
      <c r="C285">
        <v>0.15</v>
      </c>
      <c r="D285">
        <v>0.44</v>
      </c>
      <c r="E285">
        <f>ROUND((C285*D285),4)</f>
        <v>6.6000000000000003E-2</v>
      </c>
    </row>
    <row r="286" spans="1:5" x14ac:dyDescent="0.25">
      <c r="A286" s="46" t="s">
        <v>123</v>
      </c>
      <c r="B286" t="s">
        <v>9</v>
      </c>
      <c r="C286" t="s">
        <v>9</v>
      </c>
      <c r="D286" t="s">
        <v>9</v>
      </c>
      <c r="E286">
        <f>SUM(E282:E285)</f>
        <v>6.6466999999999992</v>
      </c>
    </row>
    <row r="288" spans="1:5" x14ac:dyDescent="0.25">
      <c r="A288" s="46" t="s">
        <v>130</v>
      </c>
      <c r="B288" t="s">
        <v>9</v>
      </c>
      <c r="C288" t="s">
        <v>9</v>
      </c>
      <c r="D288" t="s">
        <v>9</v>
      </c>
      <c r="E288">
        <f>E286</f>
        <v>6.6466999999999992</v>
      </c>
    </row>
    <row r="289" spans="1:5" x14ac:dyDescent="0.25">
      <c r="A289" s="46" t="s">
        <v>131</v>
      </c>
      <c r="B289" t="s">
        <v>9</v>
      </c>
      <c r="C289" t="s">
        <v>9</v>
      </c>
      <c r="D289" s="2">
        <v>0</v>
      </c>
      <c r="E289">
        <f>ROUND((E288*D289),4)</f>
        <v>0</v>
      </c>
    </row>
    <row r="290" spans="1:5" x14ac:dyDescent="0.25">
      <c r="A290" s="46" t="s">
        <v>132</v>
      </c>
      <c r="B290" t="s">
        <v>9</v>
      </c>
      <c r="C290" t="s">
        <v>9</v>
      </c>
      <c r="D290" t="s">
        <v>9</v>
      </c>
      <c r="E290">
        <f>SUM(E288:E289)</f>
        <v>6.6466999999999992</v>
      </c>
    </row>
    <row r="292" spans="1:5" x14ac:dyDescent="0.25">
      <c r="A292" s="46" t="s">
        <v>723</v>
      </c>
      <c r="B292" t="s">
        <v>44</v>
      </c>
    </row>
    <row r="293" spans="1:5" ht="45" x14ac:dyDescent="0.25">
      <c r="A293" s="46" t="s">
        <v>152</v>
      </c>
    </row>
    <row r="294" spans="1:5" x14ac:dyDescent="0.25">
      <c r="A294" s="46" t="s">
        <v>134</v>
      </c>
    </row>
    <row r="296" spans="1:5" x14ac:dyDescent="0.25">
      <c r="A296" s="46" t="s">
        <v>126</v>
      </c>
      <c r="B296" t="s">
        <v>118</v>
      </c>
      <c r="C296" t="s">
        <v>119</v>
      </c>
      <c r="D296" t="s">
        <v>120</v>
      </c>
      <c r="E296" t="s">
        <v>121</v>
      </c>
    </row>
    <row r="297" spans="1:5" ht="30" x14ac:dyDescent="0.25">
      <c r="A297" s="46" t="s">
        <v>724</v>
      </c>
      <c r="B297" t="s">
        <v>125</v>
      </c>
      <c r="C297">
        <v>0.93</v>
      </c>
      <c r="D297">
        <v>13.3354</v>
      </c>
      <c r="E297">
        <f>ROUND((C297*D297),4)</f>
        <v>12.401899999999999</v>
      </c>
    </row>
    <row r="298" spans="1:5" x14ac:dyDescent="0.25">
      <c r="A298" s="46" t="s">
        <v>675</v>
      </c>
      <c r="B298" t="s">
        <v>125</v>
      </c>
      <c r="C298">
        <v>0.34</v>
      </c>
      <c r="D298">
        <v>10.5754</v>
      </c>
      <c r="E298">
        <f>ROUND((C298*D298),4)</f>
        <v>3.5956000000000001</v>
      </c>
    </row>
    <row r="299" spans="1:5" x14ac:dyDescent="0.25">
      <c r="A299" s="46" t="s">
        <v>725</v>
      </c>
      <c r="B299" t="s">
        <v>145</v>
      </c>
      <c r="C299">
        <v>8.6199999999999992</v>
      </c>
      <c r="D299">
        <v>0.5</v>
      </c>
      <c r="E299">
        <f>ROUND((C299*D299),4)</f>
        <v>4.3099999999999996</v>
      </c>
    </row>
    <row r="300" spans="1:5" ht="30" x14ac:dyDescent="0.25">
      <c r="A300" s="46" t="s">
        <v>726</v>
      </c>
      <c r="B300" t="s">
        <v>128</v>
      </c>
      <c r="C300">
        <v>1.1200000000000001</v>
      </c>
      <c r="D300">
        <v>35.47</v>
      </c>
      <c r="E300">
        <f>ROUND((C300*D300),4)</f>
        <v>39.726399999999998</v>
      </c>
    </row>
    <row r="301" spans="1:5" x14ac:dyDescent="0.25">
      <c r="A301" s="46" t="s">
        <v>727</v>
      </c>
      <c r="B301" t="s">
        <v>145</v>
      </c>
      <c r="C301">
        <v>0.14000000000000001</v>
      </c>
      <c r="D301">
        <v>3.18</v>
      </c>
      <c r="E301">
        <f>ROUND((C301*D301),4)</f>
        <v>0.44519999999999998</v>
      </c>
    </row>
    <row r="302" spans="1:5" x14ac:dyDescent="0.25">
      <c r="A302" s="46" t="s">
        <v>123</v>
      </c>
      <c r="B302" t="s">
        <v>9</v>
      </c>
      <c r="C302" t="s">
        <v>9</v>
      </c>
      <c r="D302" t="s">
        <v>9</v>
      </c>
      <c r="E302">
        <f>SUM(E297:E301)</f>
        <v>60.479099999999995</v>
      </c>
    </row>
    <row r="304" spans="1:5" x14ac:dyDescent="0.25">
      <c r="A304" s="46" t="s">
        <v>130</v>
      </c>
      <c r="B304" t="s">
        <v>9</v>
      </c>
      <c r="C304" t="s">
        <v>9</v>
      </c>
      <c r="D304" t="s">
        <v>9</v>
      </c>
      <c r="E304">
        <f>E302</f>
        <v>60.479099999999995</v>
      </c>
    </row>
    <row r="305" spans="1:5" x14ac:dyDescent="0.25">
      <c r="A305" s="46" t="s">
        <v>131</v>
      </c>
      <c r="B305" t="s">
        <v>9</v>
      </c>
      <c r="C305" t="s">
        <v>9</v>
      </c>
      <c r="D305" s="2">
        <v>0</v>
      </c>
      <c r="E305">
        <f>ROUND((E304*D305),4)</f>
        <v>0</v>
      </c>
    </row>
    <row r="306" spans="1:5" x14ac:dyDescent="0.25">
      <c r="A306" s="46" t="s">
        <v>132</v>
      </c>
      <c r="B306" t="s">
        <v>9</v>
      </c>
      <c r="C306" t="s">
        <v>9</v>
      </c>
      <c r="D306" t="s">
        <v>9</v>
      </c>
      <c r="E306">
        <f>SUM(E304:E305)</f>
        <v>60.479099999999995</v>
      </c>
    </row>
    <row r="308" spans="1:5" x14ac:dyDescent="0.25">
      <c r="A308" s="46" t="s">
        <v>728</v>
      </c>
      <c r="B308" t="s">
        <v>440</v>
      </c>
    </row>
    <row r="309" spans="1:5" ht="30" x14ac:dyDescent="0.25">
      <c r="A309" s="46" t="s">
        <v>729</v>
      </c>
    </row>
    <row r="310" spans="1:5" x14ac:dyDescent="0.25">
      <c r="A310" s="46" t="s">
        <v>148</v>
      </c>
    </row>
    <row r="312" spans="1:5" x14ac:dyDescent="0.25">
      <c r="A312" s="46" t="s">
        <v>126</v>
      </c>
      <c r="B312" t="s">
        <v>118</v>
      </c>
      <c r="C312" t="s">
        <v>119</v>
      </c>
      <c r="D312" t="s">
        <v>120</v>
      </c>
      <c r="E312" t="s">
        <v>121</v>
      </c>
    </row>
    <row r="313" spans="1:5" ht="30" x14ac:dyDescent="0.25">
      <c r="A313" s="46" t="s">
        <v>724</v>
      </c>
      <c r="B313" t="s">
        <v>125</v>
      </c>
      <c r="C313">
        <v>8.5000000000000006E-2</v>
      </c>
      <c r="D313">
        <v>13.3354</v>
      </c>
      <c r="E313">
        <f>ROUND((C313*D313),4)</f>
        <v>1.1335</v>
      </c>
    </row>
    <row r="314" spans="1:5" x14ac:dyDescent="0.25">
      <c r="A314" s="46" t="s">
        <v>675</v>
      </c>
      <c r="B314" t="s">
        <v>125</v>
      </c>
      <c r="C314">
        <v>3.1E-2</v>
      </c>
      <c r="D314">
        <v>10.5754</v>
      </c>
      <c r="E314">
        <f>ROUND((C314*D314),4)</f>
        <v>0.32779999999999998</v>
      </c>
    </row>
    <row r="315" spans="1:5" x14ac:dyDescent="0.25">
      <c r="A315" s="46" t="s">
        <v>725</v>
      </c>
      <c r="B315" t="s">
        <v>145</v>
      </c>
      <c r="C315">
        <v>0.60299999999999998</v>
      </c>
      <c r="D315">
        <v>0.5</v>
      </c>
      <c r="E315">
        <f>ROUND((C315*D315),4)</f>
        <v>0.30149999999999999</v>
      </c>
    </row>
    <row r="316" spans="1:5" ht="30" x14ac:dyDescent="0.25">
      <c r="A316" s="46" t="s">
        <v>726</v>
      </c>
      <c r="B316" t="s">
        <v>128</v>
      </c>
      <c r="C316">
        <v>0.188</v>
      </c>
      <c r="D316">
        <v>35.47</v>
      </c>
      <c r="E316">
        <f>ROUND((C316*D316),4)</f>
        <v>6.6684000000000001</v>
      </c>
    </row>
    <row r="317" spans="1:5" x14ac:dyDescent="0.25">
      <c r="A317" s="46" t="s">
        <v>727</v>
      </c>
      <c r="B317" t="s">
        <v>145</v>
      </c>
      <c r="C317">
        <v>8.4000000000000005E-2</v>
      </c>
      <c r="D317">
        <v>3.18</v>
      </c>
      <c r="E317">
        <f>ROUND((C317*D317),4)</f>
        <v>0.2671</v>
      </c>
    </row>
    <row r="318" spans="1:5" x14ac:dyDescent="0.25">
      <c r="A318" s="46" t="s">
        <v>123</v>
      </c>
      <c r="B318" t="s">
        <v>9</v>
      </c>
      <c r="C318" t="s">
        <v>9</v>
      </c>
      <c r="D318" t="s">
        <v>9</v>
      </c>
      <c r="E318">
        <f>SUM(E313:E317)</f>
        <v>8.6982999999999997</v>
      </c>
    </row>
    <row r="320" spans="1:5" x14ac:dyDescent="0.25">
      <c r="A320" s="46" t="s">
        <v>130</v>
      </c>
      <c r="B320" t="s">
        <v>9</v>
      </c>
      <c r="C320" t="s">
        <v>9</v>
      </c>
      <c r="D320" t="s">
        <v>9</v>
      </c>
      <c r="E320">
        <f>E318</f>
        <v>8.6982999999999997</v>
      </c>
    </row>
    <row r="321" spans="1:5" x14ac:dyDescent="0.25">
      <c r="A321" s="46" t="s">
        <v>131</v>
      </c>
      <c r="B321" t="s">
        <v>9</v>
      </c>
      <c r="C321" t="s">
        <v>9</v>
      </c>
      <c r="D321" s="2">
        <v>0</v>
      </c>
      <c r="E321">
        <f>ROUND((E320*D321),4)</f>
        <v>0</v>
      </c>
    </row>
    <row r="322" spans="1:5" x14ac:dyDescent="0.25">
      <c r="A322" s="46" t="s">
        <v>132</v>
      </c>
      <c r="B322" t="s">
        <v>9</v>
      </c>
      <c r="C322" t="s">
        <v>9</v>
      </c>
      <c r="D322" t="s">
        <v>9</v>
      </c>
      <c r="E322">
        <f>SUM(E320:E321)</f>
        <v>8.6982999999999997</v>
      </c>
    </row>
    <row r="324" spans="1:5" x14ac:dyDescent="0.25">
      <c r="A324" s="46" t="s">
        <v>730</v>
      </c>
      <c r="B324" t="s">
        <v>46</v>
      </c>
    </row>
    <row r="325" spans="1:5" ht="30" x14ac:dyDescent="0.25">
      <c r="A325" s="46" t="s">
        <v>153</v>
      </c>
    </row>
    <row r="326" spans="1:5" x14ac:dyDescent="0.25">
      <c r="A326" s="46" t="s">
        <v>134</v>
      </c>
    </row>
    <row r="328" spans="1:5" x14ac:dyDescent="0.25">
      <c r="A328" s="46" t="s">
        <v>126</v>
      </c>
      <c r="B328" t="s">
        <v>118</v>
      </c>
      <c r="C328" t="s">
        <v>119</v>
      </c>
      <c r="D328" t="s">
        <v>120</v>
      </c>
      <c r="E328" t="s">
        <v>121</v>
      </c>
    </row>
    <row r="329" spans="1:5" x14ac:dyDescent="0.25">
      <c r="A329" s="46" t="s">
        <v>731</v>
      </c>
      <c r="B329" t="s">
        <v>125</v>
      </c>
      <c r="C329">
        <v>0.5</v>
      </c>
      <c r="D329">
        <v>13.0154</v>
      </c>
      <c r="E329">
        <f>ROUND((C329*D329),4)</f>
        <v>6.5076999999999998</v>
      </c>
    </row>
    <row r="330" spans="1:5" x14ac:dyDescent="0.25">
      <c r="A330" s="46" t="s">
        <v>675</v>
      </c>
      <c r="B330" t="s">
        <v>125</v>
      </c>
      <c r="C330">
        <v>0.5</v>
      </c>
      <c r="D330">
        <v>10.5754</v>
      </c>
      <c r="E330">
        <f>ROUND((C330*D330),4)</f>
        <v>5.2877000000000001</v>
      </c>
    </row>
    <row r="331" spans="1:5" ht="30" x14ac:dyDescent="0.25">
      <c r="A331" s="46" t="s">
        <v>732</v>
      </c>
      <c r="B331" t="s">
        <v>145</v>
      </c>
      <c r="C331">
        <v>0.1</v>
      </c>
      <c r="D331">
        <v>10.84</v>
      </c>
      <c r="E331">
        <f>ROUND((C331*D331),4)</f>
        <v>1.0840000000000001</v>
      </c>
    </row>
    <row r="332" spans="1:5" x14ac:dyDescent="0.25">
      <c r="A332" s="46" t="s">
        <v>733</v>
      </c>
      <c r="B332" t="s">
        <v>145</v>
      </c>
      <c r="C332">
        <v>1.5</v>
      </c>
      <c r="D332">
        <v>0.46</v>
      </c>
      <c r="E332">
        <f>ROUND((C332*D332),4)</f>
        <v>0.69</v>
      </c>
    </row>
    <row r="333" spans="1:5" ht="45" x14ac:dyDescent="0.25">
      <c r="A333" s="46" t="s">
        <v>734</v>
      </c>
      <c r="B333" t="s">
        <v>128</v>
      </c>
      <c r="C333">
        <v>1.1000000000000001</v>
      </c>
      <c r="D333">
        <v>10.42</v>
      </c>
      <c r="E333">
        <f>ROUND((C333*D333),4)</f>
        <v>11.462</v>
      </c>
    </row>
    <row r="334" spans="1:5" x14ac:dyDescent="0.25">
      <c r="A334" s="46" t="s">
        <v>123</v>
      </c>
      <c r="B334" t="s">
        <v>9</v>
      </c>
      <c r="C334" t="s">
        <v>9</v>
      </c>
      <c r="D334" t="s">
        <v>9</v>
      </c>
      <c r="E334">
        <f>SUM(E329:E333)</f>
        <v>25.031399999999998</v>
      </c>
    </row>
    <row r="336" spans="1:5" x14ac:dyDescent="0.25">
      <c r="A336" s="46" t="s">
        <v>130</v>
      </c>
      <c r="B336" t="s">
        <v>9</v>
      </c>
      <c r="C336" t="s">
        <v>9</v>
      </c>
      <c r="D336" t="s">
        <v>9</v>
      </c>
      <c r="E336">
        <f>E334</f>
        <v>25.031399999999998</v>
      </c>
    </row>
    <row r="337" spans="1:5" x14ac:dyDescent="0.25">
      <c r="A337" s="46" t="s">
        <v>131</v>
      </c>
      <c r="B337" t="s">
        <v>9</v>
      </c>
      <c r="C337" t="s">
        <v>9</v>
      </c>
      <c r="D337" s="2">
        <v>0</v>
      </c>
      <c r="E337">
        <f>ROUND((E336*D337),4)</f>
        <v>0</v>
      </c>
    </row>
    <row r="338" spans="1:5" x14ac:dyDescent="0.25">
      <c r="A338" s="46" t="s">
        <v>132</v>
      </c>
      <c r="B338" t="s">
        <v>9</v>
      </c>
      <c r="C338" t="s">
        <v>9</v>
      </c>
      <c r="D338" t="s">
        <v>9</v>
      </c>
      <c r="E338">
        <f>SUM(E336:E337)</f>
        <v>25.031399999999998</v>
      </c>
    </row>
    <row r="340" spans="1:5" x14ac:dyDescent="0.25">
      <c r="A340" s="46" t="s">
        <v>735</v>
      </c>
      <c r="B340" t="s">
        <v>445</v>
      </c>
    </row>
    <row r="341" spans="1:5" ht="45" x14ac:dyDescent="0.25">
      <c r="A341" s="46" t="s">
        <v>736</v>
      </c>
    </row>
    <row r="342" spans="1:5" x14ac:dyDescent="0.25">
      <c r="A342" s="46" t="s">
        <v>148</v>
      </c>
    </row>
    <row r="344" spans="1:5" x14ac:dyDescent="0.25">
      <c r="A344" s="46" t="s">
        <v>126</v>
      </c>
      <c r="B344" t="s">
        <v>118</v>
      </c>
      <c r="C344" t="s">
        <v>119</v>
      </c>
      <c r="D344" t="s">
        <v>120</v>
      </c>
      <c r="E344" t="s">
        <v>121</v>
      </c>
    </row>
    <row r="345" spans="1:5" x14ac:dyDescent="0.25">
      <c r="A345" s="46" t="s">
        <v>693</v>
      </c>
      <c r="B345" t="s">
        <v>125</v>
      </c>
      <c r="C345">
        <v>0.18</v>
      </c>
      <c r="D345">
        <v>14.375400000000001</v>
      </c>
      <c r="E345">
        <f>ROUND((C345*D345),4)</f>
        <v>2.5876000000000001</v>
      </c>
    </row>
    <row r="346" spans="1:5" x14ac:dyDescent="0.25">
      <c r="A346" s="46" t="s">
        <v>675</v>
      </c>
      <c r="B346" t="s">
        <v>125</v>
      </c>
      <c r="C346">
        <v>1.8</v>
      </c>
      <c r="D346">
        <v>10.5754</v>
      </c>
      <c r="E346">
        <f>ROUND((C346*D346),4)</f>
        <v>19.035699999999999</v>
      </c>
    </row>
    <row r="347" spans="1:5" x14ac:dyDescent="0.25">
      <c r="A347" s="46" t="s">
        <v>123</v>
      </c>
      <c r="B347" t="s">
        <v>9</v>
      </c>
      <c r="C347" t="s">
        <v>9</v>
      </c>
      <c r="D347" t="s">
        <v>9</v>
      </c>
      <c r="E347">
        <f>SUM(E345:E346)</f>
        <v>21.6233</v>
      </c>
    </row>
    <row r="349" spans="1:5" x14ac:dyDescent="0.25">
      <c r="A349" s="46" t="s">
        <v>130</v>
      </c>
      <c r="B349" t="s">
        <v>9</v>
      </c>
      <c r="C349" t="s">
        <v>9</v>
      </c>
      <c r="D349" t="s">
        <v>9</v>
      </c>
      <c r="E349">
        <f>E347</f>
        <v>21.6233</v>
      </c>
    </row>
    <row r="350" spans="1:5" x14ac:dyDescent="0.25">
      <c r="A350" s="46" t="s">
        <v>131</v>
      </c>
      <c r="B350" t="s">
        <v>9</v>
      </c>
      <c r="C350" t="s">
        <v>9</v>
      </c>
      <c r="D350" s="2">
        <v>0</v>
      </c>
      <c r="E350">
        <f>ROUND((E349*D350),4)</f>
        <v>0</v>
      </c>
    </row>
    <row r="351" spans="1:5" x14ac:dyDescent="0.25">
      <c r="A351" s="46" t="s">
        <v>132</v>
      </c>
      <c r="B351" t="s">
        <v>9</v>
      </c>
      <c r="C351" t="s">
        <v>9</v>
      </c>
      <c r="D351" t="s">
        <v>9</v>
      </c>
      <c r="E351">
        <f>SUM(E349:E350)</f>
        <v>21.6233</v>
      </c>
    </row>
    <row r="353" spans="1:5" x14ac:dyDescent="0.25">
      <c r="A353" s="46" t="s">
        <v>737</v>
      </c>
      <c r="B353" t="s">
        <v>48</v>
      </c>
    </row>
    <row r="354" spans="1:5" ht="30" x14ac:dyDescent="0.25">
      <c r="A354" s="46" t="s">
        <v>154</v>
      </c>
    </row>
    <row r="355" spans="1:5" x14ac:dyDescent="0.25">
      <c r="A355" s="46" t="s">
        <v>148</v>
      </c>
    </row>
    <row r="357" spans="1:5" x14ac:dyDescent="0.25">
      <c r="A357" s="46" t="s">
        <v>126</v>
      </c>
      <c r="B357" t="s">
        <v>118</v>
      </c>
      <c r="C357" t="s">
        <v>119</v>
      </c>
      <c r="D357" t="s">
        <v>120</v>
      </c>
      <c r="E357" t="s">
        <v>121</v>
      </c>
    </row>
    <row r="358" spans="1:5" x14ac:dyDescent="0.25">
      <c r="A358" s="46" t="s">
        <v>693</v>
      </c>
      <c r="B358" t="s">
        <v>125</v>
      </c>
      <c r="C358">
        <v>0.15</v>
      </c>
      <c r="D358">
        <v>14.375400000000001</v>
      </c>
      <c r="E358">
        <f>ROUND((C358*D358),4)</f>
        <v>2.1562999999999999</v>
      </c>
    </row>
    <row r="359" spans="1:5" x14ac:dyDescent="0.25">
      <c r="A359" s="46" t="s">
        <v>675</v>
      </c>
      <c r="B359" t="s">
        <v>125</v>
      </c>
      <c r="C359">
        <v>0.1</v>
      </c>
      <c r="D359">
        <v>10.5754</v>
      </c>
      <c r="E359">
        <f>ROUND((C359*D359),4)</f>
        <v>1.0575000000000001</v>
      </c>
    </row>
    <row r="360" spans="1:5" x14ac:dyDescent="0.25">
      <c r="A360" s="46" t="s">
        <v>725</v>
      </c>
      <c r="B360" t="s">
        <v>145</v>
      </c>
      <c r="C360">
        <v>0.13500000000000001</v>
      </c>
      <c r="D360">
        <v>0.5</v>
      </c>
      <c r="E360">
        <f>ROUND((C360*D360),4)</f>
        <v>6.7500000000000004E-2</v>
      </c>
    </row>
    <row r="361" spans="1:5" x14ac:dyDescent="0.25">
      <c r="A361" s="46" t="s">
        <v>738</v>
      </c>
      <c r="B361" t="s">
        <v>144</v>
      </c>
      <c r="C361">
        <v>1</v>
      </c>
      <c r="D361">
        <v>31.05</v>
      </c>
      <c r="E361">
        <f>ROUND((C361*D361),4)</f>
        <v>31.05</v>
      </c>
    </row>
    <row r="362" spans="1:5" x14ac:dyDescent="0.25">
      <c r="A362" s="46" t="s">
        <v>123</v>
      </c>
      <c r="B362" t="s">
        <v>9</v>
      </c>
      <c r="C362" t="s">
        <v>9</v>
      </c>
      <c r="D362" t="s">
        <v>9</v>
      </c>
      <c r="E362">
        <f>SUM(E358:E361)</f>
        <v>34.331299999999999</v>
      </c>
    </row>
    <row r="364" spans="1:5" x14ac:dyDescent="0.25">
      <c r="A364" s="46" t="s">
        <v>130</v>
      </c>
      <c r="B364" t="s">
        <v>9</v>
      </c>
      <c r="C364" t="s">
        <v>9</v>
      </c>
      <c r="D364" t="s">
        <v>9</v>
      </c>
      <c r="E364">
        <f>E362</f>
        <v>34.331299999999999</v>
      </c>
    </row>
    <row r="365" spans="1:5" x14ac:dyDescent="0.25">
      <c r="A365" s="46" t="s">
        <v>131</v>
      </c>
      <c r="B365" t="s">
        <v>9</v>
      </c>
      <c r="C365" t="s">
        <v>9</v>
      </c>
      <c r="D365" s="2">
        <v>0</v>
      </c>
      <c r="E365">
        <f>ROUND((E364*D365),4)</f>
        <v>0</v>
      </c>
    </row>
    <row r="366" spans="1:5" x14ac:dyDescent="0.25">
      <c r="A366" s="46" t="s">
        <v>132</v>
      </c>
      <c r="B366" t="s">
        <v>9</v>
      </c>
      <c r="C366" t="s">
        <v>9</v>
      </c>
      <c r="D366" t="s">
        <v>9</v>
      </c>
      <c r="E366">
        <f>SUM(E364:E365)</f>
        <v>34.331299999999999</v>
      </c>
    </row>
    <row r="368" spans="1:5" x14ac:dyDescent="0.25">
      <c r="A368" s="46" t="s">
        <v>739</v>
      </c>
      <c r="B368" t="s">
        <v>50</v>
      </c>
    </row>
    <row r="369" spans="1:5" ht="60" x14ac:dyDescent="0.25">
      <c r="A369" s="46" t="s">
        <v>155</v>
      </c>
    </row>
    <row r="370" spans="1:5" x14ac:dyDescent="0.25">
      <c r="A370" s="46" t="s">
        <v>116</v>
      </c>
    </row>
    <row r="372" spans="1:5" x14ac:dyDescent="0.25">
      <c r="A372" s="46" t="s">
        <v>126</v>
      </c>
      <c r="B372" t="s">
        <v>118</v>
      </c>
      <c r="C372" t="s">
        <v>119</v>
      </c>
      <c r="D372" t="s">
        <v>120</v>
      </c>
      <c r="E372" t="s">
        <v>121</v>
      </c>
    </row>
    <row r="373" spans="1:5" ht="45" x14ac:dyDescent="0.25">
      <c r="A373" s="46" t="s">
        <v>740</v>
      </c>
      <c r="B373" t="s">
        <v>129</v>
      </c>
      <c r="C373">
        <v>1</v>
      </c>
      <c r="D373">
        <v>42.8414</v>
      </c>
      <c r="E373">
        <f>ROUND((C373*D373),4)</f>
        <v>42.8414</v>
      </c>
    </row>
    <row r="374" spans="1:5" ht="30" x14ac:dyDescent="0.25">
      <c r="A374" s="46" t="s">
        <v>741</v>
      </c>
      <c r="B374" t="s">
        <v>129</v>
      </c>
      <c r="C374">
        <v>1</v>
      </c>
      <c r="D374">
        <v>97.031700000000001</v>
      </c>
      <c r="E374">
        <f>ROUND((C374*D374),4)</f>
        <v>97.031700000000001</v>
      </c>
    </row>
    <row r="375" spans="1:5" ht="30" x14ac:dyDescent="0.25">
      <c r="A375" s="46" t="s">
        <v>742</v>
      </c>
      <c r="B375" t="s">
        <v>129</v>
      </c>
      <c r="C375">
        <v>1</v>
      </c>
      <c r="D375">
        <v>92.102900000000005</v>
      </c>
      <c r="E375">
        <f>ROUND((C375*D375),4)</f>
        <v>92.102900000000005</v>
      </c>
    </row>
    <row r="376" spans="1:5" x14ac:dyDescent="0.25">
      <c r="A376" s="46" t="s">
        <v>123</v>
      </c>
      <c r="B376" t="s">
        <v>9</v>
      </c>
      <c r="C376" t="s">
        <v>9</v>
      </c>
      <c r="D376" t="s">
        <v>9</v>
      </c>
      <c r="E376">
        <f>SUM(E373:E375)</f>
        <v>231.976</v>
      </c>
    </row>
    <row r="378" spans="1:5" x14ac:dyDescent="0.25">
      <c r="A378" s="46" t="s">
        <v>130</v>
      </c>
      <c r="B378" t="s">
        <v>9</v>
      </c>
      <c r="C378" t="s">
        <v>9</v>
      </c>
      <c r="D378" t="s">
        <v>9</v>
      </c>
      <c r="E378">
        <f>E376</f>
        <v>231.976</v>
      </c>
    </row>
    <row r="379" spans="1:5" x14ac:dyDescent="0.25">
      <c r="A379" s="46" t="s">
        <v>131</v>
      </c>
      <c r="B379" t="s">
        <v>9</v>
      </c>
      <c r="C379" t="s">
        <v>9</v>
      </c>
      <c r="D379" s="2">
        <v>0</v>
      </c>
      <c r="E379">
        <f>ROUND((E378*D379),4)</f>
        <v>0</v>
      </c>
    </row>
    <row r="380" spans="1:5" x14ac:dyDescent="0.25">
      <c r="A380" s="46" t="s">
        <v>132</v>
      </c>
      <c r="B380" t="s">
        <v>9</v>
      </c>
      <c r="C380" t="s">
        <v>9</v>
      </c>
      <c r="D380" t="s">
        <v>9</v>
      </c>
      <c r="E380">
        <f>SUM(E378:E379)</f>
        <v>231.976</v>
      </c>
    </row>
    <row r="382" spans="1:5" x14ac:dyDescent="0.25">
      <c r="A382" s="46" t="s">
        <v>743</v>
      </c>
      <c r="B382" t="s">
        <v>52</v>
      </c>
    </row>
    <row r="383" spans="1:5" ht="45" x14ac:dyDescent="0.25">
      <c r="A383" s="46" t="s">
        <v>744</v>
      </c>
    </row>
    <row r="384" spans="1:5" x14ac:dyDescent="0.25">
      <c r="A384" s="46" t="s">
        <v>116</v>
      </c>
    </row>
    <row r="386" spans="1:5" x14ac:dyDescent="0.25">
      <c r="A386" s="46" t="s">
        <v>126</v>
      </c>
      <c r="B386" t="s">
        <v>118</v>
      </c>
      <c r="C386" t="s">
        <v>119</v>
      </c>
      <c r="D386" t="s">
        <v>120</v>
      </c>
      <c r="E386" t="s">
        <v>121</v>
      </c>
    </row>
    <row r="387" spans="1:5" ht="30" x14ac:dyDescent="0.25">
      <c r="A387" s="46" t="s">
        <v>688</v>
      </c>
      <c r="B387" t="s">
        <v>125</v>
      </c>
      <c r="C387">
        <v>0.17</v>
      </c>
      <c r="D387">
        <v>14.375400000000001</v>
      </c>
      <c r="E387">
        <f>ROUND((C387*D387),4)</f>
        <v>2.4438</v>
      </c>
    </row>
    <row r="388" spans="1:5" x14ac:dyDescent="0.25">
      <c r="A388" s="46" t="s">
        <v>675</v>
      </c>
      <c r="B388" t="s">
        <v>125</v>
      </c>
      <c r="C388">
        <v>0.05</v>
      </c>
      <c r="D388">
        <v>10.5754</v>
      </c>
      <c r="E388">
        <f>ROUND((C388*D388),4)</f>
        <v>0.52880000000000005</v>
      </c>
    </row>
    <row r="389" spans="1:5" ht="30" x14ac:dyDescent="0.25">
      <c r="A389" s="46" t="s">
        <v>745</v>
      </c>
      <c r="B389" t="s">
        <v>129</v>
      </c>
      <c r="C389">
        <v>3.04E-2</v>
      </c>
      <c r="D389">
        <v>1.97</v>
      </c>
      <c r="E389">
        <f>ROUND((C389*D389),4)</f>
        <v>5.9900000000000002E-2</v>
      </c>
    </row>
    <row r="390" spans="1:5" ht="30" x14ac:dyDescent="0.25">
      <c r="A390" s="46" t="s">
        <v>746</v>
      </c>
      <c r="B390" t="s">
        <v>129</v>
      </c>
      <c r="C390">
        <v>1</v>
      </c>
      <c r="D390">
        <v>56.46</v>
      </c>
      <c r="E390">
        <f>ROUND((C390*D390),4)</f>
        <v>56.46</v>
      </c>
    </row>
    <row r="391" spans="1:5" x14ac:dyDescent="0.25">
      <c r="A391" s="46" t="s">
        <v>123</v>
      </c>
      <c r="B391" t="s">
        <v>9</v>
      </c>
      <c r="C391" t="s">
        <v>9</v>
      </c>
      <c r="D391" t="s">
        <v>9</v>
      </c>
      <c r="E391">
        <f>SUM(E387:E390)</f>
        <v>59.4925</v>
      </c>
    </row>
    <row r="393" spans="1:5" x14ac:dyDescent="0.25">
      <c r="A393" s="46" t="s">
        <v>130</v>
      </c>
      <c r="B393" t="s">
        <v>9</v>
      </c>
      <c r="C393" t="s">
        <v>9</v>
      </c>
      <c r="D393" t="s">
        <v>9</v>
      </c>
      <c r="E393">
        <f>E391</f>
        <v>59.4925</v>
      </c>
    </row>
    <row r="394" spans="1:5" x14ac:dyDescent="0.25">
      <c r="A394" s="46" t="s">
        <v>131</v>
      </c>
      <c r="B394" t="s">
        <v>9</v>
      </c>
      <c r="C394" t="s">
        <v>9</v>
      </c>
      <c r="D394" s="2">
        <v>0</v>
      </c>
      <c r="E394">
        <f>ROUND((E393*D394),4)</f>
        <v>0</v>
      </c>
    </row>
    <row r="395" spans="1:5" x14ac:dyDescent="0.25">
      <c r="A395" s="46" t="s">
        <v>132</v>
      </c>
      <c r="B395" t="s">
        <v>9</v>
      </c>
      <c r="C395" t="s">
        <v>9</v>
      </c>
      <c r="D395" t="s">
        <v>9</v>
      </c>
      <c r="E395">
        <f>SUM(E393:E394)</f>
        <v>59.4925</v>
      </c>
    </row>
    <row r="397" spans="1:5" x14ac:dyDescent="0.25">
      <c r="A397" s="46" t="s">
        <v>747</v>
      </c>
      <c r="B397" t="s">
        <v>53</v>
      </c>
    </row>
    <row r="398" spans="1:5" ht="30" x14ac:dyDescent="0.25">
      <c r="A398" s="46" t="s">
        <v>156</v>
      </c>
    </row>
    <row r="399" spans="1:5" x14ac:dyDescent="0.25">
      <c r="A399" s="46" t="s">
        <v>148</v>
      </c>
    </row>
    <row r="401" spans="1:5" x14ac:dyDescent="0.25">
      <c r="A401" s="46" t="s">
        <v>126</v>
      </c>
      <c r="B401" t="s">
        <v>118</v>
      </c>
      <c r="C401" t="s">
        <v>119</v>
      </c>
      <c r="D401" t="s">
        <v>120</v>
      </c>
      <c r="E401" t="s">
        <v>121</v>
      </c>
    </row>
    <row r="402" spans="1:5" x14ac:dyDescent="0.25">
      <c r="A402" s="46" t="s">
        <v>693</v>
      </c>
      <c r="B402" t="s">
        <v>125</v>
      </c>
      <c r="C402">
        <v>2</v>
      </c>
      <c r="D402">
        <v>14.375400000000001</v>
      </c>
      <c r="E402">
        <f>ROUND((C402*D402),4)</f>
        <v>28.750800000000002</v>
      </c>
    </row>
    <row r="403" spans="1:5" x14ac:dyDescent="0.25">
      <c r="A403" s="46" t="s">
        <v>675</v>
      </c>
      <c r="B403" t="s">
        <v>125</v>
      </c>
      <c r="C403">
        <v>2</v>
      </c>
      <c r="D403">
        <v>10.5754</v>
      </c>
      <c r="E403">
        <f>ROUND((C403*D403),4)</f>
        <v>21.1508</v>
      </c>
    </row>
    <row r="404" spans="1:5" ht="30" x14ac:dyDescent="0.25">
      <c r="A404" s="46" t="s">
        <v>748</v>
      </c>
      <c r="B404" t="s">
        <v>146</v>
      </c>
      <c r="C404">
        <v>4.4999999999999997E-3</v>
      </c>
      <c r="D404">
        <v>405.7063</v>
      </c>
      <c r="E404">
        <f>ROUND((C404*D404),4)</f>
        <v>1.8257000000000001</v>
      </c>
    </row>
    <row r="405" spans="1:5" x14ac:dyDescent="0.25">
      <c r="A405" s="46" t="s">
        <v>123</v>
      </c>
      <c r="B405" t="s">
        <v>9</v>
      </c>
      <c r="C405" t="s">
        <v>9</v>
      </c>
      <c r="D405" t="s">
        <v>9</v>
      </c>
      <c r="E405">
        <f>SUM(E402:E404)</f>
        <v>51.7273</v>
      </c>
    </row>
    <row r="407" spans="1:5" x14ac:dyDescent="0.25">
      <c r="A407" s="46" t="s">
        <v>130</v>
      </c>
      <c r="B407" t="s">
        <v>9</v>
      </c>
      <c r="C407" t="s">
        <v>9</v>
      </c>
      <c r="D407" t="s">
        <v>9</v>
      </c>
      <c r="E407">
        <f>E405</f>
        <v>51.7273</v>
      </c>
    </row>
    <row r="408" spans="1:5" x14ac:dyDescent="0.25">
      <c r="A408" s="46" t="s">
        <v>131</v>
      </c>
      <c r="B408" t="s">
        <v>9</v>
      </c>
      <c r="C408" t="s">
        <v>9</v>
      </c>
      <c r="D408" s="2">
        <v>0</v>
      </c>
      <c r="E408">
        <f>ROUND((E407*D408),4)</f>
        <v>0</v>
      </c>
    </row>
    <row r="409" spans="1:5" x14ac:dyDescent="0.25">
      <c r="A409" s="46" t="s">
        <v>132</v>
      </c>
      <c r="B409" t="s">
        <v>9</v>
      </c>
      <c r="C409" t="s">
        <v>9</v>
      </c>
      <c r="D409" t="s">
        <v>9</v>
      </c>
      <c r="E409">
        <f>SUM(E407:E408)</f>
        <v>51.7273</v>
      </c>
    </row>
    <row r="411" spans="1:5" x14ac:dyDescent="0.25">
      <c r="A411" s="46" t="s">
        <v>749</v>
      </c>
      <c r="B411" t="s">
        <v>457</v>
      </c>
    </row>
    <row r="412" spans="1:5" ht="30" x14ac:dyDescent="0.25">
      <c r="A412" s="46" t="s">
        <v>750</v>
      </c>
    </row>
    <row r="413" spans="1:5" x14ac:dyDescent="0.25">
      <c r="A413" s="46" t="s">
        <v>148</v>
      </c>
    </row>
    <row r="415" spans="1:5" x14ac:dyDescent="0.25">
      <c r="A415" s="46" t="s">
        <v>126</v>
      </c>
      <c r="B415" t="s">
        <v>118</v>
      </c>
      <c r="C415" t="s">
        <v>119</v>
      </c>
      <c r="D415" t="s">
        <v>120</v>
      </c>
      <c r="E415" t="s">
        <v>121</v>
      </c>
    </row>
    <row r="416" spans="1:5" ht="30" x14ac:dyDescent="0.25">
      <c r="A416" s="46" t="s">
        <v>751</v>
      </c>
      <c r="B416" t="s">
        <v>144</v>
      </c>
      <c r="C416">
        <v>1</v>
      </c>
      <c r="D416">
        <v>27.41</v>
      </c>
      <c r="E416">
        <f>ROUND((C416*D416),4)</f>
        <v>27.41</v>
      </c>
    </row>
    <row r="417" spans="1:5" x14ac:dyDescent="0.25">
      <c r="A417" s="46" t="s">
        <v>123</v>
      </c>
      <c r="B417" t="s">
        <v>9</v>
      </c>
      <c r="C417" t="s">
        <v>9</v>
      </c>
      <c r="D417" t="s">
        <v>9</v>
      </c>
      <c r="E417">
        <f>SUM(E416:E416)</f>
        <v>27.41</v>
      </c>
    </row>
    <row r="419" spans="1:5" x14ac:dyDescent="0.25">
      <c r="A419" s="46" t="s">
        <v>130</v>
      </c>
      <c r="B419" t="s">
        <v>9</v>
      </c>
      <c r="C419" t="s">
        <v>9</v>
      </c>
      <c r="D419" t="s">
        <v>9</v>
      </c>
      <c r="E419">
        <f>E417</f>
        <v>27.41</v>
      </c>
    </row>
    <row r="420" spans="1:5" x14ac:dyDescent="0.25">
      <c r="A420" s="46" t="s">
        <v>131</v>
      </c>
      <c r="B420" t="s">
        <v>9</v>
      </c>
      <c r="C420" t="s">
        <v>9</v>
      </c>
      <c r="D420" s="2">
        <v>0</v>
      </c>
      <c r="E420">
        <f>ROUND((E419*D420),4)</f>
        <v>0</v>
      </c>
    </row>
    <row r="421" spans="1:5" x14ac:dyDescent="0.25">
      <c r="A421" s="46" t="s">
        <v>132</v>
      </c>
      <c r="B421" t="s">
        <v>9</v>
      </c>
      <c r="C421" t="s">
        <v>9</v>
      </c>
      <c r="D421" t="s">
        <v>9</v>
      </c>
      <c r="E421">
        <f>SUM(E419:E420)</f>
        <v>27.41</v>
      </c>
    </row>
    <row r="423" spans="1:5" x14ac:dyDescent="0.25">
      <c r="A423" s="46" t="s">
        <v>752</v>
      </c>
      <c r="B423" t="s">
        <v>461</v>
      </c>
    </row>
    <row r="424" spans="1:5" x14ac:dyDescent="0.25">
      <c r="A424" s="46" t="s">
        <v>753</v>
      </c>
    </row>
    <row r="425" spans="1:5" x14ac:dyDescent="0.25">
      <c r="A425" s="46" t="s">
        <v>148</v>
      </c>
    </row>
    <row r="427" spans="1:5" x14ac:dyDescent="0.25">
      <c r="A427" s="46" t="s">
        <v>126</v>
      </c>
      <c r="B427" t="s">
        <v>118</v>
      </c>
      <c r="C427" t="s">
        <v>119</v>
      </c>
      <c r="D427" t="s">
        <v>120</v>
      </c>
      <c r="E427" t="s">
        <v>121</v>
      </c>
    </row>
    <row r="428" spans="1:5" x14ac:dyDescent="0.25">
      <c r="A428" s="46" t="s">
        <v>754</v>
      </c>
      <c r="B428" t="s">
        <v>144</v>
      </c>
      <c r="C428">
        <v>1</v>
      </c>
      <c r="D428">
        <v>7.6</v>
      </c>
      <c r="E428">
        <f>ROUND((C428*D428),4)</f>
        <v>7.6</v>
      </c>
    </row>
    <row r="429" spans="1:5" x14ac:dyDescent="0.25">
      <c r="A429" s="46" t="s">
        <v>123</v>
      </c>
      <c r="B429" t="s">
        <v>9</v>
      </c>
      <c r="C429" t="s">
        <v>9</v>
      </c>
      <c r="D429" t="s">
        <v>9</v>
      </c>
      <c r="E429">
        <f>SUM(E428:E428)</f>
        <v>7.6</v>
      </c>
    </row>
    <row r="431" spans="1:5" x14ac:dyDescent="0.25">
      <c r="A431" s="46" t="s">
        <v>130</v>
      </c>
      <c r="B431" t="s">
        <v>9</v>
      </c>
      <c r="C431" t="s">
        <v>9</v>
      </c>
      <c r="D431" t="s">
        <v>9</v>
      </c>
      <c r="E431">
        <f>E429</f>
        <v>7.6</v>
      </c>
    </row>
    <row r="432" spans="1:5" x14ac:dyDescent="0.25">
      <c r="A432" s="46" t="s">
        <v>131</v>
      </c>
      <c r="B432" t="s">
        <v>9</v>
      </c>
      <c r="C432" t="s">
        <v>9</v>
      </c>
      <c r="D432" s="2">
        <v>0</v>
      </c>
      <c r="E432">
        <f>ROUND((E431*D432),4)</f>
        <v>0</v>
      </c>
    </row>
    <row r="433" spans="1:5" x14ac:dyDescent="0.25">
      <c r="A433" s="46" t="s">
        <v>132</v>
      </c>
      <c r="B433" t="s">
        <v>9</v>
      </c>
      <c r="C433" t="s">
        <v>9</v>
      </c>
      <c r="D433" t="s">
        <v>9</v>
      </c>
      <c r="E433">
        <f>SUM(E431:E432)</f>
        <v>7.6</v>
      </c>
    </row>
    <row r="435" spans="1:5" x14ac:dyDescent="0.25">
      <c r="A435" s="46" t="s">
        <v>755</v>
      </c>
      <c r="B435" t="s">
        <v>55</v>
      </c>
    </row>
    <row r="436" spans="1:5" ht="30" x14ac:dyDescent="0.25">
      <c r="A436" s="46" t="s">
        <v>756</v>
      </c>
    </row>
    <row r="437" spans="1:5" x14ac:dyDescent="0.25">
      <c r="A437" s="46" t="s">
        <v>134</v>
      </c>
    </row>
    <row r="439" spans="1:5" x14ac:dyDescent="0.25">
      <c r="A439" s="46" t="s">
        <v>126</v>
      </c>
      <c r="B439" t="s">
        <v>118</v>
      </c>
      <c r="C439" t="s">
        <v>119</v>
      </c>
      <c r="D439" t="s">
        <v>120</v>
      </c>
      <c r="E439" t="s">
        <v>121</v>
      </c>
    </row>
    <row r="440" spans="1:5" x14ac:dyDescent="0.25">
      <c r="A440" s="46" t="s">
        <v>693</v>
      </c>
      <c r="B440" t="s">
        <v>125</v>
      </c>
      <c r="C440">
        <v>1.2</v>
      </c>
      <c r="D440">
        <v>14.375400000000001</v>
      </c>
      <c r="E440">
        <f>ROUND((C440*D440),4)</f>
        <v>17.250499999999999</v>
      </c>
    </row>
    <row r="441" spans="1:5" x14ac:dyDescent="0.25">
      <c r="A441" s="46" t="s">
        <v>675</v>
      </c>
      <c r="B441" t="s">
        <v>125</v>
      </c>
      <c r="C441">
        <v>0.5</v>
      </c>
      <c r="D441">
        <v>10.5754</v>
      </c>
      <c r="E441">
        <f>ROUND((C441*D441),4)</f>
        <v>5.2877000000000001</v>
      </c>
    </row>
    <row r="442" spans="1:5" ht="45" x14ac:dyDescent="0.25">
      <c r="A442" s="46" t="s">
        <v>757</v>
      </c>
      <c r="B442" t="s">
        <v>146</v>
      </c>
      <c r="C442">
        <v>4.0000000000000001E-3</v>
      </c>
      <c r="D442">
        <v>320.88339999999999</v>
      </c>
      <c r="E442">
        <f>ROUND((C442*D442),4)</f>
        <v>1.2835000000000001</v>
      </c>
    </row>
    <row r="443" spans="1:5" ht="45" x14ac:dyDescent="0.25">
      <c r="A443" s="46" t="s">
        <v>758</v>
      </c>
      <c r="B443" t="s">
        <v>128</v>
      </c>
      <c r="C443">
        <v>1</v>
      </c>
      <c r="D443">
        <v>234.83</v>
      </c>
      <c r="E443">
        <f>ROUND((C443*D443),4)</f>
        <v>234.83</v>
      </c>
    </row>
    <row r="444" spans="1:5" x14ac:dyDescent="0.25">
      <c r="A444" s="46" t="s">
        <v>123</v>
      </c>
      <c r="B444" t="s">
        <v>9</v>
      </c>
      <c r="C444" t="s">
        <v>9</v>
      </c>
      <c r="D444" t="s">
        <v>9</v>
      </c>
      <c r="E444">
        <f>SUM(E440:E443)</f>
        <v>258.65170000000001</v>
      </c>
    </row>
    <row r="446" spans="1:5" x14ac:dyDescent="0.25">
      <c r="A446" s="46" t="s">
        <v>130</v>
      </c>
      <c r="B446" t="s">
        <v>9</v>
      </c>
      <c r="C446" t="s">
        <v>9</v>
      </c>
      <c r="D446" t="s">
        <v>9</v>
      </c>
      <c r="E446">
        <f>E444</f>
        <v>258.65170000000001</v>
      </c>
    </row>
    <row r="447" spans="1:5" x14ac:dyDescent="0.25">
      <c r="A447" s="46" t="s">
        <v>131</v>
      </c>
      <c r="B447" t="s">
        <v>9</v>
      </c>
      <c r="C447" t="s">
        <v>9</v>
      </c>
      <c r="D447" s="2">
        <v>0</v>
      </c>
      <c r="E447">
        <f>ROUND((E446*D447),4)</f>
        <v>0</v>
      </c>
    </row>
    <row r="448" spans="1:5" x14ac:dyDescent="0.25">
      <c r="A448" s="46" t="s">
        <v>132</v>
      </c>
      <c r="B448" t="s">
        <v>9</v>
      </c>
      <c r="C448" t="s">
        <v>9</v>
      </c>
      <c r="D448" t="s">
        <v>9</v>
      </c>
      <c r="E448">
        <f>SUM(E446:E447)</f>
        <v>258.65170000000001</v>
      </c>
    </row>
    <row r="450" spans="1:5" x14ac:dyDescent="0.25">
      <c r="A450" s="46" t="s">
        <v>759</v>
      </c>
      <c r="B450" t="s">
        <v>56</v>
      </c>
    </row>
    <row r="451" spans="1:5" ht="45" x14ac:dyDescent="0.25">
      <c r="A451" s="46" t="s">
        <v>157</v>
      </c>
    </row>
    <row r="452" spans="1:5" x14ac:dyDescent="0.25">
      <c r="A452" s="46" t="s">
        <v>134</v>
      </c>
    </row>
    <row r="454" spans="1:5" x14ac:dyDescent="0.25">
      <c r="A454" s="46" t="s">
        <v>126</v>
      </c>
      <c r="B454" t="s">
        <v>118</v>
      </c>
      <c r="C454" t="s">
        <v>119</v>
      </c>
      <c r="D454" t="s">
        <v>120</v>
      </c>
      <c r="E454" t="s">
        <v>121</v>
      </c>
    </row>
    <row r="455" spans="1:5" x14ac:dyDescent="0.25">
      <c r="A455" s="46" t="s">
        <v>760</v>
      </c>
      <c r="B455" t="s">
        <v>125</v>
      </c>
      <c r="C455">
        <v>0.5</v>
      </c>
      <c r="D455">
        <v>12.795400000000001</v>
      </c>
      <c r="E455">
        <f>ROUND((C455*D455),4)</f>
        <v>6.3977000000000004</v>
      </c>
    </row>
    <row r="456" spans="1:5" x14ac:dyDescent="0.25">
      <c r="A456" s="46" t="s">
        <v>675</v>
      </c>
      <c r="B456" t="s">
        <v>125</v>
      </c>
      <c r="C456">
        <v>0.5</v>
      </c>
      <c r="D456">
        <v>10.5754</v>
      </c>
      <c r="E456">
        <f>ROUND((C456*D456),4)</f>
        <v>5.2877000000000001</v>
      </c>
    </row>
    <row r="457" spans="1:5" x14ac:dyDescent="0.25">
      <c r="A457" s="46" t="s">
        <v>761</v>
      </c>
      <c r="B457" t="s">
        <v>145</v>
      </c>
      <c r="C457">
        <v>1.5</v>
      </c>
      <c r="D457">
        <v>4.41</v>
      </c>
      <c r="E457">
        <f>ROUND((C457*D457),4)</f>
        <v>6.6150000000000002</v>
      </c>
    </row>
    <row r="458" spans="1:5" ht="30" x14ac:dyDescent="0.25">
      <c r="A458" s="46" t="s">
        <v>762</v>
      </c>
      <c r="B458" t="s">
        <v>128</v>
      </c>
      <c r="C458">
        <v>1</v>
      </c>
      <c r="D458">
        <v>105.29</v>
      </c>
      <c r="E458">
        <f>ROUND((C458*D458),4)</f>
        <v>105.29</v>
      </c>
    </row>
    <row r="459" spans="1:5" x14ac:dyDescent="0.25">
      <c r="A459" s="46" t="s">
        <v>123</v>
      </c>
      <c r="B459" t="s">
        <v>9</v>
      </c>
      <c r="C459" t="s">
        <v>9</v>
      </c>
      <c r="D459" t="s">
        <v>9</v>
      </c>
      <c r="E459">
        <f>SUM(E455:E458)</f>
        <v>123.59040000000002</v>
      </c>
    </row>
    <row r="461" spans="1:5" x14ac:dyDescent="0.25">
      <c r="A461" s="46" t="s">
        <v>130</v>
      </c>
      <c r="B461" t="s">
        <v>9</v>
      </c>
      <c r="C461" t="s">
        <v>9</v>
      </c>
      <c r="D461" t="s">
        <v>9</v>
      </c>
      <c r="E461">
        <f>E459</f>
        <v>123.59040000000002</v>
      </c>
    </row>
    <row r="462" spans="1:5" x14ac:dyDescent="0.25">
      <c r="A462" s="46" t="s">
        <v>131</v>
      </c>
      <c r="B462" t="s">
        <v>9</v>
      </c>
      <c r="C462" t="s">
        <v>9</v>
      </c>
      <c r="D462" s="2">
        <v>0</v>
      </c>
      <c r="E462">
        <f>ROUND((E461*D462),4)</f>
        <v>0</v>
      </c>
    </row>
    <row r="463" spans="1:5" x14ac:dyDescent="0.25">
      <c r="A463" s="46" t="s">
        <v>132</v>
      </c>
      <c r="B463" t="s">
        <v>9</v>
      </c>
      <c r="C463" t="s">
        <v>9</v>
      </c>
      <c r="D463" t="s">
        <v>9</v>
      </c>
      <c r="E463">
        <f>SUM(E461:E462)</f>
        <v>123.59040000000002</v>
      </c>
    </row>
    <row r="465" spans="1:5" x14ac:dyDescent="0.25">
      <c r="A465" s="46" t="s">
        <v>763</v>
      </c>
      <c r="B465" t="s">
        <v>58</v>
      </c>
    </row>
    <row r="466" spans="1:5" ht="30" x14ac:dyDescent="0.25">
      <c r="A466" s="46" t="s">
        <v>764</v>
      </c>
    </row>
    <row r="467" spans="1:5" x14ac:dyDescent="0.25">
      <c r="A467" s="46" t="s">
        <v>134</v>
      </c>
    </row>
    <row r="469" spans="1:5" x14ac:dyDescent="0.25">
      <c r="A469" s="46" t="s">
        <v>126</v>
      </c>
      <c r="B469" t="s">
        <v>118</v>
      </c>
      <c r="C469" t="s">
        <v>119</v>
      </c>
      <c r="D469" t="s">
        <v>120</v>
      </c>
      <c r="E469" t="s">
        <v>121</v>
      </c>
    </row>
    <row r="470" spans="1:5" x14ac:dyDescent="0.25">
      <c r="A470" s="46" t="s">
        <v>765</v>
      </c>
      <c r="B470" t="s">
        <v>125</v>
      </c>
      <c r="C470">
        <v>1.6</v>
      </c>
      <c r="D470">
        <v>13.7354</v>
      </c>
      <c r="E470">
        <f>ROUND((C470*D470),4)</f>
        <v>21.976600000000001</v>
      </c>
    </row>
    <row r="471" spans="1:5" x14ac:dyDescent="0.25">
      <c r="A471" s="46" t="s">
        <v>675</v>
      </c>
      <c r="B471" t="s">
        <v>125</v>
      </c>
      <c r="C471">
        <v>1.8</v>
      </c>
      <c r="D471">
        <v>10.5754</v>
      </c>
      <c r="E471">
        <f>ROUND((C471*D471),4)</f>
        <v>19.035699999999999</v>
      </c>
    </row>
    <row r="472" spans="1:5" ht="45" x14ac:dyDescent="0.25">
      <c r="A472" s="46" t="s">
        <v>766</v>
      </c>
      <c r="B472" t="s">
        <v>146</v>
      </c>
      <c r="C472">
        <v>6.0000000000000001E-3</v>
      </c>
      <c r="D472">
        <v>393.33069999999998</v>
      </c>
      <c r="E472">
        <f>ROUND((C472*D472),4)</f>
        <v>2.36</v>
      </c>
    </row>
    <row r="473" spans="1:5" ht="30" x14ac:dyDescent="0.25">
      <c r="A473" s="46" t="s">
        <v>767</v>
      </c>
      <c r="B473" t="s">
        <v>128</v>
      </c>
      <c r="C473">
        <v>1</v>
      </c>
      <c r="D473">
        <v>165.9</v>
      </c>
      <c r="E473">
        <f>ROUND((C473*D473),4)</f>
        <v>165.9</v>
      </c>
    </row>
    <row r="474" spans="1:5" x14ac:dyDescent="0.25">
      <c r="A474" s="46" t="s">
        <v>123</v>
      </c>
      <c r="B474" t="s">
        <v>9</v>
      </c>
      <c r="C474" t="s">
        <v>9</v>
      </c>
      <c r="D474" t="s">
        <v>9</v>
      </c>
      <c r="E474">
        <f>SUM(E470:E473)</f>
        <v>209.2723</v>
      </c>
    </row>
    <row r="476" spans="1:5" x14ac:dyDescent="0.25">
      <c r="A476" s="46" t="s">
        <v>130</v>
      </c>
      <c r="B476" t="s">
        <v>9</v>
      </c>
      <c r="C476" t="s">
        <v>9</v>
      </c>
      <c r="D476" t="s">
        <v>9</v>
      </c>
      <c r="E476">
        <f>E474</f>
        <v>209.2723</v>
      </c>
    </row>
    <row r="477" spans="1:5" x14ac:dyDescent="0.25">
      <c r="A477" s="46" t="s">
        <v>131</v>
      </c>
      <c r="B477" t="s">
        <v>9</v>
      </c>
      <c r="C477" t="s">
        <v>9</v>
      </c>
      <c r="D477" s="2">
        <v>0</v>
      </c>
      <c r="E477">
        <f>ROUND((E476*D477),4)</f>
        <v>0</v>
      </c>
    </row>
    <row r="478" spans="1:5" x14ac:dyDescent="0.25">
      <c r="A478" s="46" t="s">
        <v>132</v>
      </c>
      <c r="B478" t="s">
        <v>9</v>
      </c>
      <c r="C478" t="s">
        <v>9</v>
      </c>
      <c r="D478" t="s">
        <v>9</v>
      </c>
      <c r="E478">
        <f>SUM(E476:E477)</f>
        <v>209.2723</v>
      </c>
    </row>
    <row r="480" spans="1:5" x14ac:dyDescent="0.25">
      <c r="A480" s="46" t="s">
        <v>768</v>
      </c>
      <c r="B480" t="s">
        <v>59</v>
      </c>
    </row>
    <row r="481" spans="1:5" ht="30" x14ac:dyDescent="0.25">
      <c r="A481" s="46" t="s">
        <v>158</v>
      </c>
    </row>
    <row r="482" spans="1:5" x14ac:dyDescent="0.25">
      <c r="A482" s="46" t="s">
        <v>116</v>
      </c>
    </row>
    <row r="484" spans="1:5" x14ac:dyDescent="0.25">
      <c r="A484" s="46" t="s">
        <v>126</v>
      </c>
      <c r="B484" t="s">
        <v>118</v>
      </c>
      <c r="C484" t="s">
        <v>119</v>
      </c>
      <c r="D484" t="s">
        <v>120</v>
      </c>
      <c r="E484" t="s">
        <v>121</v>
      </c>
    </row>
    <row r="485" spans="1:5" ht="30" x14ac:dyDescent="0.25">
      <c r="A485" s="46" t="s">
        <v>702</v>
      </c>
      <c r="B485" t="s">
        <v>125</v>
      </c>
      <c r="C485">
        <v>1.3</v>
      </c>
      <c r="D485">
        <v>11.5154</v>
      </c>
      <c r="E485">
        <f>ROUND((C485*D485),4)</f>
        <v>14.97</v>
      </c>
    </row>
    <row r="486" spans="1:5" ht="30" x14ac:dyDescent="0.25">
      <c r="A486" s="46" t="s">
        <v>691</v>
      </c>
      <c r="B486" t="s">
        <v>125</v>
      </c>
      <c r="C486">
        <v>1.3</v>
      </c>
      <c r="D486">
        <v>14.205399999999999</v>
      </c>
      <c r="E486">
        <f>ROUND((C486*D486),4)</f>
        <v>18.466999999999999</v>
      </c>
    </row>
    <row r="487" spans="1:5" ht="45" x14ac:dyDescent="0.25">
      <c r="A487" s="46" t="s">
        <v>769</v>
      </c>
      <c r="B487" t="s">
        <v>159</v>
      </c>
      <c r="C487">
        <v>1</v>
      </c>
      <c r="D487">
        <v>198.62</v>
      </c>
      <c r="E487">
        <f>ROUND((C487*D487),4)</f>
        <v>198.62</v>
      </c>
    </row>
    <row r="488" spans="1:5" x14ac:dyDescent="0.25">
      <c r="A488" s="46" t="s">
        <v>123</v>
      </c>
      <c r="B488" t="s">
        <v>9</v>
      </c>
      <c r="C488" t="s">
        <v>9</v>
      </c>
      <c r="D488" t="s">
        <v>9</v>
      </c>
      <c r="E488">
        <f>SUM(E485:E487)</f>
        <v>232.05700000000002</v>
      </c>
    </row>
    <row r="490" spans="1:5" x14ac:dyDescent="0.25">
      <c r="A490" s="46" t="s">
        <v>130</v>
      </c>
      <c r="B490" t="s">
        <v>9</v>
      </c>
      <c r="C490" t="s">
        <v>9</v>
      </c>
      <c r="D490" t="s">
        <v>9</v>
      </c>
      <c r="E490">
        <f>E488</f>
        <v>232.05700000000002</v>
      </c>
    </row>
    <row r="491" spans="1:5" x14ac:dyDescent="0.25">
      <c r="A491" s="46" t="s">
        <v>131</v>
      </c>
      <c r="B491" t="s">
        <v>9</v>
      </c>
      <c r="C491" t="s">
        <v>9</v>
      </c>
      <c r="D491" s="2">
        <v>0</v>
      </c>
      <c r="E491">
        <f>ROUND((E490*D491),4)</f>
        <v>0</v>
      </c>
    </row>
    <row r="492" spans="1:5" x14ac:dyDescent="0.25">
      <c r="A492" s="46" t="s">
        <v>132</v>
      </c>
      <c r="B492" t="s">
        <v>9</v>
      </c>
      <c r="C492" t="s">
        <v>9</v>
      </c>
      <c r="D492" t="s">
        <v>9</v>
      </c>
      <c r="E492">
        <f>SUM(E490:E491)</f>
        <v>232.05700000000002</v>
      </c>
    </row>
    <row r="494" spans="1:5" x14ac:dyDescent="0.25">
      <c r="A494" s="46" t="s">
        <v>770</v>
      </c>
      <c r="B494" t="s">
        <v>61</v>
      </c>
    </row>
    <row r="495" spans="1:5" ht="45" x14ac:dyDescent="0.25">
      <c r="A495" s="46" t="s">
        <v>160</v>
      </c>
    </row>
    <row r="496" spans="1:5" x14ac:dyDescent="0.25">
      <c r="A496" s="46" t="s">
        <v>116</v>
      </c>
    </row>
    <row r="498" spans="1:5" x14ac:dyDescent="0.25">
      <c r="A498" s="46" t="s">
        <v>126</v>
      </c>
      <c r="B498" t="s">
        <v>118</v>
      </c>
      <c r="C498" t="s">
        <v>119</v>
      </c>
      <c r="D498" t="s">
        <v>120</v>
      </c>
      <c r="E498" t="s">
        <v>121</v>
      </c>
    </row>
    <row r="499" spans="1:5" ht="30" x14ac:dyDescent="0.25">
      <c r="A499" s="46" t="s">
        <v>702</v>
      </c>
      <c r="B499" t="s">
        <v>125</v>
      </c>
      <c r="C499">
        <v>1.3</v>
      </c>
      <c r="D499">
        <v>11.5154</v>
      </c>
      <c r="E499">
        <f>ROUND((C499*D499),4)</f>
        <v>14.97</v>
      </c>
    </row>
    <row r="500" spans="1:5" ht="30" x14ac:dyDescent="0.25">
      <c r="A500" s="46" t="s">
        <v>691</v>
      </c>
      <c r="B500" t="s">
        <v>125</v>
      </c>
      <c r="C500">
        <v>1.3</v>
      </c>
      <c r="D500">
        <v>14.205399999999999</v>
      </c>
      <c r="E500">
        <f>ROUND((C500*D500),4)</f>
        <v>18.466999999999999</v>
      </c>
    </row>
    <row r="501" spans="1:5" ht="30" x14ac:dyDescent="0.25">
      <c r="A501" s="46" t="s">
        <v>771</v>
      </c>
      <c r="B501" t="s">
        <v>159</v>
      </c>
      <c r="C501">
        <v>1</v>
      </c>
      <c r="D501">
        <v>573.69000000000005</v>
      </c>
      <c r="E501">
        <f>ROUND((C501*D501),4)</f>
        <v>573.69000000000005</v>
      </c>
    </row>
    <row r="502" spans="1:5" x14ac:dyDescent="0.25">
      <c r="A502" s="46" t="s">
        <v>123</v>
      </c>
      <c r="B502" t="s">
        <v>9</v>
      </c>
      <c r="C502" t="s">
        <v>9</v>
      </c>
      <c r="D502" t="s">
        <v>9</v>
      </c>
      <c r="E502">
        <f>SUM(E499:E501)</f>
        <v>607.12700000000007</v>
      </c>
    </row>
    <row r="504" spans="1:5" x14ac:dyDescent="0.25">
      <c r="A504" s="46" t="s">
        <v>130</v>
      </c>
      <c r="B504" t="s">
        <v>9</v>
      </c>
      <c r="C504" t="s">
        <v>9</v>
      </c>
      <c r="D504" t="s">
        <v>9</v>
      </c>
      <c r="E504">
        <f>E502</f>
        <v>607.12700000000007</v>
      </c>
    </row>
    <row r="505" spans="1:5" x14ac:dyDescent="0.25">
      <c r="A505" s="46" t="s">
        <v>131</v>
      </c>
      <c r="B505" t="s">
        <v>9</v>
      </c>
      <c r="C505" t="s">
        <v>9</v>
      </c>
      <c r="D505" s="2">
        <v>0</v>
      </c>
      <c r="E505">
        <f>ROUND((E504*D505),4)</f>
        <v>0</v>
      </c>
    </row>
    <row r="506" spans="1:5" x14ac:dyDescent="0.25">
      <c r="A506" s="46" t="s">
        <v>132</v>
      </c>
      <c r="B506" t="s">
        <v>9</v>
      </c>
      <c r="C506" t="s">
        <v>9</v>
      </c>
      <c r="D506" t="s">
        <v>9</v>
      </c>
      <c r="E506">
        <f>SUM(E504:E505)</f>
        <v>607.12700000000007</v>
      </c>
    </row>
    <row r="508" spans="1:5" x14ac:dyDescent="0.25">
      <c r="A508" s="46" t="s">
        <v>772</v>
      </c>
      <c r="B508" t="s">
        <v>64</v>
      </c>
    </row>
    <row r="509" spans="1:5" ht="60" x14ac:dyDescent="0.25">
      <c r="A509" s="46" t="s">
        <v>161</v>
      </c>
    </row>
    <row r="510" spans="1:5" x14ac:dyDescent="0.25">
      <c r="A510" s="46" t="s">
        <v>134</v>
      </c>
    </row>
    <row r="512" spans="1:5" x14ac:dyDescent="0.25">
      <c r="A512" s="46" t="s">
        <v>126</v>
      </c>
      <c r="B512" t="s">
        <v>118</v>
      </c>
      <c r="C512" t="s">
        <v>119</v>
      </c>
      <c r="D512" t="s">
        <v>120</v>
      </c>
      <c r="E512" t="s">
        <v>121</v>
      </c>
    </row>
    <row r="513" spans="1:5" x14ac:dyDescent="0.25">
      <c r="A513" s="46" t="s">
        <v>773</v>
      </c>
      <c r="B513" t="s">
        <v>125</v>
      </c>
      <c r="C513">
        <v>0.22</v>
      </c>
      <c r="D513">
        <v>12.8154</v>
      </c>
      <c r="E513">
        <f>ROUND((C513*D513),4)</f>
        <v>2.8193999999999999</v>
      </c>
    </row>
    <row r="514" spans="1:5" x14ac:dyDescent="0.25">
      <c r="A514" s="46" t="s">
        <v>675</v>
      </c>
      <c r="B514" t="s">
        <v>125</v>
      </c>
      <c r="C514">
        <v>0.22</v>
      </c>
      <c r="D514">
        <v>10.5754</v>
      </c>
      <c r="E514">
        <f>ROUND((C514*D514),4)</f>
        <v>2.3266</v>
      </c>
    </row>
    <row r="515" spans="1:5" ht="45" x14ac:dyDescent="0.25">
      <c r="A515" s="46" t="s">
        <v>774</v>
      </c>
      <c r="B515" t="s">
        <v>159</v>
      </c>
      <c r="C515">
        <v>1.42</v>
      </c>
      <c r="D515">
        <v>0.1</v>
      </c>
      <c r="E515">
        <f>ROUND((C515*D515),4)</f>
        <v>0.14199999999999999</v>
      </c>
    </row>
    <row r="516" spans="1:5" ht="45" x14ac:dyDescent="0.25">
      <c r="A516" s="46" t="s">
        <v>775</v>
      </c>
      <c r="B516" t="s">
        <v>129</v>
      </c>
      <c r="C516">
        <v>1.42</v>
      </c>
      <c r="D516">
        <v>0.55000000000000004</v>
      </c>
      <c r="E516">
        <f>ROUND((C516*D516),4)</f>
        <v>0.78100000000000003</v>
      </c>
    </row>
    <row r="517" spans="1:5" ht="30" x14ac:dyDescent="0.25">
      <c r="A517" s="46" t="s">
        <v>776</v>
      </c>
      <c r="B517" t="s">
        <v>128</v>
      </c>
      <c r="C517">
        <v>1.1499999999999999</v>
      </c>
      <c r="D517">
        <v>14.16</v>
      </c>
      <c r="E517">
        <f>ROUND((C517*D517),4)</f>
        <v>16.283999999999999</v>
      </c>
    </row>
    <row r="518" spans="1:5" x14ac:dyDescent="0.25">
      <c r="A518" s="46" t="s">
        <v>123</v>
      </c>
      <c r="B518" t="s">
        <v>9</v>
      </c>
      <c r="C518" t="s">
        <v>9</v>
      </c>
      <c r="D518" t="s">
        <v>9</v>
      </c>
      <c r="E518">
        <f>SUM(E513:E517)</f>
        <v>22.352999999999998</v>
      </c>
    </row>
    <row r="520" spans="1:5" x14ac:dyDescent="0.25">
      <c r="A520" s="46" t="s">
        <v>130</v>
      </c>
      <c r="B520" t="s">
        <v>9</v>
      </c>
      <c r="C520" t="s">
        <v>9</v>
      </c>
      <c r="D520" t="s">
        <v>9</v>
      </c>
      <c r="E520">
        <f>E518</f>
        <v>22.352999999999998</v>
      </c>
    </row>
    <row r="521" spans="1:5" x14ac:dyDescent="0.25">
      <c r="A521" s="46" t="s">
        <v>131</v>
      </c>
      <c r="B521" t="s">
        <v>9</v>
      </c>
      <c r="C521" t="s">
        <v>9</v>
      </c>
      <c r="D521" s="2">
        <v>0</v>
      </c>
      <c r="E521">
        <f>ROUND((E520*D521),4)</f>
        <v>0</v>
      </c>
    </row>
    <row r="522" spans="1:5" x14ac:dyDescent="0.25">
      <c r="A522" s="46" t="s">
        <v>132</v>
      </c>
      <c r="B522" t="s">
        <v>9</v>
      </c>
      <c r="C522" t="s">
        <v>9</v>
      </c>
      <c r="D522" t="s">
        <v>9</v>
      </c>
      <c r="E522">
        <f>SUM(E520:E521)</f>
        <v>22.352999999999998</v>
      </c>
    </row>
    <row r="524" spans="1:5" x14ac:dyDescent="0.25">
      <c r="A524" s="46" t="s">
        <v>777</v>
      </c>
      <c r="B524" t="s">
        <v>66</v>
      </c>
    </row>
    <row r="525" spans="1:5" ht="45" x14ac:dyDescent="0.25">
      <c r="A525" s="46" t="s">
        <v>162</v>
      </c>
    </row>
    <row r="526" spans="1:5" x14ac:dyDescent="0.25">
      <c r="A526" s="46" t="s">
        <v>134</v>
      </c>
    </row>
    <row r="528" spans="1:5" x14ac:dyDescent="0.25">
      <c r="A528" s="46" t="s">
        <v>126</v>
      </c>
      <c r="B528" t="s">
        <v>118</v>
      </c>
      <c r="C528" t="s">
        <v>119</v>
      </c>
      <c r="D528" t="s">
        <v>120</v>
      </c>
      <c r="E528" t="s">
        <v>121</v>
      </c>
    </row>
    <row r="529" spans="1:5" ht="30" x14ac:dyDescent="0.25">
      <c r="A529" s="46" t="s">
        <v>702</v>
      </c>
      <c r="B529" t="s">
        <v>125</v>
      </c>
      <c r="C529">
        <v>0.6</v>
      </c>
      <c r="D529">
        <v>11.5154</v>
      </c>
      <c r="E529">
        <f>ROUND((C529*D529),4)</f>
        <v>6.9092000000000002</v>
      </c>
    </row>
    <row r="530" spans="1:5" ht="30" x14ac:dyDescent="0.25">
      <c r="A530" s="46" t="s">
        <v>674</v>
      </c>
      <c r="B530" t="s">
        <v>125</v>
      </c>
      <c r="C530">
        <v>0.55000000000000004</v>
      </c>
      <c r="D530">
        <v>14.375400000000001</v>
      </c>
      <c r="E530">
        <f>ROUND((C530*D530),4)</f>
        <v>7.9065000000000003</v>
      </c>
    </row>
    <row r="531" spans="1:5" ht="30" x14ac:dyDescent="0.25">
      <c r="A531" s="46" t="s">
        <v>778</v>
      </c>
      <c r="B531" t="s">
        <v>146</v>
      </c>
      <c r="C531">
        <v>9.4999999999999998E-3</v>
      </c>
      <c r="D531" s="1">
        <v>2378</v>
      </c>
      <c r="E531">
        <f>ROUND((C531*D531),4)</f>
        <v>22.591000000000001</v>
      </c>
    </row>
    <row r="532" spans="1:5" x14ac:dyDescent="0.25">
      <c r="A532" s="46" t="s">
        <v>779</v>
      </c>
      <c r="B532" t="s">
        <v>145</v>
      </c>
      <c r="C532">
        <v>6.5000000000000002E-2</v>
      </c>
      <c r="D532">
        <v>8.1999999999999993</v>
      </c>
      <c r="E532">
        <f>ROUND((C532*D532),4)</f>
        <v>0.53300000000000003</v>
      </c>
    </row>
    <row r="533" spans="1:5" x14ac:dyDescent="0.25">
      <c r="A533" s="46" t="s">
        <v>123</v>
      </c>
      <c r="B533" t="s">
        <v>9</v>
      </c>
      <c r="C533" t="s">
        <v>9</v>
      </c>
      <c r="D533" t="s">
        <v>9</v>
      </c>
      <c r="E533">
        <f>SUM(E529:E532)</f>
        <v>37.939700000000002</v>
      </c>
    </row>
    <row r="535" spans="1:5" x14ac:dyDescent="0.25">
      <c r="A535" s="46" t="s">
        <v>130</v>
      </c>
      <c r="B535" t="s">
        <v>9</v>
      </c>
      <c r="C535" t="s">
        <v>9</v>
      </c>
      <c r="D535" t="s">
        <v>9</v>
      </c>
      <c r="E535">
        <f>E533</f>
        <v>37.939700000000002</v>
      </c>
    </row>
    <row r="536" spans="1:5" x14ac:dyDescent="0.25">
      <c r="A536" s="46" t="s">
        <v>131</v>
      </c>
      <c r="B536" t="s">
        <v>9</v>
      </c>
      <c r="C536" t="s">
        <v>9</v>
      </c>
      <c r="D536" s="2">
        <v>0</v>
      </c>
      <c r="E536">
        <f>ROUND((E535*D536),4)</f>
        <v>0</v>
      </c>
    </row>
    <row r="537" spans="1:5" x14ac:dyDescent="0.25">
      <c r="A537" s="46" t="s">
        <v>132</v>
      </c>
      <c r="B537" t="s">
        <v>9</v>
      </c>
      <c r="C537" t="s">
        <v>9</v>
      </c>
      <c r="D537" t="s">
        <v>9</v>
      </c>
      <c r="E537">
        <f>SUM(E535:E536)</f>
        <v>37.939700000000002</v>
      </c>
    </row>
    <row r="539" spans="1:5" x14ac:dyDescent="0.25">
      <c r="A539" s="46" t="s">
        <v>780</v>
      </c>
      <c r="B539" t="s">
        <v>68</v>
      </c>
    </row>
    <row r="540" spans="1:5" ht="45" x14ac:dyDescent="0.25">
      <c r="A540" s="46" t="s">
        <v>163</v>
      </c>
    </row>
    <row r="541" spans="1:5" x14ac:dyDescent="0.25">
      <c r="A541" s="46" t="s">
        <v>148</v>
      </c>
    </row>
    <row r="543" spans="1:5" x14ac:dyDescent="0.25">
      <c r="A543" s="46" t="s">
        <v>126</v>
      </c>
      <c r="B543" t="s">
        <v>118</v>
      </c>
      <c r="C543" t="s">
        <v>119</v>
      </c>
      <c r="D543" t="s">
        <v>120</v>
      </c>
      <c r="E543" t="s">
        <v>121</v>
      </c>
    </row>
    <row r="544" spans="1:5" x14ac:dyDescent="0.25">
      <c r="A544" s="46" t="s">
        <v>773</v>
      </c>
      <c r="B544" t="s">
        <v>125</v>
      </c>
      <c r="C544">
        <v>0.12</v>
      </c>
      <c r="D544">
        <v>12.8154</v>
      </c>
      <c r="E544">
        <f t="shared" ref="E544:E549" si="2">ROUND((C544*D544),4)</f>
        <v>1.5378000000000001</v>
      </c>
    </row>
    <row r="545" spans="1:5" x14ac:dyDescent="0.25">
      <c r="A545" s="46" t="s">
        <v>675</v>
      </c>
      <c r="B545" t="s">
        <v>125</v>
      </c>
      <c r="C545">
        <v>0.12</v>
      </c>
      <c r="D545">
        <v>10.5754</v>
      </c>
      <c r="E545">
        <f t="shared" si="2"/>
        <v>1.2689999999999999</v>
      </c>
    </row>
    <row r="546" spans="1:5" ht="45" x14ac:dyDescent="0.25">
      <c r="A546" s="46" t="s">
        <v>774</v>
      </c>
      <c r="B546" t="s">
        <v>159</v>
      </c>
      <c r="C546">
        <v>4.28</v>
      </c>
      <c r="D546">
        <v>0.1</v>
      </c>
      <c r="E546">
        <f t="shared" si="2"/>
        <v>0.42799999999999999</v>
      </c>
    </row>
    <row r="547" spans="1:5" ht="45" x14ac:dyDescent="0.25">
      <c r="A547" s="46" t="s">
        <v>781</v>
      </c>
      <c r="B547" t="s">
        <v>129</v>
      </c>
      <c r="C547">
        <v>0.94799999999999995</v>
      </c>
      <c r="D547">
        <v>20.11</v>
      </c>
      <c r="E547">
        <f t="shared" si="2"/>
        <v>19.064299999999999</v>
      </c>
    </row>
    <row r="548" spans="1:5" ht="30" x14ac:dyDescent="0.25">
      <c r="A548" s="46" t="s">
        <v>782</v>
      </c>
      <c r="B548" t="s">
        <v>145</v>
      </c>
      <c r="C548">
        <v>0.20499999999999999</v>
      </c>
      <c r="D548">
        <v>31.23</v>
      </c>
      <c r="E548">
        <f t="shared" si="2"/>
        <v>6.4021999999999997</v>
      </c>
    </row>
    <row r="549" spans="1:5" ht="45" x14ac:dyDescent="0.25">
      <c r="A549" s="46" t="s">
        <v>783</v>
      </c>
      <c r="B549" t="s">
        <v>129</v>
      </c>
      <c r="C549">
        <v>4.28</v>
      </c>
      <c r="D549">
        <v>1.57</v>
      </c>
      <c r="E549">
        <f t="shared" si="2"/>
        <v>6.7195999999999998</v>
      </c>
    </row>
    <row r="550" spans="1:5" x14ac:dyDescent="0.25">
      <c r="A550" s="46" t="s">
        <v>123</v>
      </c>
      <c r="B550" t="s">
        <v>9</v>
      </c>
      <c r="C550" t="s">
        <v>9</v>
      </c>
      <c r="D550" t="s">
        <v>9</v>
      </c>
      <c r="E550">
        <f>SUM(E544:E549)</f>
        <v>35.420900000000003</v>
      </c>
    </row>
    <row r="552" spans="1:5" x14ac:dyDescent="0.25">
      <c r="A552" s="46" t="s">
        <v>130</v>
      </c>
      <c r="B552" t="s">
        <v>9</v>
      </c>
      <c r="C552" t="s">
        <v>9</v>
      </c>
      <c r="D552" t="s">
        <v>9</v>
      </c>
      <c r="E552">
        <f>E550</f>
        <v>35.420900000000003</v>
      </c>
    </row>
    <row r="553" spans="1:5" x14ac:dyDescent="0.25">
      <c r="A553" s="46" t="s">
        <v>131</v>
      </c>
      <c r="B553" t="s">
        <v>9</v>
      </c>
      <c r="C553" t="s">
        <v>9</v>
      </c>
      <c r="D553" s="2">
        <v>0</v>
      </c>
      <c r="E553">
        <f>ROUND((E552*D553),4)</f>
        <v>0</v>
      </c>
    </row>
    <row r="554" spans="1:5" x14ac:dyDescent="0.25">
      <c r="A554" s="46" t="s">
        <v>132</v>
      </c>
      <c r="B554" t="s">
        <v>9</v>
      </c>
      <c r="C554" t="s">
        <v>9</v>
      </c>
      <c r="D554" t="s">
        <v>9</v>
      </c>
      <c r="E554">
        <f>SUM(E552:E553)</f>
        <v>35.420900000000003</v>
      </c>
    </row>
    <row r="556" spans="1:5" x14ac:dyDescent="0.25">
      <c r="A556" s="46" t="s">
        <v>784</v>
      </c>
      <c r="B556" t="s">
        <v>70</v>
      </c>
    </row>
    <row r="557" spans="1:5" ht="30" x14ac:dyDescent="0.25">
      <c r="A557" s="46" t="s">
        <v>785</v>
      </c>
    </row>
    <row r="558" spans="1:5" x14ac:dyDescent="0.25">
      <c r="A558" s="46" t="s">
        <v>148</v>
      </c>
    </row>
    <row r="560" spans="1:5" x14ac:dyDescent="0.25">
      <c r="A560" s="46" t="s">
        <v>126</v>
      </c>
      <c r="B560" t="s">
        <v>118</v>
      </c>
      <c r="C560" t="s">
        <v>119</v>
      </c>
      <c r="D560" t="s">
        <v>120</v>
      </c>
      <c r="E560" t="s">
        <v>121</v>
      </c>
    </row>
    <row r="561" spans="1:5" x14ac:dyDescent="0.25">
      <c r="A561" s="46" t="s">
        <v>773</v>
      </c>
      <c r="B561" t="s">
        <v>125</v>
      </c>
      <c r="C561">
        <v>0.08</v>
      </c>
      <c r="D561">
        <v>12.8154</v>
      </c>
      <c r="E561">
        <f>ROUND((C561*D561),4)</f>
        <v>1.0251999999999999</v>
      </c>
    </row>
    <row r="562" spans="1:5" x14ac:dyDescent="0.25">
      <c r="A562" s="46" t="s">
        <v>675</v>
      </c>
      <c r="B562" t="s">
        <v>125</v>
      </c>
      <c r="C562">
        <v>0.08</v>
      </c>
      <c r="D562">
        <v>10.5754</v>
      </c>
      <c r="E562">
        <f>ROUND((C562*D562),4)</f>
        <v>0.84599999999999997</v>
      </c>
    </row>
    <row r="563" spans="1:5" x14ac:dyDescent="0.25">
      <c r="A563" s="46" t="s">
        <v>786</v>
      </c>
      <c r="B563" t="s">
        <v>144</v>
      </c>
      <c r="C563">
        <v>1.1000000000000001</v>
      </c>
      <c r="D563">
        <v>8.19</v>
      </c>
      <c r="E563">
        <f>ROUND((C563*D563),4)</f>
        <v>9.0090000000000003</v>
      </c>
    </row>
    <row r="564" spans="1:5" x14ac:dyDescent="0.25">
      <c r="A564" s="46" t="s">
        <v>123</v>
      </c>
      <c r="B564" t="s">
        <v>9</v>
      </c>
      <c r="C564" t="s">
        <v>9</v>
      </c>
      <c r="D564" t="s">
        <v>9</v>
      </c>
      <c r="E564">
        <f>SUM(E561:E563)</f>
        <v>10.8802</v>
      </c>
    </row>
    <row r="566" spans="1:5" x14ac:dyDescent="0.25">
      <c r="A566" s="46" t="s">
        <v>130</v>
      </c>
      <c r="B566" t="s">
        <v>9</v>
      </c>
      <c r="C566" t="s">
        <v>9</v>
      </c>
      <c r="D566" t="s">
        <v>9</v>
      </c>
      <c r="E566">
        <f>E564</f>
        <v>10.8802</v>
      </c>
    </row>
    <row r="567" spans="1:5" x14ac:dyDescent="0.25">
      <c r="A567" s="46" t="s">
        <v>131</v>
      </c>
      <c r="B567" t="s">
        <v>9</v>
      </c>
      <c r="C567" t="s">
        <v>9</v>
      </c>
      <c r="D567" s="2">
        <v>0</v>
      </c>
      <c r="E567">
        <f>ROUND((E566*D567),4)</f>
        <v>0</v>
      </c>
    </row>
    <row r="568" spans="1:5" x14ac:dyDescent="0.25">
      <c r="A568" s="46" t="s">
        <v>132</v>
      </c>
      <c r="B568" t="s">
        <v>9</v>
      </c>
      <c r="C568" t="s">
        <v>9</v>
      </c>
      <c r="D568" t="s">
        <v>9</v>
      </c>
      <c r="E568">
        <f>SUM(E566:E567)</f>
        <v>10.8802</v>
      </c>
    </row>
    <row r="570" spans="1:5" x14ac:dyDescent="0.25">
      <c r="A570" s="46" t="s">
        <v>787</v>
      </c>
      <c r="B570" t="s">
        <v>72</v>
      </c>
    </row>
    <row r="571" spans="1:5" ht="30" x14ac:dyDescent="0.25">
      <c r="A571" s="46" t="s">
        <v>788</v>
      </c>
    </row>
    <row r="572" spans="1:5" x14ac:dyDescent="0.25">
      <c r="A572" s="46" t="s">
        <v>134</v>
      </c>
    </row>
    <row r="574" spans="1:5" x14ac:dyDescent="0.25">
      <c r="A574" s="46" t="s">
        <v>126</v>
      </c>
      <c r="B574" t="s">
        <v>118</v>
      </c>
      <c r="C574" t="s">
        <v>119</v>
      </c>
      <c r="D574" t="s">
        <v>120</v>
      </c>
      <c r="E574" t="s">
        <v>121</v>
      </c>
    </row>
    <row r="575" spans="1:5" x14ac:dyDescent="0.25">
      <c r="A575" s="46" t="s">
        <v>789</v>
      </c>
      <c r="B575" t="s">
        <v>125</v>
      </c>
      <c r="C575">
        <v>0.312</v>
      </c>
      <c r="D575">
        <v>14.045400000000001</v>
      </c>
      <c r="E575">
        <f>ROUND((C575*D575),4)</f>
        <v>4.3822000000000001</v>
      </c>
    </row>
    <row r="576" spans="1:5" x14ac:dyDescent="0.25">
      <c r="A576" s="46" t="s">
        <v>675</v>
      </c>
      <c r="B576" t="s">
        <v>125</v>
      </c>
      <c r="C576">
        <v>0.114</v>
      </c>
      <c r="D576">
        <v>10.5754</v>
      </c>
      <c r="E576">
        <f>ROUND((C576*D576),4)</f>
        <v>1.2056</v>
      </c>
    </row>
    <row r="577" spans="1:5" ht="30" x14ac:dyDescent="0.25">
      <c r="A577" s="46" t="s">
        <v>790</v>
      </c>
      <c r="B577" t="s">
        <v>129</v>
      </c>
      <c r="C577">
        <v>0.06</v>
      </c>
      <c r="D577">
        <v>0.88</v>
      </c>
      <c r="E577">
        <f>ROUND((C577*D577),4)</f>
        <v>5.28E-2</v>
      </c>
    </row>
    <row r="578" spans="1:5" x14ac:dyDescent="0.25">
      <c r="A578" s="46" t="s">
        <v>791</v>
      </c>
      <c r="B578" t="s">
        <v>164</v>
      </c>
      <c r="C578">
        <v>4.8899999999999999E-2</v>
      </c>
      <c r="D578">
        <v>100</v>
      </c>
      <c r="E578">
        <f>ROUND((C578*D578),4)</f>
        <v>4.8899999999999997</v>
      </c>
    </row>
    <row r="579" spans="1:5" x14ac:dyDescent="0.25">
      <c r="A579" s="46" t="s">
        <v>123</v>
      </c>
      <c r="B579" t="s">
        <v>9</v>
      </c>
      <c r="C579" t="s">
        <v>9</v>
      </c>
      <c r="D579" t="s">
        <v>9</v>
      </c>
      <c r="E579">
        <f>SUM(E575:E578)</f>
        <v>10.5306</v>
      </c>
    </row>
    <row r="581" spans="1:5" x14ac:dyDescent="0.25">
      <c r="A581" s="46" t="s">
        <v>130</v>
      </c>
      <c r="B581" t="s">
        <v>9</v>
      </c>
      <c r="C581" t="s">
        <v>9</v>
      </c>
      <c r="D581" t="s">
        <v>9</v>
      </c>
      <c r="E581">
        <f>E579</f>
        <v>10.5306</v>
      </c>
    </row>
    <row r="582" spans="1:5" x14ac:dyDescent="0.25">
      <c r="A582" s="46" t="s">
        <v>131</v>
      </c>
      <c r="B582" t="s">
        <v>9</v>
      </c>
      <c r="C582" t="s">
        <v>9</v>
      </c>
      <c r="D582" s="2">
        <v>0</v>
      </c>
      <c r="E582">
        <f>ROUND((E581*D582),4)</f>
        <v>0</v>
      </c>
    </row>
    <row r="583" spans="1:5" x14ac:dyDescent="0.25">
      <c r="A583" s="46" t="s">
        <v>132</v>
      </c>
      <c r="B583" t="s">
        <v>9</v>
      </c>
      <c r="C583" t="s">
        <v>9</v>
      </c>
      <c r="D583" t="s">
        <v>9</v>
      </c>
      <c r="E583">
        <f>SUM(E581:E582)</f>
        <v>10.5306</v>
      </c>
    </row>
    <row r="585" spans="1:5" x14ac:dyDescent="0.25">
      <c r="A585" s="46" t="s">
        <v>792</v>
      </c>
      <c r="B585" t="s">
        <v>73</v>
      </c>
    </row>
    <row r="586" spans="1:5" x14ac:dyDescent="0.25">
      <c r="A586" s="46" t="s">
        <v>165</v>
      </c>
    </row>
    <row r="587" spans="1:5" x14ac:dyDescent="0.25">
      <c r="A587" s="46" t="s">
        <v>134</v>
      </c>
    </row>
    <row r="589" spans="1:5" x14ac:dyDescent="0.25">
      <c r="A589" s="46" t="s">
        <v>126</v>
      </c>
      <c r="B589" t="s">
        <v>118</v>
      </c>
      <c r="C589" t="s">
        <v>119</v>
      </c>
      <c r="D589" t="s">
        <v>120</v>
      </c>
      <c r="E589" t="s">
        <v>121</v>
      </c>
    </row>
    <row r="590" spans="1:5" x14ac:dyDescent="0.25">
      <c r="A590" s="46" t="s">
        <v>789</v>
      </c>
      <c r="B590" t="s">
        <v>125</v>
      </c>
      <c r="C590">
        <v>0.4</v>
      </c>
      <c r="D590">
        <v>14.045400000000001</v>
      </c>
      <c r="E590">
        <f>ROUND((C590*D590),4)</f>
        <v>5.6181999999999999</v>
      </c>
    </row>
    <row r="591" spans="1:5" x14ac:dyDescent="0.25">
      <c r="A591" s="46" t="s">
        <v>675</v>
      </c>
      <c r="B591" t="s">
        <v>125</v>
      </c>
      <c r="C591">
        <v>0.3</v>
      </c>
      <c r="D591">
        <v>10.5754</v>
      </c>
      <c r="E591">
        <f>ROUND((C591*D591),4)</f>
        <v>3.1726000000000001</v>
      </c>
    </row>
    <row r="592" spans="1:5" ht="30" x14ac:dyDescent="0.25">
      <c r="A592" s="46" t="s">
        <v>790</v>
      </c>
      <c r="B592" t="s">
        <v>129</v>
      </c>
      <c r="C592">
        <v>0.25</v>
      </c>
      <c r="D592">
        <v>0.88</v>
      </c>
      <c r="E592">
        <f>ROUND((C592*D592),4)</f>
        <v>0.22</v>
      </c>
    </row>
    <row r="593" spans="1:5" x14ac:dyDescent="0.25">
      <c r="A593" s="46" t="s">
        <v>793</v>
      </c>
      <c r="B593" t="s">
        <v>166</v>
      </c>
      <c r="C593">
        <v>0.24</v>
      </c>
      <c r="D593">
        <v>11.97</v>
      </c>
      <c r="E593">
        <f>ROUND((C593*D593),4)</f>
        <v>2.8727999999999998</v>
      </c>
    </row>
    <row r="594" spans="1:5" x14ac:dyDescent="0.25">
      <c r="A594" s="46" t="s">
        <v>123</v>
      </c>
      <c r="B594" t="s">
        <v>9</v>
      </c>
      <c r="C594" t="s">
        <v>9</v>
      </c>
      <c r="D594" t="s">
        <v>9</v>
      </c>
      <c r="E594">
        <f>SUM(E590:E593)</f>
        <v>11.883600000000001</v>
      </c>
    </row>
    <row r="596" spans="1:5" x14ac:dyDescent="0.25">
      <c r="A596" s="46" t="s">
        <v>130</v>
      </c>
      <c r="B596" t="s">
        <v>9</v>
      </c>
      <c r="C596" t="s">
        <v>9</v>
      </c>
      <c r="D596" t="s">
        <v>9</v>
      </c>
      <c r="E596">
        <f>E594</f>
        <v>11.883600000000001</v>
      </c>
    </row>
    <row r="597" spans="1:5" x14ac:dyDescent="0.25">
      <c r="A597" s="46" t="s">
        <v>131</v>
      </c>
      <c r="B597" t="s">
        <v>9</v>
      </c>
      <c r="C597" t="s">
        <v>9</v>
      </c>
      <c r="D597" s="2">
        <v>0</v>
      </c>
      <c r="E597">
        <f>ROUND((E596*D597),4)</f>
        <v>0</v>
      </c>
    </row>
    <row r="598" spans="1:5" x14ac:dyDescent="0.25">
      <c r="A598" s="46" t="s">
        <v>132</v>
      </c>
      <c r="B598" t="s">
        <v>9</v>
      </c>
      <c r="C598" t="s">
        <v>9</v>
      </c>
      <c r="D598" t="s">
        <v>9</v>
      </c>
      <c r="E598">
        <f>SUM(E596:E597)</f>
        <v>11.883600000000001</v>
      </c>
    </row>
    <row r="600" spans="1:5" x14ac:dyDescent="0.25">
      <c r="A600" s="46" t="s">
        <v>794</v>
      </c>
      <c r="B600" t="s">
        <v>75</v>
      </c>
    </row>
    <row r="601" spans="1:5" ht="30" x14ac:dyDescent="0.25">
      <c r="A601" s="46" t="s">
        <v>167</v>
      </c>
    </row>
    <row r="602" spans="1:5" x14ac:dyDescent="0.25">
      <c r="A602" s="46" t="s">
        <v>134</v>
      </c>
    </row>
    <row r="604" spans="1:5" x14ac:dyDescent="0.25">
      <c r="A604" s="46" t="s">
        <v>126</v>
      </c>
      <c r="B604" t="s">
        <v>118</v>
      </c>
      <c r="C604" t="s">
        <v>119</v>
      </c>
      <c r="D604" t="s">
        <v>120</v>
      </c>
      <c r="E604" t="s">
        <v>121</v>
      </c>
    </row>
    <row r="605" spans="1:5" x14ac:dyDescent="0.25">
      <c r="A605" s="46" t="s">
        <v>789</v>
      </c>
      <c r="B605" t="s">
        <v>125</v>
      </c>
      <c r="C605">
        <v>0.4</v>
      </c>
      <c r="D605">
        <v>14.045400000000001</v>
      </c>
      <c r="E605">
        <f t="shared" ref="E605:E610" si="3">ROUND((C605*D605),4)</f>
        <v>5.6181999999999999</v>
      </c>
    </row>
    <row r="606" spans="1:5" x14ac:dyDescent="0.25">
      <c r="A606" s="46" t="s">
        <v>675</v>
      </c>
      <c r="B606" t="s">
        <v>125</v>
      </c>
      <c r="C606">
        <v>0.35</v>
      </c>
      <c r="D606">
        <v>10.5754</v>
      </c>
      <c r="E606">
        <f t="shared" si="3"/>
        <v>3.7014</v>
      </c>
    </row>
    <row r="607" spans="1:5" ht="30" x14ac:dyDescent="0.25">
      <c r="A607" s="46" t="s">
        <v>795</v>
      </c>
      <c r="B607" t="s">
        <v>168</v>
      </c>
      <c r="C607">
        <v>5.6000000000000001E-2</v>
      </c>
      <c r="D607">
        <v>98.85</v>
      </c>
      <c r="E607">
        <f t="shared" si="3"/>
        <v>5.5355999999999996</v>
      </c>
    </row>
    <row r="608" spans="1:5" ht="30" x14ac:dyDescent="0.25">
      <c r="A608" s="46" t="s">
        <v>790</v>
      </c>
      <c r="B608" t="s">
        <v>129</v>
      </c>
      <c r="C608">
        <v>0.4</v>
      </c>
      <c r="D608">
        <v>0.88</v>
      </c>
      <c r="E608">
        <f t="shared" si="3"/>
        <v>0.35199999999999998</v>
      </c>
    </row>
    <row r="609" spans="1:5" x14ac:dyDescent="0.25">
      <c r="A609" s="46" t="s">
        <v>796</v>
      </c>
      <c r="B609" t="s">
        <v>166</v>
      </c>
      <c r="C609">
        <v>0.04</v>
      </c>
      <c r="D609">
        <v>9.9</v>
      </c>
      <c r="E609">
        <f t="shared" si="3"/>
        <v>0.39600000000000002</v>
      </c>
    </row>
    <row r="610" spans="1:5" x14ac:dyDescent="0.25">
      <c r="A610" s="46" t="s">
        <v>797</v>
      </c>
      <c r="B610" t="s">
        <v>166</v>
      </c>
      <c r="C610">
        <v>0.16</v>
      </c>
      <c r="D610">
        <v>26.02</v>
      </c>
      <c r="E610">
        <f t="shared" si="3"/>
        <v>4.1631999999999998</v>
      </c>
    </row>
    <row r="611" spans="1:5" x14ac:dyDescent="0.25">
      <c r="A611" s="46" t="s">
        <v>123</v>
      </c>
      <c r="B611" t="s">
        <v>9</v>
      </c>
      <c r="C611" t="s">
        <v>9</v>
      </c>
      <c r="D611" t="s">
        <v>9</v>
      </c>
      <c r="E611">
        <f>SUM(E605:E610)</f>
        <v>19.766400000000001</v>
      </c>
    </row>
    <row r="613" spans="1:5" x14ac:dyDescent="0.25">
      <c r="A613" s="46" t="s">
        <v>130</v>
      </c>
      <c r="B613" t="s">
        <v>9</v>
      </c>
      <c r="C613" t="s">
        <v>9</v>
      </c>
      <c r="D613" t="s">
        <v>9</v>
      </c>
      <c r="E613">
        <f>E611</f>
        <v>19.766400000000001</v>
      </c>
    </row>
    <row r="614" spans="1:5" x14ac:dyDescent="0.25">
      <c r="A614" s="46" t="s">
        <v>131</v>
      </c>
      <c r="B614" t="s">
        <v>9</v>
      </c>
      <c r="C614" t="s">
        <v>9</v>
      </c>
      <c r="D614" s="2">
        <v>0</v>
      </c>
      <c r="E614">
        <f>ROUND((E613*D614),4)</f>
        <v>0</v>
      </c>
    </row>
    <row r="615" spans="1:5" x14ac:dyDescent="0.25">
      <c r="A615" s="46" t="s">
        <v>132</v>
      </c>
      <c r="B615" t="s">
        <v>9</v>
      </c>
      <c r="C615" t="s">
        <v>9</v>
      </c>
      <c r="D615" t="s">
        <v>9</v>
      </c>
      <c r="E615">
        <f>SUM(E613:E614)</f>
        <v>19.766400000000001</v>
      </c>
    </row>
    <row r="617" spans="1:5" x14ac:dyDescent="0.25">
      <c r="A617" s="46" t="s">
        <v>798</v>
      </c>
      <c r="B617" t="s">
        <v>77</v>
      </c>
    </row>
    <row r="618" spans="1:5" ht="90" x14ac:dyDescent="0.25">
      <c r="A618" s="46" t="s">
        <v>169</v>
      </c>
    </row>
    <row r="619" spans="1:5" x14ac:dyDescent="0.25">
      <c r="A619" s="46" t="s">
        <v>116</v>
      </c>
    </row>
    <row r="621" spans="1:5" x14ac:dyDescent="0.25">
      <c r="A621" s="46" t="s">
        <v>126</v>
      </c>
      <c r="B621" t="s">
        <v>118</v>
      </c>
      <c r="C621" t="s">
        <v>119</v>
      </c>
      <c r="D621" t="s">
        <v>120</v>
      </c>
      <c r="E621" t="s">
        <v>121</v>
      </c>
    </row>
    <row r="622" spans="1:5" ht="30" x14ac:dyDescent="0.25">
      <c r="A622" s="46" t="s">
        <v>799</v>
      </c>
      <c r="B622" t="s">
        <v>146</v>
      </c>
      <c r="C622">
        <v>0.5</v>
      </c>
      <c r="D622">
        <v>173.62260000000001</v>
      </c>
      <c r="E622">
        <f t="shared" ref="E622:E628" si="4">ROUND((C622*D622),4)</f>
        <v>86.811300000000003</v>
      </c>
    </row>
    <row r="623" spans="1:5" ht="30" x14ac:dyDescent="0.25">
      <c r="A623" s="46" t="s">
        <v>688</v>
      </c>
      <c r="B623" t="s">
        <v>125</v>
      </c>
      <c r="C623">
        <v>5</v>
      </c>
      <c r="D623">
        <v>14.375400000000001</v>
      </c>
      <c r="E623">
        <f t="shared" si="4"/>
        <v>71.876999999999995</v>
      </c>
    </row>
    <row r="624" spans="1:5" x14ac:dyDescent="0.25">
      <c r="A624" s="46" t="s">
        <v>675</v>
      </c>
      <c r="B624" t="s">
        <v>125</v>
      </c>
      <c r="C624">
        <v>30</v>
      </c>
      <c r="D624">
        <v>10.5754</v>
      </c>
      <c r="E624">
        <f t="shared" si="4"/>
        <v>317.262</v>
      </c>
    </row>
    <row r="625" spans="1:5" ht="30" x14ac:dyDescent="0.25">
      <c r="A625" s="46" t="s">
        <v>800</v>
      </c>
      <c r="B625" t="s">
        <v>129</v>
      </c>
      <c r="C625">
        <v>1.05</v>
      </c>
      <c r="D625">
        <v>3.63</v>
      </c>
      <c r="E625">
        <f t="shared" si="4"/>
        <v>3.8115000000000001</v>
      </c>
    </row>
    <row r="626" spans="1:5" ht="30" x14ac:dyDescent="0.25">
      <c r="A626" s="46" t="s">
        <v>801</v>
      </c>
      <c r="B626" t="s">
        <v>129</v>
      </c>
      <c r="C626">
        <v>2</v>
      </c>
      <c r="D626">
        <v>13.96</v>
      </c>
      <c r="E626">
        <f t="shared" si="4"/>
        <v>27.92</v>
      </c>
    </row>
    <row r="627" spans="1:5" ht="30" x14ac:dyDescent="0.25">
      <c r="A627" s="46" t="s">
        <v>802</v>
      </c>
      <c r="B627" t="s">
        <v>129</v>
      </c>
      <c r="C627">
        <v>1</v>
      </c>
      <c r="D627">
        <v>13.15</v>
      </c>
      <c r="E627">
        <f t="shared" si="4"/>
        <v>13.15</v>
      </c>
    </row>
    <row r="628" spans="1:5" ht="30" x14ac:dyDescent="0.25">
      <c r="A628" s="46" t="s">
        <v>803</v>
      </c>
      <c r="B628" t="s">
        <v>144</v>
      </c>
      <c r="C628">
        <v>10.5</v>
      </c>
      <c r="D628">
        <v>15.5</v>
      </c>
      <c r="E628">
        <f t="shared" si="4"/>
        <v>162.75</v>
      </c>
    </row>
    <row r="629" spans="1:5" x14ac:dyDescent="0.25">
      <c r="A629" s="46" t="s">
        <v>123</v>
      </c>
      <c r="B629" t="s">
        <v>9</v>
      </c>
      <c r="C629" t="s">
        <v>9</v>
      </c>
      <c r="D629" t="s">
        <v>9</v>
      </c>
      <c r="E629">
        <f>SUM(E622:E628)</f>
        <v>683.58180000000004</v>
      </c>
    </row>
    <row r="631" spans="1:5" x14ac:dyDescent="0.25">
      <c r="A631" s="46" t="s">
        <v>130</v>
      </c>
      <c r="B631" t="s">
        <v>9</v>
      </c>
      <c r="C631" t="s">
        <v>9</v>
      </c>
      <c r="D631" t="s">
        <v>9</v>
      </c>
      <c r="E631">
        <f>E629</f>
        <v>683.58180000000004</v>
      </c>
    </row>
    <row r="632" spans="1:5" x14ac:dyDescent="0.25">
      <c r="A632" s="46" t="s">
        <v>131</v>
      </c>
      <c r="B632" t="s">
        <v>9</v>
      </c>
      <c r="C632" t="s">
        <v>9</v>
      </c>
      <c r="D632" s="2">
        <v>0</v>
      </c>
      <c r="E632">
        <f>ROUND((E631*D632),4)</f>
        <v>0</v>
      </c>
    </row>
    <row r="633" spans="1:5" x14ac:dyDescent="0.25">
      <c r="A633" s="46" t="s">
        <v>132</v>
      </c>
      <c r="B633" t="s">
        <v>9</v>
      </c>
      <c r="C633" t="s">
        <v>9</v>
      </c>
      <c r="D633" t="s">
        <v>9</v>
      </c>
      <c r="E633">
        <f>SUM(E631:E632)</f>
        <v>683.58180000000004</v>
      </c>
    </row>
    <row r="635" spans="1:5" x14ac:dyDescent="0.25">
      <c r="A635" s="46" t="s">
        <v>804</v>
      </c>
      <c r="B635" t="s">
        <v>79</v>
      </c>
    </row>
    <row r="636" spans="1:5" ht="45" x14ac:dyDescent="0.25">
      <c r="A636" s="46" t="s">
        <v>805</v>
      </c>
    </row>
    <row r="637" spans="1:5" x14ac:dyDescent="0.25">
      <c r="A637" s="46" t="s">
        <v>148</v>
      </c>
    </row>
    <row r="639" spans="1:5" x14ac:dyDescent="0.25">
      <c r="A639" s="46" t="s">
        <v>126</v>
      </c>
      <c r="B639" t="s">
        <v>118</v>
      </c>
      <c r="C639" t="s">
        <v>119</v>
      </c>
      <c r="D639" t="s">
        <v>120</v>
      </c>
      <c r="E639" t="s">
        <v>121</v>
      </c>
    </row>
    <row r="640" spans="1:5" ht="45" x14ac:dyDescent="0.25">
      <c r="A640" s="46" t="s">
        <v>806</v>
      </c>
      <c r="B640" t="s">
        <v>146</v>
      </c>
      <c r="C640">
        <v>2E-3</v>
      </c>
      <c r="D640">
        <v>382.19650000000001</v>
      </c>
      <c r="E640">
        <f>ROUND((C640*D640),4)</f>
        <v>0.76439999999999997</v>
      </c>
    </row>
    <row r="641" spans="1:5" x14ac:dyDescent="0.25">
      <c r="A641" s="46" t="s">
        <v>693</v>
      </c>
      <c r="B641" t="s">
        <v>125</v>
      </c>
      <c r="C641">
        <v>5.0000000000000001E-3</v>
      </c>
      <c r="D641">
        <v>14.375400000000001</v>
      </c>
      <c r="E641">
        <f>ROUND((C641*D641),4)</f>
        <v>7.1900000000000006E-2</v>
      </c>
    </row>
    <row r="642" spans="1:5" x14ac:dyDescent="0.25">
      <c r="A642" s="46" t="s">
        <v>675</v>
      </c>
      <c r="B642" t="s">
        <v>125</v>
      </c>
      <c r="C642">
        <v>0.25</v>
      </c>
      <c r="D642">
        <v>10.5754</v>
      </c>
      <c r="E642">
        <f>ROUND((C642*D642),4)</f>
        <v>2.6438999999999999</v>
      </c>
    </row>
    <row r="643" spans="1:5" x14ac:dyDescent="0.25">
      <c r="A643" s="46" t="s">
        <v>123</v>
      </c>
      <c r="B643" t="s">
        <v>9</v>
      </c>
      <c r="C643" t="s">
        <v>9</v>
      </c>
      <c r="D643" t="s">
        <v>9</v>
      </c>
      <c r="E643">
        <f>SUM(E640:E642)</f>
        <v>3.4802</v>
      </c>
    </row>
    <row r="645" spans="1:5" x14ac:dyDescent="0.25">
      <c r="A645" s="46" t="s">
        <v>130</v>
      </c>
      <c r="B645" t="s">
        <v>9</v>
      </c>
      <c r="C645" t="s">
        <v>9</v>
      </c>
      <c r="D645" t="s">
        <v>9</v>
      </c>
      <c r="E645">
        <f>E643</f>
        <v>3.4802</v>
      </c>
    </row>
    <row r="646" spans="1:5" x14ac:dyDescent="0.25">
      <c r="A646" s="46" t="s">
        <v>131</v>
      </c>
      <c r="B646" t="s">
        <v>9</v>
      </c>
      <c r="C646" t="s">
        <v>9</v>
      </c>
      <c r="D646" s="2">
        <v>0</v>
      </c>
      <c r="E646">
        <f>ROUND((E645*D646),4)</f>
        <v>0</v>
      </c>
    </row>
    <row r="647" spans="1:5" x14ac:dyDescent="0.25">
      <c r="A647" s="46" t="s">
        <v>132</v>
      </c>
      <c r="B647" t="s">
        <v>9</v>
      </c>
      <c r="C647" t="s">
        <v>9</v>
      </c>
      <c r="D647" t="s">
        <v>9</v>
      </c>
      <c r="E647">
        <f>SUM(E645:E646)</f>
        <v>3.4802</v>
      </c>
    </row>
    <row r="649" spans="1:5" x14ac:dyDescent="0.25">
      <c r="A649" s="46" t="s">
        <v>807</v>
      </c>
      <c r="B649" t="s">
        <v>80</v>
      </c>
    </row>
    <row r="650" spans="1:5" ht="45" x14ac:dyDescent="0.25">
      <c r="A650" s="46" t="s">
        <v>170</v>
      </c>
    </row>
    <row r="651" spans="1:5" x14ac:dyDescent="0.25">
      <c r="A651" s="46" t="s">
        <v>148</v>
      </c>
    </row>
    <row r="653" spans="1:5" x14ac:dyDescent="0.25">
      <c r="A653" s="46" t="s">
        <v>126</v>
      </c>
      <c r="B653" t="s">
        <v>118</v>
      </c>
      <c r="C653" t="s">
        <v>119</v>
      </c>
      <c r="D653" t="s">
        <v>120</v>
      </c>
      <c r="E653" t="s">
        <v>121</v>
      </c>
    </row>
    <row r="654" spans="1:5" ht="30" x14ac:dyDescent="0.25">
      <c r="A654" s="46" t="s">
        <v>808</v>
      </c>
      <c r="B654" t="s">
        <v>125</v>
      </c>
      <c r="C654">
        <v>0.03</v>
      </c>
      <c r="D654">
        <v>18.005400000000002</v>
      </c>
      <c r="E654">
        <f>ROUND((C654*D654),4)</f>
        <v>0.54020000000000001</v>
      </c>
    </row>
    <row r="655" spans="1:5" x14ac:dyDescent="0.25">
      <c r="A655" s="46" t="s">
        <v>675</v>
      </c>
      <c r="B655" t="s">
        <v>125</v>
      </c>
      <c r="C655">
        <v>0.06</v>
      </c>
      <c r="D655">
        <v>10.5754</v>
      </c>
      <c r="E655">
        <f>ROUND((C655*D655),4)</f>
        <v>0.63449999999999995</v>
      </c>
    </row>
    <row r="656" spans="1:5" x14ac:dyDescent="0.25">
      <c r="A656" s="46" t="s">
        <v>123</v>
      </c>
      <c r="B656" t="s">
        <v>9</v>
      </c>
      <c r="C656" t="s">
        <v>9</v>
      </c>
      <c r="D656" t="s">
        <v>9</v>
      </c>
      <c r="E656">
        <f>SUM(E654:E655)</f>
        <v>1.1747000000000001</v>
      </c>
    </row>
    <row r="658" spans="1:5" x14ac:dyDescent="0.25">
      <c r="A658" s="46" t="s">
        <v>130</v>
      </c>
      <c r="B658" t="s">
        <v>9</v>
      </c>
      <c r="C658" t="s">
        <v>9</v>
      </c>
      <c r="D658" t="s">
        <v>9</v>
      </c>
      <c r="E658">
        <f>E656</f>
        <v>1.1747000000000001</v>
      </c>
    </row>
    <row r="659" spans="1:5" x14ac:dyDescent="0.25">
      <c r="A659" s="46" t="s">
        <v>131</v>
      </c>
      <c r="B659" t="s">
        <v>9</v>
      </c>
      <c r="C659" t="s">
        <v>9</v>
      </c>
      <c r="D659" s="2">
        <v>0</v>
      </c>
      <c r="E659">
        <f>ROUND((E658*D659),4)</f>
        <v>0</v>
      </c>
    </row>
    <row r="660" spans="1:5" x14ac:dyDescent="0.25">
      <c r="A660" s="46" t="s">
        <v>132</v>
      </c>
      <c r="B660" t="s">
        <v>9</v>
      </c>
      <c r="C660" t="s">
        <v>9</v>
      </c>
      <c r="D660" t="s">
        <v>9</v>
      </c>
      <c r="E660">
        <f>SUM(E658:E659)</f>
        <v>1.1747000000000001</v>
      </c>
    </row>
    <row r="662" spans="1:5" x14ac:dyDescent="0.25">
      <c r="A662" s="46" t="s">
        <v>809</v>
      </c>
      <c r="B662" t="s">
        <v>82</v>
      </c>
    </row>
    <row r="663" spans="1:5" ht="45" x14ac:dyDescent="0.25">
      <c r="A663" s="46" t="s">
        <v>171</v>
      </c>
    </row>
    <row r="664" spans="1:5" x14ac:dyDescent="0.25">
      <c r="A664" s="46" t="s">
        <v>116</v>
      </c>
    </row>
    <row r="666" spans="1:5" x14ac:dyDescent="0.25">
      <c r="A666" s="46" t="s">
        <v>126</v>
      </c>
      <c r="B666" t="s">
        <v>118</v>
      </c>
      <c r="C666" t="s">
        <v>119</v>
      </c>
      <c r="D666" t="s">
        <v>120</v>
      </c>
      <c r="E666" t="s">
        <v>121</v>
      </c>
    </row>
    <row r="667" spans="1:5" ht="30" x14ac:dyDescent="0.25">
      <c r="A667" s="46" t="s">
        <v>688</v>
      </c>
      <c r="B667" t="s">
        <v>125</v>
      </c>
      <c r="C667">
        <v>2</v>
      </c>
      <c r="D667">
        <v>14.375400000000001</v>
      </c>
      <c r="E667">
        <f>ROUND((C667*D667),4)</f>
        <v>28.750800000000002</v>
      </c>
    </row>
    <row r="668" spans="1:5" x14ac:dyDescent="0.25">
      <c r="A668" s="46" t="s">
        <v>675</v>
      </c>
      <c r="B668" t="s">
        <v>125</v>
      </c>
      <c r="C668">
        <v>2</v>
      </c>
      <c r="D668">
        <v>10.5754</v>
      </c>
      <c r="E668">
        <f>ROUND((C668*D668),4)</f>
        <v>21.1508</v>
      </c>
    </row>
    <row r="669" spans="1:5" ht="30" x14ac:dyDescent="0.25">
      <c r="A669" s="46" t="s">
        <v>810</v>
      </c>
      <c r="B669" t="s">
        <v>129</v>
      </c>
      <c r="C669">
        <v>1</v>
      </c>
      <c r="D669">
        <v>145.78</v>
      </c>
      <c r="E669">
        <f>ROUND((C669*D669),4)</f>
        <v>145.78</v>
      </c>
    </row>
    <row r="670" spans="1:5" x14ac:dyDescent="0.25">
      <c r="A670" s="46" t="s">
        <v>722</v>
      </c>
      <c r="B670" t="s">
        <v>145</v>
      </c>
      <c r="C670">
        <v>0.8</v>
      </c>
      <c r="D670">
        <v>0.44</v>
      </c>
      <c r="E670">
        <f>ROUND((C670*D670),4)</f>
        <v>0.35199999999999998</v>
      </c>
    </row>
    <row r="671" spans="1:5" x14ac:dyDescent="0.25">
      <c r="A671" s="46" t="s">
        <v>123</v>
      </c>
      <c r="B671" t="s">
        <v>9</v>
      </c>
      <c r="C671" t="s">
        <v>9</v>
      </c>
      <c r="D671" t="s">
        <v>9</v>
      </c>
      <c r="E671">
        <f>SUM(E667:E670)</f>
        <v>196.03360000000001</v>
      </c>
    </row>
    <row r="673" spans="1:5" x14ac:dyDescent="0.25">
      <c r="A673" s="46" t="s">
        <v>130</v>
      </c>
      <c r="B673" t="s">
        <v>9</v>
      </c>
      <c r="C673" t="s">
        <v>9</v>
      </c>
      <c r="D673" t="s">
        <v>9</v>
      </c>
      <c r="E673">
        <f>E671</f>
        <v>196.03360000000001</v>
      </c>
    </row>
    <row r="674" spans="1:5" x14ac:dyDescent="0.25">
      <c r="A674" s="46" t="s">
        <v>131</v>
      </c>
      <c r="B674" t="s">
        <v>9</v>
      </c>
      <c r="C674" t="s">
        <v>9</v>
      </c>
      <c r="D674" s="2">
        <v>0</v>
      </c>
      <c r="E674">
        <f>ROUND((E673*D674),4)</f>
        <v>0</v>
      </c>
    </row>
    <row r="675" spans="1:5" x14ac:dyDescent="0.25">
      <c r="A675" s="46" t="s">
        <v>132</v>
      </c>
      <c r="B675" t="s">
        <v>9</v>
      </c>
      <c r="C675" t="s">
        <v>9</v>
      </c>
      <c r="D675" t="s">
        <v>9</v>
      </c>
      <c r="E675">
        <f>SUM(E673:E674)</f>
        <v>196.03360000000001</v>
      </c>
    </row>
    <row r="677" spans="1:5" x14ac:dyDescent="0.25">
      <c r="A677" s="46" t="s">
        <v>811</v>
      </c>
      <c r="B677" t="s">
        <v>505</v>
      </c>
    </row>
    <row r="678" spans="1:5" ht="45" x14ac:dyDescent="0.25">
      <c r="A678" s="46" t="s">
        <v>812</v>
      </c>
    </row>
    <row r="679" spans="1:5" x14ac:dyDescent="0.25">
      <c r="A679" s="46" t="s">
        <v>148</v>
      </c>
    </row>
    <row r="681" spans="1:5" x14ac:dyDescent="0.25">
      <c r="A681" s="46" t="s">
        <v>126</v>
      </c>
      <c r="B681" t="s">
        <v>118</v>
      </c>
      <c r="C681" t="s">
        <v>119</v>
      </c>
      <c r="D681" t="s">
        <v>120</v>
      </c>
      <c r="E681" t="s">
        <v>121</v>
      </c>
    </row>
    <row r="682" spans="1:5" ht="45" x14ac:dyDescent="0.25">
      <c r="A682" s="46" t="s">
        <v>813</v>
      </c>
      <c r="B682" t="s">
        <v>144</v>
      </c>
      <c r="C682">
        <v>1</v>
      </c>
      <c r="D682">
        <v>12.04</v>
      </c>
      <c r="E682">
        <f>ROUND((C682*D682),4)</f>
        <v>12.04</v>
      </c>
    </row>
    <row r="683" spans="1:5" x14ac:dyDescent="0.25">
      <c r="A683" s="46" t="s">
        <v>123</v>
      </c>
      <c r="B683" t="s">
        <v>9</v>
      </c>
      <c r="C683" t="s">
        <v>9</v>
      </c>
      <c r="D683" t="s">
        <v>9</v>
      </c>
      <c r="E683">
        <f>SUM(E682:E682)</f>
        <v>12.04</v>
      </c>
    </row>
    <row r="685" spans="1:5" x14ac:dyDescent="0.25">
      <c r="A685" s="46" t="s">
        <v>130</v>
      </c>
      <c r="B685" t="s">
        <v>9</v>
      </c>
      <c r="C685" t="s">
        <v>9</v>
      </c>
      <c r="D685" t="s">
        <v>9</v>
      </c>
      <c r="E685">
        <f>E683</f>
        <v>12.04</v>
      </c>
    </row>
    <row r="686" spans="1:5" x14ac:dyDescent="0.25">
      <c r="A686" s="46" t="s">
        <v>131</v>
      </c>
      <c r="B686" t="s">
        <v>9</v>
      </c>
      <c r="C686" t="s">
        <v>9</v>
      </c>
      <c r="D686" s="2">
        <v>0</v>
      </c>
      <c r="E686">
        <f>ROUND((E685*D686),4)</f>
        <v>0</v>
      </c>
    </row>
    <row r="687" spans="1:5" x14ac:dyDescent="0.25">
      <c r="A687" s="46" t="s">
        <v>132</v>
      </c>
      <c r="B687" t="s">
        <v>9</v>
      </c>
      <c r="C687" t="s">
        <v>9</v>
      </c>
      <c r="D687" t="s">
        <v>9</v>
      </c>
      <c r="E687">
        <f>SUM(E685:E686)</f>
        <v>12.04</v>
      </c>
    </row>
    <row r="689" spans="1:5" x14ac:dyDescent="0.25">
      <c r="A689" s="46" t="s">
        <v>814</v>
      </c>
      <c r="B689" t="s">
        <v>509</v>
      </c>
    </row>
    <row r="690" spans="1:5" ht="45" x14ac:dyDescent="0.25">
      <c r="A690" s="46" t="s">
        <v>815</v>
      </c>
    </row>
    <row r="691" spans="1:5" x14ac:dyDescent="0.25">
      <c r="A691" s="46" t="s">
        <v>148</v>
      </c>
    </row>
    <row r="693" spans="1:5" x14ac:dyDescent="0.25">
      <c r="A693" s="46" t="s">
        <v>126</v>
      </c>
      <c r="B693" t="s">
        <v>118</v>
      </c>
      <c r="C693" t="s">
        <v>119</v>
      </c>
      <c r="D693" t="s">
        <v>120</v>
      </c>
      <c r="E693" t="s">
        <v>121</v>
      </c>
    </row>
    <row r="694" spans="1:5" ht="30" x14ac:dyDescent="0.25">
      <c r="A694" s="46" t="s">
        <v>687</v>
      </c>
      <c r="B694" t="s">
        <v>125</v>
      </c>
      <c r="C694">
        <v>0.13400000000000001</v>
      </c>
      <c r="D694">
        <v>11.5154</v>
      </c>
      <c r="E694">
        <f>ROUND((C694*D694),4)</f>
        <v>1.5430999999999999</v>
      </c>
    </row>
    <row r="695" spans="1:5" ht="30" x14ac:dyDescent="0.25">
      <c r="A695" s="46" t="s">
        <v>688</v>
      </c>
      <c r="B695" t="s">
        <v>125</v>
      </c>
      <c r="C695">
        <v>0.13400000000000001</v>
      </c>
      <c r="D695">
        <v>14.375400000000001</v>
      </c>
      <c r="E695">
        <f>ROUND((C695*D695),4)</f>
        <v>1.9262999999999999</v>
      </c>
    </row>
    <row r="696" spans="1:5" ht="30" x14ac:dyDescent="0.25">
      <c r="A696" s="46" t="s">
        <v>790</v>
      </c>
      <c r="B696" t="s">
        <v>129</v>
      </c>
      <c r="C696">
        <v>4.4999999999999998E-2</v>
      </c>
      <c r="D696">
        <v>0.88</v>
      </c>
      <c r="E696">
        <f>ROUND((C696*D696),4)</f>
        <v>3.9600000000000003E-2</v>
      </c>
    </row>
    <row r="697" spans="1:5" ht="30" x14ac:dyDescent="0.25">
      <c r="A697" s="46" t="s">
        <v>816</v>
      </c>
      <c r="B697" t="s">
        <v>144</v>
      </c>
      <c r="C697">
        <v>1.0609999999999999</v>
      </c>
      <c r="D697">
        <v>5.56</v>
      </c>
      <c r="E697">
        <f>ROUND((C697*D697),4)</f>
        <v>5.8992000000000004</v>
      </c>
    </row>
    <row r="698" spans="1:5" x14ac:dyDescent="0.25">
      <c r="A698" s="46" t="s">
        <v>123</v>
      </c>
      <c r="B698" t="s">
        <v>9</v>
      </c>
      <c r="C698" t="s">
        <v>9</v>
      </c>
      <c r="D698" t="s">
        <v>9</v>
      </c>
      <c r="E698">
        <f>SUM(E694:E697)</f>
        <v>9.4082000000000008</v>
      </c>
    </row>
    <row r="700" spans="1:5" x14ac:dyDescent="0.25">
      <c r="A700" s="46" t="s">
        <v>130</v>
      </c>
      <c r="B700" t="s">
        <v>9</v>
      </c>
      <c r="C700" t="s">
        <v>9</v>
      </c>
      <c r="D700" t="s">
        <v>9</v>
      </c>
      <c r="E700">
        <f>E698</f>
        <v>9.4082000000000008</v>
      </c>
    </row>
    <row r="701" spans="1:5" x14ac:dyDescent="0.25">
      <c r="A701" s="46" t="s">
        <v>131</v>
      </c>
      <c r="B701" t="s">
        <v>9</v>
      </c>
      <c r="C701" t="s">
        <v>9</v>
      </c>
      <c r="D701" s="2">
        <v>0</v>
      </c>
      <c r="E701">
        <f>ROUND((E700*D701),4)</f>
        <v>0</v>
      </c>
    </row>
    <row r="702" spans="1:5" x14ac:dyDescent="0.25">
      <c r="A702" s="46" t="s">
        <v>132</v>
      </c>
      <c r="B702" t="s">
        <v>9</v>
      </c>
      <c r="C702" t="s">
        <v>9</v>
      </c>
      <c r="D702" t="s">
        <v>9</v>
      </c>
      <c r="E702">
        <f>SUM(E700:E701)</f>
        <v>9.4082000000000008</v>
      </c>
    </row>
    <row r="704" spans="1:5" x14ac:dyDescent="0.25">
      <c r="A704" s="46" t="s">
        <v>817</v>
      </c>
      <c r="B704" t="s">
        <v>512</v>
      </c>
    </row>
    <row r="705" spans="1:5" ht="45" x14ac:dyDescent="0.25">
      <c r="A705" s="46" t="s">
        <v>818</v>
      </c>
    </row>
    <row r="706" spans="1:5" x14ac:dyDescent="0.25">
      <c r="A706" s="46" t="s">
        <v>116</v>
      </c>
    </row>
    <row r="708" spans="1:5" x14ac:dyDescent="0.25">
      <c r="A708" s="46" t="s">
        <v>124</v>
      </c>
      <c r="B708" t="s">
        <v>118</v>
      </c>
      <c r="C708" t="s">
        <v>119</v>
      </c>
      <c r="D708" t="s">
        <v>120</v>
      </c>
      <c r="E708" t="s">
        <v>121</v>
      </c>
    </row>
    <row r="709" spans="1:5" x14ac:dyDescent="0.25">
      <c r="A709" s="46" t="s">
        <v>819</v>
      </c>
      <c r="B709" t="s">
        <v>125</v>
      </c>
      <c r="C709">
        <v>0.61</v>
      </c>
      <c r="D709">
        <v>11.48</v>
      </c>
      <c r="E709">
        <f>ROUND((C709*D709),4)</f>
        <v>7.0027999999999997</v>
      </c>
    </row>
    <row r="710" spans="1:5" x14ac:dyDescent="0.25">
      <c r="A710" s="46" t="s">
        <v>123</v>
      </c>
      <c r="B710" t="s">
        <v>9</v>
      </c>
      <c r="C710" t="s">
        <v>9</v>
      </c>
      <c r="D710" t="s">
        <v>9</v>
      </c>
      <c r="E710">
        <f>SUM(E709:E709)</f>
        <v>7.0027999999999997</v>
      </c>
    </row>
    <row r="712" spans="1:5" x14ac:dyDescent="0.25">
      <c r="A712" s="46" t="s">
        <v>126</v>
      </c>
      <c r="B712" t="s">
        <v>118</v>
      </c>
      <c r="C712" t="s">
        <v>119</v>
      </c>
      <c r="D712" t="s">
        <v>120</v>
      </c>
      <c r="E712" t="s">
        <v>121</v>
      </c>
    </row>
    <row r="713" spans="1:5" ht="60" x14ac:dyDescent="0.25">
      <c r="A713" s="46" t="s">
        <v>820</v>
      </c>
      <c r="B713" t="s">
        <v>129</v>
      </c>
      <c r="C713">
        <v>2</v>
      </c>
      <c r="D713">
        <v>2.9864999999999999</v>
      </c>
      <c r="E713">
        <f>ROUND((C713*D713),4)</f>
        <v>5.9729999999999999</v>
      </c>
    </row>
    <row r="714" spans="1:5" x14ac:dyDescent="0.25">
      <c r="A714" s="46" t="s">
        <v>675</v>
      </c>
      <c r="B714" t="s">
        <v>125</v>
      </c>
      <c r="C714">
        <v>0.61</v>
      </c>
      <c r="D714">
        <v>10.5754</v>
      </c>
      <c r="E714">
        <f>ROUND((C714*D714),4)</f>
        <v>6.4509999999999996</v>
      </c>
    </row>
    <row r="715" spans="1:5" ht="30" x14ac:dyDescent="0.25">
      <c r="A715" s="46" t="s">
        <v>745</v>
      </c>
      <c r="B715" t="s">
        <v>129</v>
      </c>
      <c r="C715">
        <v>0.6</v>
      </c>
      <c r="D715">
        <v>1.97</v>
      </c>
      <c r="E715">
        <f>ROUND((C715*D715),4)</f>
        <v>1.1819999999999999</v>
      </c>
    </row>
    <row r="716" spans="1:5" ht="30" x14ac:dyDescent="0.25">
      <c r="A716" s="46" t="s">
        <v>821</v>
      </c>
      <c r="B716" t="s">
        <v>129</v>
      </c>
      <c r="C716">
        <v>1</v>
      </c>
      <c r="D716">
        <v>73.67</v>
      </c>
      <c r="E716">
        <f>ROUND((C716*D716),4)</f>
        <v>73.67</v>
      </c>
    </row>
    <row r="717" spans="1:5" x14ac:dyDescent="0.25">
      <c r="A717" s="46" t="s">
        <v>123</v>
      </c>
      <c r="B717" t="s">
        <v>9</v>
      </c>
      <c r="C717" t="s">
        <v>9</v>
      </c>
      <c r="D717" t="s">
        <v>9</v>
      </c>
      <c r="E717">
        <f>SUM(E713:E716)</f>
        <v>87.275999999999996</v>
      </c>
    </row>
    <row r="719" spans="1:5" x14ac:dyDescent="0.25">
      <c r="A719" s="46" t="s">
        <v>130</v>
      </c>
      <c r="B719" t="s">
        <v>9</v>
      </c>
      <c r="C719" t="s">
        <v>9</v>
      </c>
      <c r="D719" t="s">
        <v>9</v>
      </c>
      <c r="E719">
        <f>E710+E717</f>
        <v>94.27879999999999</v>
      </c>
    </row>
    <row r="720" spans="1:5" x14ac:dyDescent="0.25">
      <c r="A720" s="46" t="s">
        <v>131</v>
      </c>
      <c r="B720" t="s">
        <v>9</v>
      </c>
      <c r="C720" t="s">
        <v>9</v>
      </c>
      <c r="D720" s="2">
        <v>0</v>
      </c>
      <c r="E720">
        <f>ROUND((E719*D720),4)</f>
        <v>0</v>
      </c>
    </row>
    <row r="721" spans="1:5" x14ac:dyDescent="0.25">
      <c r="A721" s="46" t="s">
        <v>132</v>
      </c>
      <c r="B721" t="s">
        <v>9</v>
      </c>
      <c r="C721" t="s">
        <v>9</v>
      </c>
      <c r="D721" t="s">
        <v>9</v>
      </c>
      <c r="E721">
        <f>SUM(E719:E720)</f>
        <v>94.27879999999999</v>
      </c>
    </row>
    <row r="723" spans="1:5" x14ac:dyDescent="0.25">
      <c r="A723" s="46" t="s">
        <v>822</v>
      </c>
      <c r="B723" t="s">
        <v>515</v>
      </c>
    </row>
    <row r="724" spans="1:5" ht="45" x14ac:dyDescent="0.25">
      <c r="A724" s="46" t="s">
        <v>823</v>
      </c>
    </row>
    <row r="725" spans="1:5" x14ac:dyDescent="0.25">
      <c r="A725" s="46" t="s">
        <v>824</v>
      </c>
    </row>
    <row r="727" spans="1:5" x14ac:dyDescent="0.25">
      <c r="A727" s="46" t="s">
        <v>126</v>
      </c>
      <c r="B727" t="s">
        <v>118</v>
      </c>
      <c r="C727" t="s">
        <v>119</v>
      </c>
      <c r="D727" t="s">
        <v>120</v>
      </c>
      <c r="E727" t="s">
        <v>121</v>
      </c>
    </row>
    <row r="728" spans="1:5" ht="45" x14ac:dyDescent="0.25">
      <c r="A728" s="46" t="s">
        <v>825</v>
      </c>
      <c r="B728" t="s">
        <v>826</v>
      </c>
      <c r="C728">
        <v>1</v>
      </c>
      <c r="D728">
        <v>37.92</v>
      </c>
      <c r="E728">
        <f>ROUND((C728*D728),4)</f>
        <v>37.92</v>
      </c>
    </row>
    <row r="729" spans="1:5" x14ac:dyDescent="0.25">
      <c r="A729" s="46" t="s">
        <v>123</v>
      </c>
      <c r="B729" t="s">
        <v>9</v>
      </c>
      <c r="C729" t="s">
        <v>9</v>
      </c>
      <c r="D729" t="s">
        <v>9</v>
      </c>
      <c r="E729">
        <f>SUM(E728:E728)</f>
        <v>37.92</v>
      </c>
    </row>
    <row r="731" spans="1:5" x14ac:dyDescent="0.25">
      <c r="A731" s="46" t="s">
        <v>130</v>
      </c>
      <c r="B731" t="s">
        <v>9</v>
      </c>
      <c r="C731" t="s">
        <v>9</v>
      </c>
      <c r="D731" t="s">
        <v>9</v>
      </c>
      <c r="E731">
        <f>E729</f>
        <v>37.92</v>
      </c>
    </row>
    <row r="732" spans="1:5" x14ac:dyDescent="0.25">
      <c r="A732" s="46" t="s">
        <v>131</v>
      </c>
      <c r="B732" t="s">
        <v>9</v>
      </c>
      <c r="C732" t="s">
        <v>9</v>
      </c>
      <c r="D732" s="2">
        <v>0</v>
      </c>
      <c r="E732">
        <f>ROUND((E731*D732),4)</f>
        <v>0</v>
      </c>
    </row>
    <row r="733" spans="1:5" x14ac:dyDescent="0.25">
      <c r="A733" s="46" t="s">
        <v>132</v>
      </c>
      <c r="B733" t="s">
        <v>9</v>
      </c>
      <c r="C733" t="s">
        <v>9</v>
      </c>
      <c r="D733" t="s">
        <v>9</v>
      </c>
      <c r="E733">
        <f>SUM(E731:E732)</f>
        <v>37.92</v>
      </c>
    </row>
    <row r="735" spans="1:5" x14ac:dyDescent="0.25">
      <c r="A735" s="46" t="s">
        <v>827</v>
      </c>
      <c r="B735" t="s">
        <v>520</v>
      </c>
    </row>
    <row r="736" spans="1:5" ht="30" x14ac:dyDescent="0.25">
      <c r="A736" s="46" t="s">
        <v>828</v>
      </c>
    </row>
    <row r="737" spans="1:5" x14ac:dyDescent="0.25">
      <c r="A737" s="46" t="s">
        <v>824</v>
      </c>
    </row>
    <row r="739" spans="1:5" x14ac:dyDescent="0.25">
      <c r="A739" s="46" t="s">
        <v>126</v>
      </c>
      <c r="B739" t="s">
        <v>118</v>
      </c>
      <c r="C739" t="s">
        <v>119</v>
      </c>
      <c r="D739" t="s">
        <v>120</v>
      </c>
      <c r="E739" t="s">
        <v>121</v>
      </c>
    </row>
    <row r="740" spans="1:5" ht="30" x14ac:dyDescent="0.25">
      <c r="A740" s="46" t="s">
        <v>829</v>
      </c>
      <c r="B740" t="s">
        <v>826</v>
      </c>
      <c r="C740">
        <v>1</v>
      </c>
      <c r="D740">
        <v>54.15</v>
      </c>
      <c r="E740">
        <f>ROUND((C740*D740),4)</f>
        <v>54.15</v>
      </c>
    </row>
    <row r="741" spans="1:5" x14ac:dyDescent="0.25">
      <c r="A741" s="46" t="s">
        <v>123</v>
      </c>
      <c r="B741" t="s">
        <v>9</v>
      </c>
      <c r="C741" t="s">
        <v>9</v>
      </c>
      <c r="D741" t="s">
        <v>9</v>
      </c>
      <c r="E741">
        <f>SUM(E740:E740)</f>
        <v>54.15</v>
      </c>
    </row>
    <row r="743" spans="1:5" x14ac:dyDescent="0.25">
      <c r="A743" s="46" t="s">
        <v>130</v>
      </c>
      <c r="B743" t="s">
        <v>9</v>
      </c>
      <c r="C743" t="s">
        <v>9</v>
      </c>
      <c r="D743" t="s">
        <v>9</v>
      </c>
      <c r="E743">
        <f>E741</f>
        <v>54.15</v>
      </c>
    </row>
    <row r="744" spans="1:5" x14ac:dyDescent="0.25">
      <c r="A744" s="46" t="s">
        <v>131</v>
      </c>
      <c r="B744" t="s">
        <v>9</v>
      </c>
      <c r="C744" t="s">
        <v>9</v>
      </c>
      <c r="D744" s="2">
        <v>0</v>
      </c>
      <c r="E744">
        <f>ROUND((E743*D744),4)</f>
        <v>0</v>
      </c>
    </row>
    <row r="745" spans="1:5" x14ac:dyDescent="0.25">
      <c r="A745" s="46" t="s">
        <v>132</v>
      </c>
      <c r="B745" t="s">
        <v>9</v>
      </c>
      <c r="C745" t="s">
        <v>9</v>
      </c>
      <c r="D745" t="s">
        <v>9</v>
      </c>
      <c r="E745">
        <f>SUM(E743:E744)</f>
        <v>54.15</v>
      </c>
    </row>
    <row r="747" spans="1:5" x14ac:dyDescent="0.25">
      <c r="A747" s="46" t="s">
        <v>830</v>
      </c>
      <c r="B747" t="s">
        <v>524</v>
      </c>
    </row>
    <row r="748" spans="1:5" ht="30" x14ac:dyDescent="0.25">
      <c r="A748" s="46" t="s">
        <v>831</v>
      </c>
    </row>
    <row r="749" spans="1:5" x14ac:dyDescent="0.25">
      <c r="A749" s="46" t="s">
        <v>116</v>
      </c>
    </row>
    <row r="751" spans="1:5" x14ac:dyDescent="0.25">
      <c r="A751" s="46" t="s">
        <v>126</v>
      </c>
      <c r="B751" t="s">
        <v>118</v>
      </c>
      <c r="C751" t="s">
        <v>119</v>
      </c>
      <c r="D751" t="s">
        <v>120</v>
      </c>
      <c r="E751" t="s">
        <v>121</v>
      </c>
    </row>
    <row r="752" spans="1:5" x14ac:dyDescent="0.25">
      <c r="A752" s="46" t="s">
        <v>693</v>
      </c>
      <c r="B752" t="s">
        <v>125</v>
      </c>
      <c r="C752">
        <v>5.01</v>
      </c>
      <c r="D752">
        <v>14.375400000000001</v>
      </c>
      <c r="E752">
        <f t="shared" ref="E752:E762" si="5">ROUND((C752*D752),4)</f>
        <v>72.020799999999994</v>
      </c>
    </row>
    <row r="753" spans="1:5" x14ac:dyDescent="0.25">
      <c r="A753" s="46" t="s">
        <v>675</v>
      </c>
      <c r="B753" t="s">
        <v>125</v>
      </c>
      <c r="C753">
        <v>8.81</v>
      </c>
      <c r="D753">
        <v>10.5754</v>
      </c>
      <c r="E753">
        <f t="shared" si="5"/>
        <v>93.169300000000007</v>
      </c>
    </row>
    <row r="754" spans="1:5" x14ac:dyDescent="0.25">
      <c r="A754" s="46" t="s">
        <v>832</v>
      </c>
      <c r="B754" t="s">
        <v>145</v>
      </c>
      <c r="C754">
        <v>1.26</v>
      </c>
      <c r="D754">
        <v>3.65</v>
      </c>
      <c r="E754">
        <f t="shared" si="5"/>
        <v>4.5990000000000002</v>
      </c>
    </row>
    <row r="755" spans="1:5" ht="30" x14ac:dyDescent="0.25">
      <c r="A755" s="46" t="s">
        <v>833</v>
      </c>
      <c r="B755" t="s">
        <v>146</v>
      </c>
      <c r="C755">
        <v>1.242E-2</v>
      </c>
      <c r="D755">
        <v>74.25</v>
      </c>
      <c r="E755">
        <f t="shared" si="5"/>
        <v>0.92220000000000002</v>
      </c>
    </row>
    <row r="756" spans="1:5" ht="30" x14ac:dyDescent="0.25">
      <c r="A756" s="46" t="s">
        <v>834</v>
      </c>
      <c r="B756" t="s">
        <v>146</v>
      </c>
      <c r="C756">
        <v>0.15</v>
      </c>
      <c r="D756">
        <v>70.92</v>
      </c>
      <c r="E756">
        <f t="shared" si="5"/>
        <v>10.638</v>
      </c>
    </row>
    <row r="757" spans="1:5" ht="30" x14ac:dyDescent="0.25">
      <c r="A757" s="46" t="s">
        <v>835</v>
      </c>
      <c r="B757" t="s">
        <v>145</v>
      </c>
      <c r="C757">
        <v>11</v>
      </c>
      <c r="D757">
        <v>0.5</v>
      </c>
      <c r="E757">
        <f t="shared" si="5"/>
        <v>5.5</v>
      </c>
    </row>
    <row r="758" spans="1:5" ht="30" x14ac:dyDescent="0.25">
      <c r="A758" s="46" t="s">
        <v>836</v>
      </c>
      <c r="B758" t="s">
        <v>128</v>
      </c>
      <c r="C758">
        <v>0.12</v>
      </c>
      <c r="D758">
        <v>16.23</v>
      </c>
      <c r="E758">
        <f t="shared" si="5"/>
        <v>1.9476</v>
      </c>
    </row>
    <row r="759" spans="1:5" x14ac:dyDescent="0.25">
      <c r="A759" s="46" t="s">
        <v>722</v>
      </c>
      <c r="B759" t="s">
        <v>145</v>
      </c>
      <c r="C759">
        <v>34.69</v>
      </c>
      <c r="D759">
        <v>0.44</v>
      </c>
      <c r="E759">
        <f t="shared" si="5"/>
        <v>15.2636</v>
      </c>
    </row>
    <row r="760" spans="1:5" ht="30" x14ac:dyDescent="0.25">
      <c r="A760" s="46" t="s">
        <v>837</v>
      </c>
      <c r="B760" t="s">
        <v>146</v>
      </c>
      <c r="C760">
        <v>1.3140000000000001E-2</v>
      </c>
      <c r="D760">
        <v>54.8</v>
      </c>
      <c r="E760">
        <f t="shared" si="5"/>
        <v>0.72009999999999996</v>
      </c>
    </row>
    <row r="761" spans="1:5" ht="30" x14ac:dyDescent="0.25">
      <c r="A761" s="46" t="s">
        <v>838</v>
      </c>
      <c r="B761" t="s">
        <v>146</v>
      </c>
      <c r="C761">
        <v>1.2E-2</v>
      </c>
      <c r="D761">
        <v>54.81</v>
      </c>
      <c r="E761">
        <f t="shared" si="5"/>
        <v>0.65769999999999995</v>
      </c>
    </row>
    <row r="762" spans="1:5" x14ac:dyDescent="0.25">
      <c r="A762" s="46" t="s">
        <v>839</v>
      </c>
      <c r="B762" t="s">
        <v>129</v>
      </c>
      <c r="C762">
        <v>200</v>
      </c>
      <c r="D762">
        <v>0.28999999999999998</v>
      </c>
      <c r="E762">
        <f t="shared" si="5"/>
        <v>58</v>
      </c>
    </row>
    <row r="763" spans="1:5" x14ac:dyDescent="0.25">
      <c r="A763" s="46" t="s">
        <v>123</v>
      </c>
      <c r="B763" t="s">
        <v>9</v>
      </c>
      <c r="C763" t="s">
        <v>9</v>
      </c>
      <c r="D763" t="s">
        <v>9</v>
      </c>
      <c r="E763">
        <f>SUM(E752:E762)</f>
        <v>263.43830000000003</v>
      </c>
    </row>
    <row r="765" spans="1:5" x14ac:dyDescent="0.25">
      <c r="A765" s="46" t="s">
        <v>130</v>
      </c>
      <c r="B765" t="s">
        <v>9</v>
      </c>
      <c r="C765" t="s">
        <v>9</v>
      </c>
      <c r="D765" t="s">
        <v>9</v>
      </c>
      <c r="E765">
        <f>E763</f>
        <v>263.43830000000003</v>
      </c>
    </row>
    <row r="766" spans="1:5" x14ac:dyDescent="0.25">
      <c r="A766" s="46" t="s">
        <v>131</v>
      </c>
      <c r="B766" t="s">
        <v>9</v>
      </c>
      <c r="C766" t="s">
        <v>9</v>
      </c>
      <c r="D766" s="2">
        <v>0</v>
      </c>
      <c r="E766">
        <f>ROUND((E765*D766),4)</f>
        <v>0</v>
      </c>
    </row>
    <row r="767" spans="1:5" x14ac:dyDescent="0.25">
      <c r="A767" s="46" t="s">
        <v>132</v>
      </c>
      <c r="B767" t="s">
        <v>9</v>
      </c>
      <c r="C767" t="s">
        <v>9</v>
      </c>
      <c r="D767" t="s">
        <v>9</v>
      </c>
      <c r="E767">
        <f>SUM(E765:E766)</f>
        <v>263.43830000000003</v>
      </c>
    </row>
    <row r="769" spans="1:5" x14ac:dyDescent="0.25">
      <c r="A769" s="46" t="s">
        <v>840</v>
      </c>
      <c r="B769" t="s">
        <v>85</v>
      </c>
    </row>
    <row r="770" spans="1:5" ht="30" x14ac:dyDescent="0.25">
      <c r="A770" s="46" t="s">
        <v>172</v>
      </c>
    </row>
    <row r="771" spans="1:5" x14ac:dyDescent="0.25">
      <c r="A771" s="46" t="s">
        <v>116</v>
      </c>
    </row>
    <row r="773" spans="1:5" x14ac:dyDescent="0.25">
      <c r="A773" s="46" t="s">
        <v>126</v>
      </c>
      <c r="B773" t="s">
        <v>118</v>
      </c>
      <c r="C773" t="s">
        <v>119</v>
      </c>
      <c r="D773" t="s">
        <v>120</v>
      </c>
      <c r="E773" t="s">
        <v>121</v>
      </c>
    </row>
    <row r="774" spans="1:5" ht="30" x14ac:dyDescent="0.25">
      <c r="A774" s="46" t="s">
        <v>841</v>
      </c>
      <c r="B774" t="s">
        <v>125</v>
      </c>
      <c r="C774">
        <v>0.2</v>
      </c>
      <c r="D774">
        <v>11.555400000000001</v>
      </c>
      <c r="E774">
        <f>ROUND((C774*D774),4)</f>
        <v>2.3111000000000002</v>
      </c>
    </row>
    <row r="775" spans="1:5" x14ac:dyDescent="0.25">
      <c r="A775" s="46" t="s">
        <v>842</v>
      </c>
      <c r="B775" t="s">
        <v>125</v>
      </c>
      <c r="C775">
        <v>0.2</v>
      </c>
      <c r="D775">
        <v>14.375400000000001</v>
      </c>
      <c r="E775">
        <f>ROUND((C775*D775),4)</f>
        <v>2.8751000000000002</v>
      </c>
    </row>
    <row r="776" spans="1:5" ht="45" x14ac:dyDescent="0.25">
      <c r="A776" s="46" t="s">
        <v>843</v>
      </c>
      <c r="B776" t="s">
        <v>129</v>
      </c>
      <c r="C776">
        <v>1</v>
      </c>
      <c r="D776">
        <v>18.62</v>
      </c>
      <c r="E776">
        <f>ROUND((C776*D776),4)</f>
        <v>18.62</v>
      </c>
    </row>
    <row r="777" spans="1:5" x14ac:dyDescent="0.25">
      <c r="A777" s="46" t="s">
        <v>123</v>
      </c>
      <c r="B777" t="s">
        <v>9</v>
      </c>
      <c r="C777" t="s">
        <v>9</v>
      </c>
      <c r="D777" t="s">
        <v>9</v>
      </c>
      <c r="E777">
        <f>SUM(E774:E776)</f>
        <v>23.8062</v>
      </c>
    </row>
    <row r="779" spans="1:5" x14ac:dyDescent="0.25">
      <c r="A779" s="46" t="s">
        <v>130</v>
      </c>
      <c r="B779" t="s">
        <v>9</v>
      </c>
      <c r="C779" t="s">
        <v>9</v>
      </c>
      <c r="D779" t="s">
        <v>9</v>
      </c>
      <c r="E779">
        <f>E777</f>
        <v>23.8062</v>
      </c>
    </row>
    <row r="780" spans="1:5" x14ac:dyDescent="0.25">
      <c r="A780" s="46" t="s">
        <v>131</v>
      </c>
      <c r="B780" t="s">
        <v>9</v>
      </c>
      <c r="C780" t="s">
        <v>9</v>
      </c>
      <c r="D780" s="2">
        <v>0</v>
      </c>
      <c r="E780">
        <f>ROUND((E779*D780),4)</f>
        <v>0</v>
      </c>
    </row>
    <row r="781" spans="1:5" x14ac:dyDescent="0.25">
      <c r="A781" s="46" t="s">
        <v>132</v>
      </c>
      <c r="B781" t="s">
        <v>9</v>
      </c>
      <c r="C781" t="s">
        <v>9</v>
      </c>
      <c r="D781" t="s">
        <v>9</v>
      </c>
      <c r="E781">
        <f>SUM(E779:E780)</f>
        <v>23.8062</v>
      </c>
    </row>
    <row r="783" spans="1:5" x14ac:dyDescent="0.25">
      <c r="A783" s="46" t="s">
        <v>844</v>
      </c>
      <c r="B783" t="s">
        <v>88</v>
      </c>
    </row>
    <row r="784" spans="1:5" ht="30" x14ac:dyDescent="0.25">
      <c r="A784" s="46" t="s">
        <v>173</v>
      </c>
    </row>
    <row r="785" spans="1:5" x14ac:dyDescent="0.25">
      <c r="A785" s="46" t="s">
        <v>116</v>
      </c>
    </row>
    <row r="787" spans="1:5" x14ac:dyDescent="0.25">
      <c r="A787" s="46" t="s">
        <v>126</v>
      </c>
      <c r="B787" t="s">
        <v>118</v>
      </c>
      <c r="C787" t="s">
        <v>119</v>
      </c>
      <c r="D787" t="s">
        <v>120</v>
      </c>
      <c r="E787" t="s">
        <v>121</v>
      </c>
    </row>
    <row r="788" spans="1:5" x14ac:dyDescent="0.25">
      <c r="A788" s="46" t="s">
        <v>693</v>
      </c>
      <c r="B788" t="s">
        <v>125</v>
      </c>
      <c r="C788">
        <v>2</v>
      </c>
      <c r="D788">
        <v>14.375400000000001</v>
      </c>
      <c r="E788">
        <f>ROUND((C788*D788),4)</f>
        <v>28.750800000000002</v>
      </c>
    </row>
    <row r="789" spans="1:5" x14ac:dyDescent="0.25">
      <c r="A789" s="46" t="s">
        <v>675</v>
      </c>
      <c r="B789" t="s">
        <v>125</v>
      </c>
      <c r="C789">
        <v>2</v>
      </c>
      <c r="D789">
        <v>10.5754</v>
      </c>
      <c r="E789">
        <f>ROUND((C789*D789),4)</f>
        <v>21.1508</v>
      </c>
    </row>
    <row r="790" spans="1:5" ht="30" x14ac:dyDescent="0.25">
      <c r="A790" s="46" t="s">
        <v>834</v>
      </c>
      <c r="B790" t="s">
        <v>146</v>
      </c>
      <c r="C790">
        <v>0.04</v>
      </c>
      <c r="D790">
        <v>70.92</v>
      </c>
      <c r="E790">
        <f>ROUND((C790*D790),4)</f>
        <v>2.8368000000000002</v>
      </c>
    </row>
    <row r="791" spans="1:5" x14ac:dyDescent="0.25">
      <c r="A791" s="46" t="s">
        <v>722</v>
      </c>
      <c r="B791" t="s">
        <v>145</v>
      </c>
      <c r="C791">
        <v>14</v>
      </c>
      <c r="D791">
        <v>0.44</v>
      </c>
      <c r="E791">
        <f>ROUND((C791*D791),4)</f>
        <v>6.16</v>
      </c>
    </row>
    <row r="792" spans="1:5" x14ac:dyDescent="0.25">
      <c r="A792" s="46" t="s">
        <v>123</v>
      </c>
      <c r="B792" t="s">
        <v>9</v>
      </c>
      <c r="C792" t="s">
        <v>9</v>
      </c>
      <c r="D792" t="s">
        <v>9</v>
      </c>
      <c r="E792">
        <f>SUM(E788:E791)</f>
        <v>58.898399999999995</v>
      </c>
    </row>
    <row r="794" spans="1:5" x14ac:dyDescent="0.25">
      <c r="A794" s="46" t="s">
        <v>130</v>
      </c>
      <c r="B794" t="s">
        <v>9</v>
      </c>
      <c r="C794" t="s">
        <v>9</v>
      </c>
      <c r="D794" t="s">
        <v>9</v>
      </c>
      <c r="E794">
        <f>E792</f>
        <v>58.898399999999995</v>
      </c>
    </row>
    <row r="795" spans="1:5" x14ac:dyDescent="0.25">
      <c r="A795" s="46" t="s">
        <v>131</v>
      </c>
      <c r="B795" t="s">
        <v>9</v>
      </c>
      <c r="C795" t="s">
        <v>9</v>
      </c>
      <c r="D795" s="2">
        <v>0</v>
      </c>
      <c r="E795">
        <f>ROUND((E794*D795),4)</f>
        <v>0</v>
      </c>
    </row>
    <row r="796" spans="1:5" x14ac:dyDescent="0.25">
      <c r="A796" s="46" t="s">
        <v>132</v>
      </c>
      <c r="B796" t="s">
        <v>9</v>
      </c>
      <c r="C796" t="s">
        <v>9</v>
      </c>
      <c r="D796" t="s">
        <v>9</v>
      </c>
      <c r="E796">
        <f>SUM(E794:E795)</f>
        <v>58.898399999999995</v>
      </c>
    </row>
    <row r="798" spans="1:5" x14ac:dyDescent="0.25">
      <c r="A798" s="46" t="s">
        <v>845</v>
      </c>
      <c r="B798" t="s">
        <v>531</v>
      </c>
    </row>
    <row r="799" spans="1:5" ht="45" x14ac:dyDescent="0.25">
      <c r="A799" s="46" t="s">
        <v>846</v>
      </c>
    </row>
    <row r="800" spans="1:5" x14ac:dyDescent="0.25">
      <c r="A800" s="46" t="s">
        <v>116</v>
      </c>
    </row>
    <row r="802" spans="1:5" x14ac:dyDescent="0.25">
      <c r="A802" s="46" t="s">
        <v>126</v>
      </c>
      <c r="B802" t="s">
        <v>118</v>
      </c>
      <c r="C802" t="s">
        <v>119</v>
      </c>
      <c r="D802" t="s">
        <v>120</v>
      </c>
      <c r="E802" t="s">
        <v>121</v>
      </c>
    </row>
    <row r="803" spans="1:5" ht="45" x14ac:dyDescent="0.25">
      <c r="A803" s="46" t="s">
        <v>847</v>
      </c>
      <c r="B803" t="s">
        <v>129</v>
      </c>
      <c r="C803">
        <v>1</v>
      </c>
      <c r="D803" s="1">
        <v>2396.2199999999998</v>
      </c>
      <c r="E803">
        <f>ROUND((C803*D803),4)</f>
        <v>2396.2199999999998</v>
      </c>
    </row>
    <row r="804" spans="1:5" x14ac:dyDescent="0.25">
      <c r="A804" s="46" t="s">
        <v>123</v>
      </c>
      <c r="B804" t="s">
        <v>9</v>
      </c>
      <c r="C804" t="s">
        <v>9</v>
      </c>
      <c r="D804" t="s">
        <v>9</v>
      </c>
      <c r="E804">
        <f>SUM(E803:E803)</f>
        <v>2396.2199999999998</v>
      </c>
    </row>
    <row r="806" spans="1:5" x14ac:dyDescent="0.25">
      <c r="A806" s="46" t="s">
        <v>130</v>
      </c>
      <c r="B806" t="s">
        <v>9</v>
      </c>
      <c r="C806" t="s">
        <v>9</v>
      </c>
      <c r="D806" t="s">
        <v>9</v>
      </c>
      <c r="E806">
        <f>E804</f>
        <v>2396.2199999999998</v>
      </c>
    </row>
    <row r="807" spans="1:5" x14ac:dyDescent="0.25">
      <c r="A807" s="46" t="s">
        <v>131</v>
      </c>
      <c r="B807" t="s">
        <v>9</v>
      </c>
      <c r="C807" t="s">
        <v>9</v>
      </c>
      <c r="D807" s="2">
        <v>0</v>
      </c>
      <c r="E807">
        <f>ROUND((E806*D807),4)</f>
        <v>0</v>
      </c>
    </row>
    <row r="808" spans="1:5" x14ac:dyDescent="0.25">
      <c r="A808" s="46" t="s">
        <v>132</v>
      </c>
      <c r="B808" t="s">
        <v>9</v>
      </c>
      <c r="C808" t="s">
        <v>9</v>
      </c>
      <c r="D808" t="s">
        <v>9</v>
      </c>
      <c r="E808">
        <f>SUM(E806:E807)</f>
        <v>2396.2199999999998</v>
      </c>
    </row>
    <row r="810" spans="1:5" x14ac:dyDescent="0.25">
      <c r="A810" s="46" t="s">
        <v>848</v>
      </c>
      <c r="B810" t="s">
        <v>535</v>
      </c>
    </row>
    <row r="811" spans="1:5" ht="30" x14ac:dyDescent="0.25">
      <c r="A811" s="46" t="s">
        <v>849</v>
      </c>
    </row>
    <row r="812" spans="1:5" x14ac:dyDescent="0.25">
      <c r="A812" s="46" t="s">
        <v>116</v>
      </c>
    </row>
    <row r="814" spans="1:5" x14ac:dyDescent="0.25">
      <c r="A814" s="46" t="s">
        <v>124</v>
      </c>
      <c r="B814" t="s">
        <v>118</v>
      </c>
      <c r="C814" t="s">
        <v>119</v>
      </c>
      <c r="D814" t="s">
        <v>120</v>
      </c>
      <c r="E814" t="s">
        <v>121</v>
      </c>
    </row>
    <row r="815" spans="1:5" x14ac:dyDescent="0.25">
      <c r="A815" s="46" t="s">
        <v>850</v>
      </c>
      <c r="B815" t="s">
        <v>125</v>
      </c>
      <c r="C815">
        <v>0.1</v>
      </c>
      <c r="D815">
        <v>4.7699999999999996</v>
      </c>
      <c r="E815">
        <f>ROUND((C815*D815),4)</f>
        <v>0.47699999999999998</v>
      </c>
    </row>
    <row r="816" spans="1:5" x14ac:dyDescent="0.25">
      <c r="A816" s="46" t="s">
        <v>851</v>
      </c>
      <c r="B816" t="s">
        <v>125</v>
      </c>
      <c r="C816">
        <v>0.1</v>
      </c>
      <c r="D816">
        <v>6.49</v>
      </c>
      <c r="E816">
        <f>ROUND((C816*D816),4)</f>
        <v>0.64900000000000002</v>
      </c>
    </row>
    <row r="817" spans="1:5" x14ac:dyDescent="0.25">
      <c r="A817" s="46" t="s">
        <v>123</v>
      </c>
      <c r="B817" t="s">
        <v>9</v>
      </c>
      <c r="C817" t="s">
        <v>9</v>
      </c>
      <c r="D817" t="s">
        <v>9</v>
      </c>
      <c r="E817">
        <f>SUM(E815:E816)</f>
        <v>1.1259999999999999</v>
      </c>
    </row>
    <row r="819" spans="1:5" x14ac:dyDescent="0.25">
      <c r="A819" s="46" t="s">
        <v>126</v>
      </c>
      <c r="B819" t="s">
        <v>118</v>
      </c>
      <c r="C819" t="s">
        <v>119</v>
      </c>
      <c r="D819" t="s">
        <v>120</v>
      </c>
      <c r="E819" t="s">
        <v>121</v>
      </c>
    </row>
    <row r="820" spans="1:5" ht="30" x14ac:dyDescent="0.25">
      <c r="A820" s="46" t="s">
        <v>852</v>
      </c>
      <c r="B820" t="s">
        <v>129</v>
      </c>
      <c r="C820">
        <v>1</v>
      </c>
      <c r="D820">
        <v>0.17</v>
      </c>
      <c r="E820">
        <f>ROUND((C820*D820),4)</f>
        <v>0.17</v>
      </c>
    </row>
    <row r="821" spans="1:5" x14ac:dyDescent="0.25">
      <c r="A821" s="46" t="s">
        <v>123</v>
      </c>
      <c r="B821" t="s">
        <v>9</v>
      </c>
      <c r="C821" t="s">
        <v>9</v>
      </c>
      <c r="D821" t="s">
        <v>9</v>
      </c>
      <c r="E821">
        <f>SUM(E820:E820)</f>
        <v>0.17</v>
      </c>
    </row>
    <row r="823" spans="1:5" x14ac:dyDescent="0.25">
      <c r="A823" s="46" t="s">
        <v>130</v>
      </c>
      <c r="B823" t="s">
        <v>9</v>
      </c>
      <c r="C823" t="s">
        <v>9</v>
      </c>
      <c r="D823" t="s">
        <v>9</v>
      </c>
      <c r="E823">
        <f>E817+E821</f>
        <v>1.2959999999999998</v>
      </c>
    </row>
    <row r="824" spans="1:5" x14ac:dyDescent="0.25">
      <c r="A824" s="46" t="s">
        <v>131</v>
      </c>
      <c r="B824" t="s">
        <v>9</v>
      </c>
      <c r="C824" t="s">
        <v>9</v>
      </c>
      <c r="D824" s="2">
        <v>0</v>
      </c>
      <c r="E824">
        <f>ROUND((E823*D824),4)</f>
        <v>0</v>
      </c>
    </row>
    <row r="825" spans="1:5" x14ac:dyDescent="0.25">
      <c r="A825" s="46" t="s">
        <v>132</v>
      </c>
      <c r="B825" t="s">
        <v>9</v>
      </c>
      <c r="C825" t="s">
        <v>9</v>
      </c>
      <c r="D825" t="s">
        <v>9</v>
      </c>
      <c r="E825">
        <f>SUM(E823:E824)</f>
        <v>1.2959999999999998</v>
      </c>
    </row>
    <row r="827" spans="1:5" x14ac:dyDescent="0.25">
      <c r="A827" s="46" t="s">
        <v>853</v>
      </c>
      <c r="B827" t="s">
        <v>538</v>
      </c>
    </row>
    <row r="828" spans="1:5" ht="30" x14ac:dyDescent="0.25">
      <c r="A828" s="46" t="s">
        <v>854</v>
      </c>
    </row>
    <row r="829" spans="1:5" x14ac:dyDescent="0.25">
      <c r="A829" s="46" t="s">
        <v>116</v>
      </c>
    </row>
    <row r="831" spans="1:5" x14ac:dyDescent="0.25">
      <c r="A831" s="46" t="s">
        <v>124</v>
      </c>
      <c r="B831" t="s">
        <v>118</v>
      </c>
      <c r="C831" t="s">
        <v>119</v>
      </c>
      <c r="D831" t="s">
        <v>120</v>
      </c>
      <c r="E831" t="s">
        <v>121</v>
      </c>
    </row>
    <row r="832" spans="1:5" x14ac:dyDescent="0.25">
      <c r="A832" s="46" t="s">
        <v>850</v>
      </c>
      <c r="B832" t="s">
        <v>125</v>
      </c>
      <c r="C832">
        <v>0.1</v>
      </c>
      <c r="D832">
        <v>4.7699999999999996</v>
      </c>
      <c r="E832">
        <f>ROUND((C832*D832),4)</f>
        <v>0.47699999999999998</v>
      </c>
    </row>
    <row r="833" spans="1:5" x14ac:dyDescent="0.25">
      <c r="A833" s="46" t="s">
        <v>851</v>
      </c>
      <c r="B833" t="s">
        <v>125</v>
      </c>
      <c r="C833">
        <v>0.1</v>
      </c>
      <c r="D833">
        <v>6.49</v>
      </c>
      <c r="E833">
        <f>ROUND((C833*D833),4)</f>
        <v>0.64900000000000002</v>
      </c>
    </row>
    <row r="834" spans="1:5" x14ac:dyDescent="0.25">
      <c r="A834" s="46" t="s">
        <v>123</v>
      </c>
      <c r="B834" t="s">
        <v>9</v>
      </c>
      <c r="C834" t="s">
        <v>9</v>
      </c>
      <c r="D834" t="s">
        <v>9</v>
      </c>
      <c r="E834">
        <f>SUM(E832:E833)</f>
        <v>1.1259999999999999</v>
      </c>
    </row>
    <row r="836" spans="1:5" x14ac:dyDescent="0.25">
      <c r="A836" s="46" t="s">
        <v>126</v>
      </c>
      <c r="B836" t="s">
        <v>118</v>
      </c>
      <c r="C836" t="s">
        <v>119</v>
      </c>
      <c r="D836" t="s">
        <v>120</v>
      </c>
      <c r="E836" t="s">
        <v>121</v>
      </c>
    </row>
    <row r="837" spans="1:5" ht="30" x14ac:dyDescent="0.25">
      <c r="A837" s="46" t="s">
        <v>855</v>
      </c>
      <c r="B837" t="s">
        <v>129</v>
      </c>
      <c r="C837">
        <v>1</v>
      </c>
      <c r="D837">
        <v>0.32</v>
      </c>
      <c r="E837">
        <f>ROUND((C837*D837),4)</f>
        <v>0.32</v>
      </c>
    </row>
    <row r="838" spans="1:5" x14ac:dyDescent="0.25">
      <c r="A838" s="46" t="s">
        <v>123</v>
      </c>
      <c r="B838" t="s">
        <v>9</v>
      </c>
      <c r="C838" t="s">
        <v>9</v>
      </c>
      <c r="D838" t="s">
        <v>9</v>
      </c>
      <c r="E838">
        <f>SUM(E837:E837)</f>
        <v>0.32</v>
      </c>
    </row>
    <row r="840" spans="1:5" x14ac:dyDescent="0.25">
      <c r="A840" s="46" t="s">
        <v>130</v>
      </c>
      <c r="B840" t="s">
        <v>9</v>
      </c>
      <c r="C840" t="s">
        <v>9</v>
      </c>
      <c r="D840" t="s">
        <v>9</v>
      </c>
      <c r="E840">
        <f>E834+E838</f>
        <v>1.446</v>
      </c>
    </row>
    <row r="841" spans="1:5" x14ac:dyDescent="0.25">
      <c r="A841" s="46" t="s">
        <v>131</v>
      </c>
      <c r="B841" t="s">
        <v>9</v>
      </c>
      <c r="C841" t="s">
        <v>9</v>
      </c>
      <c r="D841" s="2">
        <v>0</v>
      </c>
      <c r="E841">
        <f>ROUND((E840*D841),4)</f>
        <v>0</v>
      </c>
    </row>
    <row r="842" spans="1:5" x14ac:dyDescent="0.25">
      <c r="A842" s="46" t="s">
        <v>132</v>
      </c>
      <c r="B842" t="s">
        <v>9</v>
      </c>
      <c r="C842" t="s">
        <v>9</v>
      </c>
      <c r="D842" t="s">
        <v>9</v>
      </c>
      <c r="E842">
        <f>SUM(E840:E841)</f>
        <v>1.446</v>
      </c>
    </row>
    <row r="844" spans="1:5" x14ac:dyDescent="0.25">
      <c r="A844" s="46" t="s">
        <v>856</v>
      </c>
      <c r="B844" t="s">
        <v>542</v>
      </c>
    </row>
    <row r="845" spans="1:5" ht="30" x14ac:dyDescent="0.25">
      <c r="A845" s="46" t="s">
        <v>857</v>
      </c>
    </row>
    <row r="846" spans="1:5" x14ac:dyDescent="0.25">
      <c r="A846" s="46" t="s">
        <v>116</v>
      </c>
    </row>
    <row r="848" spans="1:5" x14ac:dyDescent="0.25">
      <c r="A848" s="46" t="s">
        <v>126</v>
      </c>
      <c r="B848" t="s">
        <v>118</v>
      </c>
      <c r="C848" t="s">
        <v>119</v>
      </c>
      <c r="D848" t="s">
        <v>120</v>
      </c>
      <c r="E848" t="s">
        <v>121</v>
      </c>
    </row>
    <row r="849" spans="1:5" x14ac:dyDescent="0.25">
      <c r="A849" s="46" t="s">
        <v>858</v>
      </c>
      <c r="B849" t="s">
        <v>129</v>
      </c>
      <c r="C849">
        <v>1</v>
      </c>
      <c r="D849">
        <v>11</v>
      </c>
      <c r="E849">
        <f>ROUND((C849*D849),4)</f>
        <v>11</v>
      </c>
    </row>
    <row r="850" spans="1:5" x14ac:dyDescent="0.25">
      <c r="A850" s="46" t="s">
        <v>123</v>
      </c>
      <c r="B850" t="s">
        <v>9</v>
      </c>
      <c r="C850" t="s">
        <v>9</v>
      </c>
      <c r="D850" t="s">
        <v>9</v>
      </c>
      <c r="E850">
        <f>SUM(E849:E849)</f>
        <v>11</v>
      </c>
    </row>
    <row r="852" spans="1:5" x14ac:dyDescent="0.25">
      <c r="A852" s="46" t="s">
        <v>130</v>
      </c>
      <c r="B852" t="s">
        <v>9</v>
      </c>
      <c r="C852" t="s">
        <v>9</v>
      </c>
      <c r="D852" t="s">
        <v>9</v>
      </c>
      <c r="E852">
        <f>E850</f>
        <v>11</v>
      </c>
    </row>
    <row r="853" spans="1:5" x14ac:dyDescent="0.25">
      <c r="A853" s="46" t="s">
        <v>131</v>
      </c>
      <c r="B853" t="s">
        <v>9</v>
      </c>
      <c r="C853" t="s">
        <v>9</v>
      </c>
      <c r="D853" s="2">
        <v>0</v>
      </c>
      <c r="E853">
        <f>ROUND((E852*D853),4)</f>
        <v>0</v>
      </c>
    </row>
    <row r="854" spans="1:5" x14ac:dyDescent="0.25">
      <c r="A854" s="46" t="s">
        <v>132</v>
      </c>
      <c r="B854" t="s">
        <v>9</v>
      </c>
      <c r="C854" t="s">
        <v>9</v>
      </c>
      <c r="D854" t="s">
        <v>9</v>
      </c>
      <c r="E854">
        <f>SUM(E852:E853)</f>
        <v>11</v>
      </c>
    </row>
    <row r="856" spans="1:5" x14ac:dyDescent="0.25">
      <c r="A856" s="46" t="s">
        <v>859</v>
      </c>
      <c r="B856" t="s">
        <v>97</v>
      </c>
    </row>
    <row r="857" spans="1:5" ht="45" x14ac:dyDescent="0.25">
      <c r="A857" s="46" t="s">
        <v>178</v>
      </c>
    </row>
    <row r="858" spans="1:5" x14ac:dyDescent="0.25">
      <c r="A858" s="46" t="s">
        <v>148</v>
      </c>
    </row>
    <row r="860" spans="1:5" x14ac:dyDescent="0.25">
      <c r="A860" s="46" t="s">
        <v>126</v>
      </c>
      <c r="B860" t="s">
        <v>118</v>
      </c>
      <c r="C860" t="s">
        <v>119</v>
      </c>
      <c r="D860" t="s">
        <v>120</v>
      </c>
      <c r="E860" t="s">
        <v>121</v>
      </c>
    </row>
    <row r="861" spans="1:5" ht="30" x14ac:dyDescent="0.25">
      <c r="A861" s="46" t="s">
        <v>841</v>
      </c>
      <c r="B861" t="s">
        <v>125</v>
      </c>
      <c r="C861">
        <v>0.15</v>
      </c>
      <c r="D861">
        <v>11.555400000000001</v>
      </c>
      <c r="E861">
        <f>ROUND((C861*D861),4)</f>
        <v>1.7333000000000001</v>
      </c>
    </row>
    <row r="862" spans="1:5" x14ac:dyDescent="0.25">
      <c r="A862" s="46" t="s">
        <v>842</v>
      </c>
      <c r="B862" t="s">
        <v>125</v>
      </c>
      <c r="C862">
        <v>0.15</v>
      </c>
      <c r="D862">
        <v>14.375400000000001</v>
      </c>
      <c r="E862">
        <f>ROUND((C862*D862),4)</f>
        <v>2.1562999999999999</v>
      </c>
    </row>
    <row r="863" spans="1:5" ht="45" x14ac:dyDescent="0.25">
      <c r="A863" s="46" t="s">
        <v>860</v>
      </c>
      <c r="B863" t="s">
        <v>144</v>
      </c>
      <c r="C863">
        <v>1</v>
      </c>
      <c r="D863">
        <v>11.24</v>
      </c>
      <c r="E863">
        <f>ROUND((C863*D863),4)</f>
        <v>11.24</v>
      </c>
    </row>
    <row r="864" spans="1:5" x14ac:dyDescent="0.25">
      <c r="A864" s="46" t="s">
        <v>123</v>
      </c>
      <c r="B864" t="s">
        <v>9</v>
      </c>
      <c r="C864" t="s">
        <v>9</v>
      </c>
      <c r="D864" t="s">
        <v>9</v>
      </c>
      <c r="E864">
        <f>SUM(E861:E863)</f>
        <v>15.1296</v>
      </c>
    </row>
    <row r="866" spans="1:5" x14ac:dyDescent="0.25">
      <c r="A866" s="46" t="s">
        <v>130</v>
      </c>
      <c r="B866" t="s">
        <v>9</v>
      </c>
      <c r="C866" t="s">
        <v>9</v>
      </c>
      <c r="D866" t="s">
        <v>9</v>
      </c>
      <c r="E866">
        <f>E864</f>
        <v>15.1296</v>
      </c>
    </row>
    <row r="867" spans="1:5" x14ac:dyDescent="0.25">
      <c r="A867" s="46" t="s">
        <v>131</v>
      </c>
      <c r="B867" t="s">
        <v>9</v>
      </c>
      <c r="C867" t="s">
        <v>9</v>
      </c>
      <c r="D867" s="2">
        <v>0</v>
      </c>
      <c r="E867">
        <f>ROUND((E866*D867),4)</f>
        <v>0</v>
      </c>
    </row>
    <row r="868" spans="1:5" x14ac:dyDescent="0.25">
      <c r="A868" s="46" t="s">
        <v>132</v>
      </c>
      <c r="B868" t="s">
        <v>9</v>
      </c>
      <c r="C868" t="s">
        <v>9</v>
      </c>
      <c r="D868" t="s">
        <v>9</v>
      </c>
      <c r="E868">
        <f>SUM(E866:E867)</f>
        <v>15.1296</v>
      </c>
    </row>
    <row r="870" spans="1:5" x14ac:dyDescent="0.25">
      <c r="A870" s="46" t="s">
        <v>861</v>
      </c>
      <c r="B870" t="s">
        <v>547</v>
      </c>
    </row>
    <row r="871" spans="1:5" ht="45" x14ac:dyDescent="0.25">
      <c r="A871" s="46" t="s">
        <v>862</v>
      </c>
    </row>
    <row r="872" spans="1:5" x14ac:dyDescent="0.25">
      <c r="A872" s="46" t="s">
        <v>116</v>
      </c>
    </row>
    <row r="874" spans="1:5" x14ac:dyDescent="0.25">
      <c r="A874" s="46" t="s">
        <v>124</v>
      </c>
      <c r="B874" t="s">
        <v>118</v>
      </c>
      <c r="C874" t="s">
        <v>119</v>
      </c>
      <c r="D874" t="s">
        <v>120</v>
      </c>
      <c r="E874" t="s">
        <v>121</v>
      </c>
    </row>
    <row r="875" spans="1:5" x14ac:dyDescent="0.25">
      <c r="A875" s="46" t="s">
        <v>863</v>
      </c>
      <c r="B875" t="s">
        <v>125</v>
      </c>
      <c r="C875">
        <v>0.6</v>
      </c>
      <c r="D875">
        <v>5.9</v>
      </c>
      <c r="E875">
        <f>ROUND((C875*D875),4)</f>
        <v>3.54</v>
      </c>
    </row>
    <row r="876" spans="1:5" x14ac:dyDescent="0.25">
      <c r="A876" s="46" t="s">
        <v>864</v>
      </c>
      <c r="B876" t="s">
        <v>125</v>
      </c>
      <c r="C876">
        <v>0.6</v>
      </c>
      <c r="D876">
        <v>8.81</v>
      </c>
      <c r="E876">
        <f>ROUND((C876*D876),4)</f>
        <v>5.2859999999999996</v>
      </c>
    </row>
    <row r="877" spans="1:5" x14ac:dyDescent="0.25">
      <c r="A877" s="46" t="s">
        <v>123</v>
      </c>
      <c r="B877" t="s">
        <v>9</v>
      </c>
      <c r="C877" t="s">
        <v>9</v>
      </c>
      <c r="D877" t="s">
        <v>9</v>
      </c>
      <c r="E877">
        <f>SUM(E875:E876)</f>
        <v>8.8260000000000005</v>
      </c>
    </row>
    <row r="879" spans="1:5" x14ac:dyDescent="0.25">
      <c r="A879" s="46" t="s">
        <v>126</v>
      </c>
      <c r="B879" t="s">
        <v>118</v>
      </c>
      <c r="C879" t="s">
        <v>119</v>
      </c>
      <c r="D879" t="s">
        <v>120</v>
      </c>
      <c r="E879" t="s">
        <v>121</v>
      </c>
    </row>
    <row r="880" spans="1:5" ht="30" x14ac:dyDescent="0.25">
      <c r="A880" s="46" t="s">
        <v>865</v>
      </c>
      <c r="B880" t="s">
        <v>129</v>
      </c>
      <c r="C880">
        <v>1</v>
      </c>
      <c r="D880">
        <v>93.95</v>
      </c>
      <c r="E880">
        <f>ROUND((C880*D880),4)</f>
        <v>93.95</v>
      </c>
    </row>
    <row r="881" spans="1:5" x14ac:dyDescent="0.25">
      <c r="A881" s="46" t="s">
        <v>123</v>
      </c>
      <c r="B881" t="s">
        <v>9</v>
      </c>
      <c r="C881" t="s">
        <v>9</v>
      </c>
      <c r="D881" t="s">
        <v>9</v>
      </c>
      <c r="E881">
        <f>SUM(E880:E880)</f>
        <v>93.95</v>
      </c>
    </row>
    <row r="883" spans="1:5" x14ac:dyDescent="0.25">
      <c r="A883" s="46" t="s">
        <v>130</v>
      </c>
      <c r="B883" t="s">
        <v>9</v>
      </c>
      <c r="C883" t="s">
        <v>9</v>
      </c>
      <c r="D883" t="s">
        <v>9</v>
      </c>
      <c r="E883">
        <f>E877+E881</f>
        <v>102.77600000000001</v>
      </c>
    </row>
    <row r="884" spans="1:5" x14ac:dyDescent="0.25">
      <c r="A884" s="46" t="s">
        <v>131</v>
      </c>
      <c r="B884" t="s">
        <v>9</v>
      </c>
      <c r="C884" t="s">
        <v>9</v>
      </c>
      <c r="D884" s="2">
        <v>0</v>
      </c>
      <c r="E884">
        <f>ROUND((E883*D884),4)</f>
        <v>0</v>
      </c>
    </row>
    <row r="885" spans="1:5" x14ac:dyDescent="0.25">
      <c r="A885" s="46" t="s">
        <v>132</v>
      </c>
      <c r="B885" t="s">
        <v>9</v>
      </c>
      <c r="C885" t="s">
        <v>9</v>
      </c>
      <c r="D885" t="s">
        <v>9</v>
      </c>
      <c r="E885">
        <f>SUM(E883:E884)</f>
        <v>102.77600000000001</v>
      </c>
    </row>
    <row r="887" spans="1:5" x14ac:dyDescent="0.25">
      <c r="A887" s="46" t="s">
        <v>866</v>
      </c>
      <c r="B887" t="s">
        <v>551</v>
      </c>
    </row>
    <row r="888" spans="1:5" x14ac:dyDescent="0.25">
      <c r="A888" s="46" t="s">
        <v>175</v>
      </c>
    </row>
    <row r="889" spans="1:5" x14ac:dyDescent="0.25">
      <c r="A889" s="46" t="s">
        <v>116</v>
      </c>
    </row>
    <row r="891" spans="1:5" x14ac:dyDescent="0.25">
      <c r="A891" s="46" t="s">
        <v>124</v>
      </c>
      <c r="B891" t="s">
        <v>118</v>
      </c>
      <c r="C891" t="s">
        <v>119</v>
      </c>
      <c r="D891" t="s">
        <v>120</v>
      </c>
      <c r="E891" t="s">
        <v>121</v>
      </c>
    </row>
    <row r="892" spans="1:5" x14ac:dyDescent="0.25">
      <c r="A892" s="46" t="s">
        <v>850</v>
      </c>
      <c r="B892" t="s">
        <v>125</v>
      </c>
      <c r="C892">
        <v>0.3</v>
      </c>
      <c r="D892">
        <v>4.7699999999999996</v>
      </c>
      <c r="E892">
        <f>ROUND((C892*D892),4)</f>
        <v>1.431</v>
      </c>
    </row>
    <row r="893" spans="1:5" x14ac:dyDescent="0.25">
      <c r="A893" s="46" t="s">
        <v>123</v>
      </c>
      <c r="B893" t="s">
        <v>9</v>
      </c>
      <c r="C893" t="s">
        <v>9</v>
      </c>
      <c r="D893" t="s">
        <v>9</v>
      </c>
      <c r="E893">
        <f>SUM(E892:E892)</f>
        <v>1.431</v>
      </c>
    </row>
    <row r="895" spans="1:5" x14ac:dyDescent="0.25">
      <c r="A895" s="46" t="s">
        <v>126</v>
      </c>
      <c r="B895" t="s">
        <v>118</v>
      </c>
      <c r="C895" t="s">
        <v>119</v>
      </c>
      <c r="D895" t="s">
        <v>120</v>
      </c>
      <c r="E895" t="s">
        <v>121</v>
      </c>
    </row>
    <row r="896" spans="1:5" x14ac:dyDescent="0.25">
      <c r="A896" s="46" t="s">
        <v>867</v>
      </c>
      <c r="B896" t="s">
        <v>129</v>
      </c>
      <c r="C896">
        <v>1</v>
      </c>
      <c r="D896">
        <v>2.89</v>
      </c>
      <c r="E896">
        <f>ROUND((C896*D896),4)</f>
        <v>2.89</v>
      </c>
    </row>
    <row r="897" spans="1:5" x14ac:dyDescent="0.25">
      <c r="A897" s="46" t="s">
        <v>123</v>
      </c>
      <c r="B897" t="s">
        <v>9</v>
      </c>
      <c r="C897" t="s">
        <v>9</v>
      </c>
      <c r="D897" t="s">
        <v>9</v>
      </c>
      <c r="E897">
        <f>SUM(E896:E896)</f>
        <v>2.89</v>
      </c>
    </row>
    <row r="899" spans="1:5" x14ac:dyDescent="0.25">
      <c r="A899" s="46" t="s">
        <v>130</v>
      </c>
      <c r="B899" t="s">
        <v>9</v>
      </c>
      <c r="C899" t="s">
        <v>9</v>
      </c>
      <c r="D899" t="s">
        <v>9</v>
      </c>
      <c r="E899">
        <f>E893+E897</f>
        <v>4.3209999999999997</v>
      </c>
    </row>
    <row r="900" spans="1:5" x14ac:dyDescent="0.25">
      <c r="A900" s="46" t="s">
        <v>131</v>
      </c>
      <c r="B900" t="s">
        <v>9</v>
      </c>
      <c r="C900" t="s">
        <v>9</v>
      </c>
      <c r="D900" s="2">
        <v>0</v>
      </c>
      <c r="E900">
        <f>ROUND((E899*D900),4)</f>
        <v>0</v>
      </c>
    </row>
    <row r="901" spans="1:5" x14ac:dyDescent="0.25">
      <c r="A901" s="46" t="s">
        <v>132</v>
      </c>
      <c r="B901" t="s">
        <v>9</v>
      </c>
      <c r="C901" t="s">
        <v>9</v>
      </c>
      <c r="D901" t="s">
        <v>9</v>
      </c>
      <c r="E901">
        <f>SUM(E899:E900)</f>
        <v>4.3209999999999997</v>
      </c>
    </row>
    <row r="903" spans="1:5" x14ac:dyDescent="0.25">
      <c r="A903" s="46" t="s">
        <v>868</v>
      </c>
      <c r="B903" t="s">
        <v>554</v>
      </c>
    </row>
    <row r="904" spans="1:5" ht="45" x14ac:dyDescent="0.25">
      <c r="A904" s="46" t="s">
        <v>177</v>
      </c>
    </row>
    <row r="905" spans="1:5" x14ac:dyDescent="0.25">
      <c r="A905" s="46" t="s">
        <v>148</v>
      </c>
    </row>
    <row r="907" spans="1:5" x14ac:dyDescent="0.25">
      <c r="A907" s="46" t="s">
        <v>126</v>
      </c>
      <c r="B907" t="s">
        <v>118</v>
      </c>
      <c r="C907" t="s">
        <v>119</v>
      </c>
      <c r="D907" t="s">
        <v>120</v>
      </c>
      <c r="E907" t="s">
        <v>121</v>
      </c>
    </row>
    <row r="908" spans="1:5" ht="45" x14ac:dyDescent="0.25">
      <c r="A908" s="46" t="s">
        <v>869</v>
      </c>
      <c r="B908" t="s">
        <v>144</v>
      </c>
      <c r="C908">
        <v>1</v>
      </c>
      <c r="D908">
        <v>39.950000000000003</v>
      </c>
      <c r="E908">
        <f>ROUND((C908*D908),4)</f>
        <v>39.950000000000003</v>
      </c>
    </row>
    <row r="909" spans="1:5" x14ac:dyDescent="0.25">
      <c r="A909" s="46" t="s">
        <v>123</v>
      </c>
      <c r="B909" t="s">
        <v>9</v>
      </c>
      <c r="C909" t="s">
        <v>9</v>
      </c>
      <c r="D909" t="s">
        <v>9</v>
      </c>
      <c r="E909">
        <f>SUM(E908:E908)</f>
        <v>39.950000000000003</v>
      </c>
    </row>
    <row r="911" spans="1:5" x14ac:dyDescent="0.25">
      <c r="A911" s="46" t="s">
        <v>130</v>
      </c>
      <c r="B911" t="s">
        <v>9</v>
      </c>
      <c r="C911" t="s">
        <v>9</v>
      </c>
      <c r="D911" t="s">
        <v>9</v>
      </c>
      <c r="E911">
        <f>E909</f>
        <v>39.950000000000003</v>
      </c>
    </row>
    <row r="912" spans="1:5" x14ac:dyDescent="0.25">
      <c r="A912" s="46" t="s">
        <v>131</v>
      </c>
      <c r="B912" t="s">
        <v>9</v>
      </c>
      <c r="C912" t="s">
        <v>9</v>
      </c>
      <c r="D912" s="2">
        <v>0</v>
      </c>
      <c r="E912">
        <f>ROUND((E911*D912),4)</f>
        <v>0</v>
      </c>
    </row>
    <row r="913" spans="1:5" x14ac:dyDescent="0.25">
      <c r="A913" s="46" t="s">
        <v>132</v>
      </c>
      <c r="B913" t="s">
        <v>9</v>
      </c>
      <c r="C913" t="s">
        <v>9</v>
      </c>
      <c r="D913" t="s">
        <v>9</v>
      </c>
      <c r="E913">
        <f>SUM(E911:E912)</f>
        <v>39.950000000000003</v>
      </c>
    </row>
    <row r="915" spans="1:5" x14ac:dyDescent="0.25">
      <c r="A915" s="46" t="s">
        <v>870</v>
      </c>
      <c r="B915" t="s">
        <v>93</v>
      </c>
    </row>
    <row r="916" spans="1:5" ht="30" x14ac:dyDescent="0.25">
      <c r="A916" s="46" t="s">
        <v>174</v>
      </c>
    </row>
    <row r="917" spans="1:5" x14ac:dyDescent="0.25">
      <c r="A917" s="46" t="s">
        <v>148</v>
      </c>
    </row>
    <row r="919" spans="1:5" x14ac:dyDescent="0.25">
      <c r="A919" s="46" t="s">
        <v>124</v>
      </c>
      <c r="B919" t="s">
        <v>118</v>
      </c>
      <c r="C919" t="s">
        <v>119</v>
      </c>
      <c r="D919" t="s">
        <v>120</v>
      </c>
      <c r="E919" t="s">
        <v>121</v>
      </c>
    </row>
    <row r="920" spans="1:5" x14ac:dyDescent="0.25">
      <c r="A920" s="46" t="s">
        <v>850</v>
      </c>
      <c r="B920" t="s">
        <v>125</v>
      </c>
      <c r="C920">
        <v>1.2</v>
      </c>
      <c r="D920">
        <v>4.7699999999999996</v>
      </c>
      <c r="E920">
        <f>ROUND((C920*D920),4)</f>
        <v>5.7240000000000002</v>
      </c>
    </row>
    <row r="921" spans="1:5" x14ac:dyDescent="0.25">
      <c r="A921" s="46" t="s">
        <v>851</v>
      </c>
      <c r="B921" t="s">
        <v>125</v>
      </c>
      <c r="C921">
        <v>1.2</v>
      </c>
      <c r="D921">
        <v>6.49</v>
      </c>
      <c r="E921">
        <f>ROUND((C921*D921),4)</f>
        <v>7.7880000000000003</v>
      </c>
    </row>
    <row r="922" spans="1:5" x14ac:dyDescent="0.25">
      <c r="A922" s="46" t="s">
        <v>123</v>
      </c>
      <c r="B922" t="s">
        <v>9</v>
      </c>
      <c r="C922" t="s">
        <v>9</v>
      </c>
      <c r="D922" t="s">
        <v>9</v>
      </c>
      <c r="E922">
        <f>SUM(E920:E921)</f>
        <v>13.512</v>
      </c>
    </row>
    <row r="924" spans="1:5" x14ac:dyDescent="0.25">
      <c r="A924" s="46" t="s">
        <v>126</v>
      </c>
      <c r="B924" t="s">
        <v>118</v>
      </c>
      <c r="C924" t="s">
        <v>119</v>
      </c>
      <c r="D924" t="s">
        <v>120</v>
      </c>
      <c r="E924" t="s">
        <v>121</v>
      </c>
    </row>
    <row r="925" spans="1:5" ht="30" x14ac:dyDescent="0.25">
      <c r="A925" s="46" t="s">
        <v>871</v>
      </c>
      <c r="B925" t="s">
        <v>144</v>
      </c>
      <c r="C925">
        <v>1</v>
      </c>
      <c r="D925">
        <v>35.5</v>
      </c>
      <c r="E925">
        <f>ROUND((C925*D925),4)</f>
        <v>35.5</v>
      </c>
    </row>
    <row r="926" spans="1:5" x14ac:dyDescent="0.25">
      <c r="A926" s="46" t="s">
        <v>123</v>
      </c>
      <c r="B926" t="s">
        <v>9</v>
      </c>
      <c r="C926" t="s">
        <v>9</v>
      </c>
      <c r="D926" t="s">
        <v>9</v>
      </c>
      <c r="E926">
        <f>SUM(E925:E925)</f>
        <v>35.5</v>
      </c>
    </row>
    <row r="928" spans="1:5" x14ac:dyDescent="0.25">
      <c r="A928" s="46" t="s">
        <v>130</v>
      </c>
      <c r="B928" t="s">
        <v>9</v>
      </c>
      <c r="C928" t="s">
        <v>9</v>
      </c>
      <c r="D928" t="s">
        <v>9</v>
      </c>
      <c r="E928">
        <f>E922+E926</f>
        <v>49.012</v>
      </c>
    </row>
    <row r="929" spans="1:5" x14ac:dyDescent="0.25">
      <c r="A929" s="46" t="s">
        <v>131</v>
      </c>
      <c r="B929" t="s">
        <v>9</v>
      </c>
      <c r="C929" t="s">
        <v>9</v>
      </c>
      <c r="D929" s="2">
        <v>0</v>
      </c>
      <c r="E929">
        <f>ROUND((E928*D929),4)</f>
        <v>0</v>
      </c>
    </row>
    <row r="930" spans="1:5" x14ac:dyDescent="0.25">
      <c r="A930" s="46" t="s">
        <v>132</v>
      </c>
      <c r="B930" t="s">
        <v>9</v>
      </c>
      <c r="C930" t="s">
        <v>9</v>
      </c>
      <c r="D930" t="s">
        <v>9</v>
      </c>
      <c r="E930">
        <f>SUM(E928:E929)</f>
        <v>49.012</v>
      </c>
    </row>
    <row r="932" spans="1:5" x14ac:dyDescent="0.25">
      <c r="A932" s="46" t="s">
        <v>872</v>
      </c>
      <c r="B932" t="s">
        <v>95</v>
      </c>
    </row>
    <row r="933" spans="1:5" ht="30" x14ac:dyDescent="0.25">
      <c r="A933" s="46" t="s">
        <v>873</v>
      </c>
    </row>
    <row r="934" spans="1:5" x14ac:dyDescent="0.25">
      <c r="A934" s="46" t="s">
        <v>148</v>
      </c>
    </row>
    <row r="936" spans="1:5" x14ac:dyDescent="0.25">
      <c r="A936" s="46" t="s">
        <v>126</v>
      </c>
      <c r="B936" t="s">
        <v>118</v>
      </c>
      <c r="C936" t="s">
        <v>119</v>
      </c>
      <c r="D936" t="s">
        <v>120</v>
      </c>
      <c r="E936" t="s">
        <v>121</v>
      </c>
    </row>
    <row r="937" spans="1:5" ht="30" x14ac:dyDescent="0.25">
      <c r="A937" s="46" t="s">
        <v>841</v>
      </c>
      <c r="B937" t="s">
        <v>125</v>
      </c>
      <c r="C937">
        <v>0.6</v>
      </c>
      <c r="D937">
        <v>11.555400000000001</v>
      </c>
      <c r="E937">
        <f>ROUND((C937*D937),4)</f>
        <v>6.9332000000000003</v>
      </c>
    </row>
    <row r="938" spans="1:5" x14ac:dyDescent="0.25">
      <c r="A938" s="46" t="s">
        <v>842</v>
      </c>
      <c r="B938" t="s">
        <v>125</v>
      </c>
      <c r="C938">
        <v>0.6</v>
      </c>
      <c r="D938">
        <v>14.375400000000001</v>
      </c>
      <c r="E938">
        <f>ROUND((C938*D938),4)</f>
        <v>8.6251999999999995</v>
      </c>
    </row>
    <row r="939" spans="1:5" x14ac:dyDescent="0.25">
      <c r="A939" s="46" t="s">
        <v>874</v>
      </c>
      <c r="B939" t="s">
        <v>144</v>
      </c>
      <c r="C939">
        <v>1.1000000000000001</v>
      </c>
      <c r="D939">
        <v>18.670000000000002</v>
      </c>
      <c r="E939">
        <f>ROUND((C939*D939),4)</f>
        <v>20.536999999999999</v>
      </c>
    </row>
    <row r="940" spans="1:5" x14ac:dyDescent="0.25">
      <c r="A940" s="46" t="s">
        <v>123</v>
      </c>
      <c r="B940" t="s">
        <v>9</v>
      </c>
      <c r="C940" t="s">
        <v>9</v>
      </c>
      <c r="D940" t="s">
        <v>9</v>
      </c>
      <c r="E940">
        <f>SUM(E937:E939)</f>
        <v>36.095399999999998</v>
      </c>
    </row>
    <row r="942" spans="1:5" x14ac:dyDescent="0.25">
      <c r="A942" s="46" t="s">
        <v>130</v>
      </c>
      <c r="B942" t="s">
        <v>9</v>
      </c>
      <c r="C942" t="s">
        <v>9</v>
      </c>
      <c r="D942" t="s">
        <v>9</v>
      </c>
      <c r="E942">
        <f>E940</f>
        <v>36.095399999999998</v>
      </c>
    </row>
    <row r="943" spans="1:5" x14ac:dyDescent="0.25">
      <c r="A943" s="46" t="s">
        <v>131</v>
      </c>
      <c r="B943" t="s">
        <v>9</v>
      </c>
      <c r="C943" t="s">
        <v>9</v>
      </c>
      <c r="D943" s="2">
        <v>0</v>
      </c>
      <c r="E943">
        <f>ROUND((E942*D943),4)</f>
        <v>0</v>
      </c>
    </row>
    <row r="944" spans="1:5" x14ac:dyDescent="0.25">
      <c r="A944" s="46" t="s">
        <v>132</v>
      </c>
      <c r="B944" t="s">
        <v>9</v>
      </c>
      <c r="C944" t="s">
        <v>9</v>
      </c>
      <c r="D944" t="s">
        <v>9</v>
      </c>
      <c r="E944">
        <f>SUM(E942:E943)</f>
        <v>36.095399999999998</v>
      </c>
    </row>
    <row r="946" spans="1:5" x14ac:dyDescent="0.25">
      <c r="A946" s="46" t="s">
        <v>875</v>
      </c>
      <c r="B946" t="s">
        <v>561</v>
      </c>
    </row>
    <row r="947" spans="1:5" ht="30" x14ac:dyDescent="0.25">
      <c r="A947" s="46" t="s">
        <v>876</v>
      </c>
    </row>
    <row r="948" spans="1:5" x14ac:dyDescent="0.25">
      <c r="A948" s="46" t="s">
        <v>877</v>
      </c>
    </row>
    <row r="950" spans="1:5" x14ac:dyDescent="0.25">
      <c r="A950" s="46" t="s">
        <v>126</v>
      </c>
      <c r="B950" t="s">
        <v>118</v>
      </c>
      <c r="C950" t="s">
        <v>119</v>
      </c>
      <c r="D950" t="s">
        <v>120</v>
      </c>
      <c r="E950" t="s">
        <v>121</v>
      </c>
    </row>
    <row r="951" spans="1:5" ht="30" x14ac:dyDescent="0.25">
      <c r="A951" s="46" t="s">
        <v>878</v>
      </c>
      <c r="B951" t="s">
        <v>176</v>
      </c>
      <c r="C951">
        <v>1</v>
      </c>
      <c r="D951">
        <v>17.989999999999998</v>
      </c>
      <c r="E951">
        <f>ROUND((C951*D951),4)</f>
        <v>17.989999999999998</v>
      </c>
    </row>
    <row r="952" spans="1:5" x14ac:dyDescent="0.25">
      <c r="A952" s="46" t="s">
        <v>123</v>
      </c>
      <c r="B952" t="s">
        <v>9</v>
      </c>
      <c r="C952" t="s">
        <v>9</v>
      </c>
      <c r="D952" t="s">
        <v>9</v>
      </c>
      <c r="E952">
        <f>SUM(E951:E951)</f>
        <v>17.989999999999998</v>
      </c>
    </row>
    <row r="954" spans="1:5" x14ac:dyDescent="0.25">
      <c r="A954" s="46" t="s">
        <v>130</v>
      </c>
      <c r="B954" t="s">
        <v>9</v>
      </c>
      <c r="C954" t="s">
        <v>9</v>
      </c>
      <c r="D954" t="s">
        <v>9</v>
      </c>
      <c r="E954">
        <f>E952</f>
        <v>17.989999999999998</v>
      </c>
    </row>
    <row r="955" spans="1:5" x14ac:dyDescent="0.25">
      <c r="A955" s="46" t="s">
        <v>131</v>
      </c>
      <c r="B955" t="s">
        <v>9</v>
      </c>
      <c r="C955" t="s">
        <v>9</v>
      </c>
      <c r="D955" s="2">
        <v>0</v>
      </c>
      <c r="E955">
        <f>ROUND((E954*D955),4)</f>
        <v>0</v>
      </c>
    </row>
    <row r="956" spans="1:5" x14ac:dyDescent="0.25">
      <c r="A956" s="46" t="s">
        <v>132</v>
      </c>
      <c r="B956" t="s">
        <v>9</v>
      </c>
      <c r="C956" t="s">
        <v>9</v>
      </c>
      <c r="D956" t="s">
        <v>9</v>
      </c>
      <c r="E956">
        <f>SUM(E954:E955)</f>
        <v>17.989999999999998</v>
      </c>
    </row>
    <row r="958" spans="1:5" x14ac:dyDescent="0.25">
      <c r="A958" s="46" t="s">
        <v>879</v>
      </c>
      <c r="B958" t="s">
        <v>566</v>
      </c>
    </row>
    <row r="959" spans="1:5" ht="30" x14ac:dyDescent="0.25">
      <c r="A959" s="46" t="s">
        <v>880</v>
      </c>
    </row>
    <row r="960" spans="1:5" x14ac:dyDescent="0.25">
      <c r="A960" s="46" t="s">
        <v>116</v>
      </c>
    </row>
    <row r="962" spans="1:5" x14ac:dyDescent="0.25">
      <c r="A962" s="46" t="s">
        <v>124</v>
      </c>
      <c r="B962" t="s">
        <v>118</v>
      </c>
      <c r="C962" t="s">
        <v>119</v>
      </c>
      <c r="D962" t="s">
        <v>120</v>
      </c>
      <c r="E962" t="s">
        <v>121</v>
      </c>
    </row>
    <row r="963" spans="1:5" x14ac:dyDescent="0.25">
      <c r="A963" s="46" t="s">
        <v>881</v>
      </c>
      <c r="B963" t="s">
        <v>125</v>
      </c>
      <c r="C963">
        <v>0.2</v>
      </c>
      <c r="D963">
        <v>3.9</v>
      </c>
      <c r="E963">
        <f>ROUND((C963*D963),4)</f>
        <v>0.78</v>
      </c>
    </row>
    <row r="964" spans="1:5" x14ac:dyDescent="0.25">
      <c r="A964" s="46" t="s">
        <v>882</v>
      </c>
      <c r="B964" t="s">
        <v>125</v>
      </c>
      <c r="C964">
        <v>0.2</v>
      </c>
      <c r="D964">
        <v>5.17</v>
      </c>
      <c r="E964">
        <f>ROUND((C964*D964),4)</f>
        <v>1.034</v>
      </c>
    </row>
    <row r="965" spans="1:5" x14ac:dyDescent="0.25">
      <c r="A965" s="46" t="s">
        <v>123</v>
      </c>
      <c r="B965" t="s">
        <v>9</v>
      </c>
      <c r="C965" t="s">
        <v>9</v>
      </c>
      <c r="D965" t="s">
        <v>9</v>
      </c>
      <c r="E965">
        <f>SUM(E963:E964)</f>
        <v>1.8140000000000001</v>
      </c>
    </row>
    <row r="967" spans="1:5" x14ac:dyDescent="0.25">
      <c r="A967" s="46" t="s">
        <v>126</v>
      </c>
      <c r="B967" t="s">
        <v>118</v>
      </c>
      <c r="C967" t="s">
        <v>119</v>
      </c>
      <c r="D967" t="s">
        <v>120</v>
      </c>
      <c r="E967" t="s">
        <v>121</v>
      </c>
    </row>
    <row r="968" spans="1:5" ht="30" x14ac:dyDescent="0.25">
      <c r="A968" s="46" t="s">
        <v>883</v>
      </c>
      <c r="B968" t="s">
        <v>129</v>
      </c>
      <c r="C968">
        <v>1</v>
      </c>
      <c r="D968">
        <v>1.23</v>
      </c>
      <c r="E968">
        <f>ROUND((C968*D968),4)</f>
        <v>1.23</v>
      </c>
    </row>
    <row r="969" spans="1:5" x14ac:dyDescent="0.25">
      <c r="A969" s="46" t="s">
        <v>123</v>
      </c>
      <c r="B969" t="s">
        <v>9</v>
      </c>
      <c r="C969" t="s">
        <v>9</v>
      </c>
      <c r="D969" t="s">
        <v>9</v>
      </c>
      <c r="E969">
        <f>SUM(E968:E968)</f>
        <v>1.23</v>
      </c>
    </row>
    <row r="971" spans="1:5" x14ac:dyDescent="0.25">
      <c r="A971" s="46" t="s">
        <v>130</v>
      </c>
      <c r="B971" t="s">
        <v>9</v>
      </c>
      <c r="C971" t="s">
        <v>9</v>
      </c>
      <c r="D971" t="s">
        <v>9</v>
      </c>
      <c r="E971">
        <f>E965+E969</f>
        <v>3.044</v>
      </c>
    </row>
    <row r="972" spans="1:5" x14ac:dyDescent="0.25">
      <c r="A972" s="46" t="s">
        <v>131</v>
      </c>
      <c r="B972" t="s">
        <v>9</v>
      </c>
      <c r="C972" t="s">
        <v>9</v>
      </c>
      <c r="D972" s="2">
        <v>0</v>
      </c>
      <c r="E972">
        <f>ROUND((E971*D972),4)</f>
        <v>0</v>
      </c>
    </row>
    <row r="973" spans="1:5" x14ac:dyDescent="0.25">
      <c r="A973" s="46" t="s">
        <v>132</v>
      </c>
      <c r="B973" t="s">
        <v>9</v>
      </c>
      <c r="C973" t="s">
        <v>9</v>
      </c>
      <c r="D973" t="s">
        <v>9</v>
      </c>
      <c r="E973">
        <f>SUM(E971:E972)</f>
        <v>3.044</v>
      </c>
    </row>
    <row r="975" spans="1:5" x14ac:dyDescent="0.25">
      <c r="A975" s="46" t="s">
        <v>884</v>
      </c>
      <c r="B975" t="s">
        <v>570</v>
      </c>
    </row>
    <row r="976" spans="1:5" x14ac:dyDescent="0.25">
      <c r="A976" s="46" t="s">
        <v>885</v>
      </c>
    </row>
    <row r="977" spans="1:5" x14ac:dyDescent="0.25">
      <c r="A977" s="46" t="s">
        <v>116</v>
      </c>
    </row>
    <row r="979" spans="1:5" x14ac:dyDescent="0.25">
      <c r="A979" s="46" t="s">
        <v>126</v>
      </c>
      <c r="B979" t="s">
        <v>118</v>
      </c>
      <c r="C979" t="s">
        <v>119</v>
      </c>
      <c r="D979" t="s">
        <v>120</v>
      </c>
      <c r="E979" t="s">
        <v>121</v>
      </c>
    </row>
    <row r="980" spans="1:5" ht="30" x14ac:dyDescent="0.25">
      <c r="A980" s="46" t="s">
        <v>886</v>
      </c>
      <c r="B980" t="s">
        <v>125</v>
      </c>
      <c r="C980">
        <v>0.02</v>
      </c>
      <c r="D980">
        <v>11.555400000000001</v>
      </c>
      <c r="E980">
        <f>ROUND((C980*D980),4)</f>
        <v>0.2311</v>
      </c>
    </row>
    <row r="981" spans="1:5" ht="30" x14ac:dyDescent="0.25">
      <c r="A981" s="46" t="s">
        <v>887</v>
      </c>
      <c r="B981" t="s">
        <v>129</v>
      </c>
      <c r="C981">
        <v>1</v>
      </c>
      <c r="D981">
        <v>0.2</v>
      </c>
      <c r="E981">
        <f>ROUND((C981*D981),4)</f>
        <v>0.2</v>
      </c>
    </row>
    <row r="982" spans="1:5" x14ac:dyDescent="0.25">
      <c r="A982" s="46" t="s">
        <v>123</v>
      </c>
      <c r="B982" t="s">
        <v>9</v>
      </c>
      <c r="C982" t="s">
        <v>9</v>
      </c>
      <c r="D982" t="s">
        <v>9</v>
      </c>
      <c r="E982">
        <f>SUM(E980:E981)</f>
        <v>0.43110000000000004</v>
      </c>
    </row>
    <row r="984" spans="1:5" x14ac:dyDescent="0.25">
      <c r="A984" s="46" t="s">
        <v>130</v>
      </c>
      <c r="B984" t="s">
        <v>9</v>
      </c>
      <c r="C984" t="s">
        <v>9</v>
      </c>
      <c r="D984" t="s">
        <v>9</v>
      </c>
      <c r="E984">
        <f>E982</f>
        <v>0.43110000000000004</v>
      </c>
    </row>
    <row r="985" spans="1:5" x14ac:dyDescent="0.25">
      <c r="A985" s="46" t="s">
        <v>131</v>
      </c>
      <c r="B985" t="s">
        <v>9</v>
      </c>
      <c r="C985" t="s">
        <v>9</v>
      </c>
      <c r="D985" s="2">
        <v>0</v>
      </c>
      <c r="E985">
        <f>ROUND((E984*D985),4)</f>
        <v>0</v>
      </c>
    </row>
    <row r="986" spans="1:5" x14ac:dyDescent="0.25">
      <c r="A986" s="46" t="s">
        <v>132</v>
      </c>
      <c r="B986" t="s">
        <v>9</v>
      </c>
      <c r="C986" t="s">
        <v>9</v>
      </c>
      <c r="D986" t="s">
        <v>9</v>
      </c>
      <c r="E986">
        <f>SUM(E984:E985)</f>
        <v>0.43110000000000004</v>
      </c>
    </row>
    <row r="988" spans="1:5" x14ac:dyDescent="0.25">
      <c r="A988" s="46" t="s">
        <v>888</v>
      </c>
      <c r="B988" t="s">
        <v>92</v>
      </c>
    </row>
    <row r="989" spans="1:5" ht="45" x14ac:dyDescent="0.25">
      <c r="A989" s="46" t="s">
        <v>889</v>
      </c>
    </row>
    <row r="990" spans="1:5" x14ac:dyDescent="0.25">
      <c r="A990" s="46" t="s">
        <v>116</v>
      </c>
    </row>
    <row r="992" spans="1:5" x14ac:dyDescent="0.25">
      <c r="A992" s="46" t="s">
        <v>124</v>
      </c>
      <c r="B992" t="s">
        <v>118</v>
      </c>
      <c r="C992" t="s">
        <v>119</v>
      </c>
      <c r="D992" t="s">
        <v>120</v>
      </c>
      <c r="E992" t="s">
        <v>121</v>
      </c>
    </row>
    <row r="993" spans="1:5" ht="30" x14ac:dyDescent="0.25">
      <c r="A993" s="46" t="s">
        <v>890</v>
      </c>
      <c r="B993" t="s">
        <v>125</v>
      </c>
      <c r="C993">
        <v>0.51500000000000001</v>
      </c>
      <c r="D993">
        <v>11.49</v>
      </c>
      <c r="E993">
        <f>ROUND((C993*D993),4)</f>
        <v>5.9173999999999998</v>
      </c>
    </row>
    <row r="994" spans="1:5" ht="30" x14ac:dyDescent="0.25">
      <c r="A994" s="46" t="s">
        <v>891</v>
      </c>
      <c r="B994" t="s">
        <v>125</v>
      </c>
      <c r="C994">
        <v>0.51500000000000001</v>
      </c>
      <c r="D994">
        <v>17.010000000000002</v>
      </c>
      <c r="E994">
        <f>ROUND((C994*D994),4)</f>
        <v>8.7601999999999993</v>
      </c>
    </row>
    <row r="995" spans="1:5" x14ac:dyDescent="0.25">
      <c r="A995" s="46" t="s">
        <v>123</v>
      </c>
      <c r="B995" t="s">
        <v>9</v>
      </c>
      <c r="C995" t="s">
        <v>9</v>
      </c>
      <c r="D995" t="s">
        <v>9</v>
      </c>
      <c r="E995">
        <f>SUM(E993:E994)</f>
        <v>14.677599999999998</v>
      </c>
    </row>
    <row r="997" spans="1:5" x14ac:dyDescent="0.25">
      <c r="A997" s="46" t="s">
        <v>126</v>
      </c>
      <c r="B997" t="s">
        <v>118</v>
      </c>
      <c r="C997" t="s">
        <v>119</v>
      </c>
      <c r="D997" t="s">
        <v>120</v>
      </c>
      <c r="E997" t="s">
        <v>121</v>
      </c>
    </row>
    <row r="998" spans="1:5" ht="45" x14ac:dyDescent="0.25">
      <c r="A998" s="46" t="s">
        <v>892</v>
      </c>
      <c r="B998" t="s">
        <v>129</v>
      </c>
      <c r="C998">
        <v>1</v>
      </c>
      <c r="D998">
        <v>7.51</v>
      </c>
      <c r="E998">
        <f>ROUND((C998*D998),4)</f>
        <v>7.51</v>
      </c>
    </row>
    <row r="999" spans="1:5" x14ac:dyDescent="0.25">
      <c r="A999" s="46" t="s">
        <v>123</v>
      </c>
      <c r="B999" t="s">
        <v>9</v>
      </c>
      <c r="C999" t="s">
        <v>9</v>
      </c>
      <c r="D999" t="s">
        <v>9</v>
      </c>
      <c r="E999">
        <f>SUM(E998:E998)</f>
        <v>7.51</v>
      </c>
    </row>
    <row r="1001" spans="1:5" x14ac:dyDescent="0.25">
      <c r="A1001" s="46" t="s">
        <v>130</v>
      </c>
      <c r="B1001" t="s">
        <v>9</v>
      </c>
      <c r="C1001" t="s">
        <v>9</v>
      </c>
      <c r="D1001" t="s">
        <v>9</v>
      </c>
      <c r="E1001">
        <f>E995+E999</f>
        <v>22.187599999999996</v>
      </c>
    </row>
    <row r="1002" spans="1:5" x14ac:dyDescent="0.25">
      <c r="A1002" s="46" t="s">
        <v>131</v>
      </c>
      <c r="B1002" t="s">
        <v>9</v>
      </c>
      <c r="C1002" t="s">
        <v>9</v>
      </c>
      <c r="D1002" s="2">
        <v>0</v>
      </c>
      <c r="E1002">
        <f>ROUND((E1001*D1002),4)</f>
        <v>0</v>
      </c>
    </row>
    <row r="1003" spans="1:5" x14ac:dyDescent="0.25">
      <c r="A1003" s="46" t="s">
        <v>132</v>
      </c>
      <c r="B1003" t="s">
        <v>9</v>
      </c>
      <c r="C1003" t="s">
        <v>9</v>
      </c>
      <c r="D1003" t="s">
        <v>9</v>
      </c>
      <c r="E1003">
        <f>SUM(E1001:E1002)</f>
        <v>22.187599999999996</v>
      </c>
    </row>
    <row r="1005" spans="1:5" x14ac:dyDescent="0.25">
      <c r="A1005" s="46" t="s">
        <v>893</v>
      </c>
      <c r="B1005" t="s">
        <v>576</v>
      </c>
    </row>
    <row r="1006" spans="1:5" ht="30" x14ac:dyDescent="0.25">
      <c r="A1006" s="46" t="s">
        <v>894</v>
      </c>
    </row>
    <row r="1007" spans="1:5" x14ac:dyDescent="0.25">
      <c r="A1007" s="46" t="s">
        <v>116</v>
      </c>
    </row>
    <row r="1009" spans="1:5" x14ac:dyDescent="0.25">
      <c r="A1009" s="46" t="s">
        <v>126</v>
      </c>
      <c r="B1009" t="s">
        <v>118</v>
      </c>
      <c r="C1009" t="s">
        <v>119</v>
      </c>
      <c r="D1009" t="s">
        <v>120</v>
      </c>
      <c r="E1009" t="s">
        <v>121</v>
      </c>
    </row>
    <row r="1010" spans="1:5" x14ac:dyDescent="0.25">
      <c r="A1010" s="46" t="s">
        <v>693</v>
      </c>
      <c r="B1010" t="s">
        <v>125</v>
      </c>
      <c r="C1010">
        <v>1.6789000000000001</v>
      </c>
      <c r="D1010">
        <v>14.375400000000001</v>
      </c>
      <c r="E1010">
        <f t="shared" ref="E1010:E1017" si="6">ROUND((C1010*D1010),4)</f>
        <v>24.134899999999998</v>
      </c>
    </row>
    <row r="1011" spans="1:5" x14ac:dyDescent="0.25">
      <c r="A1011" s="46" t="s">
        <v>675</v>
      </c>
      <c r="B1011" t="s">
        <v>125</v>
      </c>
      <c r="C1011">
        <v>4.4832000000000001</v>
      </c>
      <c r="D1011">
        <v>10.5754</v>
      </c>
      <c r="E1011">
        <f t="shared" si="6"/>
        <v>47.4116</v>
      </c>
    </row>
    <row r="1012" spans="1:5" x14ac:dyDescent="0.25">
      <c r="A1012" s="46" t="s">
        <v>832</v>
      </c>
      <c r="B1012" t="s">
        <v>145</v>
      </c>
      <c r="C1012">
        <v>2.1560000000000001</v>
      </c>
      <c r="D1012">
        <v>3.65</v>
      </c>
      <c r="E1012">
        <f t="shared" si="6"/>
        <v>7.8693999999999997</v>
      </c>
    </row>
    <row r="1013" spans="1:5" ht="30" x14ac:dyDescent="0.25">
      <c r="A1013" s="46" t="s">
        <v>834</v>
      </c>
      <c r="B1013" t="s">
        <v>146</v>
      </c>
      <c r="C1013">
        <v>6.5299999999999997E-2</v>
      </c>
      <c r="D1013">
        <v>70.92</v>
      </c>
      <c r="E1013">
        <f t="shared" si="6"/>
        <v>4.6311</v>
      </c>
    </row>
    <row r="1014" spans="1:5" ht="30" x14ac:dyDescent="0.25">
      <c r="A1014" s="46" t="s">
        <v>835</v>
      </c>
      <c r="B1014" t="s">
        <v>145</v>
      </c>
      <c r="C1014">
        <v>3.0095999999999998</v>
      </c>
      <c r="D1014">
        <v>0.5</v>
      </c>
      <c r="E1014">
        <f t="shared" si="6"/>
        <v>1.5047999999999999</v>
      </c>
    </row>
    <row r="1015" spans="1:5" x14ac:dyDescent="0.25">
      <c r="A1015" s="46" t="s">
        <v>722</v>
      </c>
      <c r="B1015" t="s">
        <v>145</v>
      </c>
      <c r="C1015">
        <v>18.508400000000002</v>
      </c>
      <c r="D1015">
        <v>0.44</v>
      </c>
      <c r="E1015">
        <f t="shared" si="6"/>
        <v>8.1437000000000008</v>
      </c>
    </row>
    <row r="1016" spans="1:5" ht="30" x14ac:dyDescent="0.25">
      <c r="A1016" s="46" t="s">
        <v>895</v>
      </c>
      <c r="B1016" t="s">
        <v>146</v>
      </c>
      <c r="C1016">
        <v>3.6499999999999998E-2</v>
      </c>
      <c r="D1016">
        <v>54.81</v>
      </c>
      <c r="E1016">
        <f t="shared" si="6"/>
        <v>2.0005999999999999</v>
      </c>
    </row>
    <row r="1017" spans="1:5" x14ac:dyDescent="0.25">
      <c r="A1017" s="46" t="s">
        <v>839</v>
      </c>
      <c r="B1017" t="s">
        <v>129</v>
      </c>
      <c r="C1017">
        <v>60.48</v>
      </c>
      <c r="D1017">
        <v>0.28999999999999998</v>
      </c>
      <c r="E1017">
        <f t="shared" si="6"/>
        <v>17.539200000000001</v>
      </c>
    </row>
    <row r="1018" spans="1:5" x14ac:dyDescent="0.25">
      <c r="A1018" s="46" t="s">
        <v>123</v>
      </c>
      <c r="B1018" t="s">
        <v>9</v>
      </c>
      <c r="C1018" t="s">
        <v>9</v>
      </c>
      <c r="D1018" t="s">
        <v>9</v>
      </c>
      <c r="E1018">
        <f>SUM(E1010:E1017)</f>
        <v>113.2353</v>
      </c>
    </row>
    <row r="1020" spans="1:5" x14ac:dyDescent="0.25">
      <c r="A1020" s="46" t="s">
        <v>130</v>
      </c>
      <c r="B1020" t="s">
        <v>9</v>
      </c>
      <c r="C1020" t="s">
        <v>9</v>
      </c>
      <c r="D1020" t="s">
        <v>9</v>
      </c>
      <c r="E1020">
        <f>E1018</f>
        <v>113.2353</v>
      </c>
    </row>
    <row r="1021" spans="1:5" x14ac:dyDescent="0.25">
      <c r="A1021" s="46" t="s">
        <v>131</v>
      </c>
      <c r="B1021" t="s">
        <v>9</v>
      </c>
      <c r="C1021" t="s">
        <v>9</v>
      </c>
      <c r="D1021" s="2">
        <v>0</v>
      </c>
      <c r="E1021">
        <f>ROUND((E1020*D1021),4)</f>
        <v>0</v>
      </c>
    </row>
    <row r="1022" spans="1:5" x14ac:dyDescent="0.25">
      <c r="A1022" s="46" t="s">
        <v>132</v>
      </c>
      <c r="B1022" t="s">
        <v>9</v>
      </c>
      <c r="C1022" t="s">
        <v>9</v>
      </c>
      <c r="D1022" t="s">
        <v>9</v>
      </c>
      <c r="E1022">
        <f>SUM(E1020:E1021)</f>
        <v>113.2353</v>
      </c>
    </row>
    <row r="1024" spans="1:5" x14ac:dyDescent="0.25">
      <c r="A1024" s="46" t="s">
        <v>896</v>
      </c>
      <c r="B1024" t="s">
        <v>94</v>
      </c>
    </row>
    <row r="1025" spans="1:5" ht="30" x14ac:dyDescent="0.25">
      <c r="A1025" s="46" t="s">
        <v>897</v>
      </c>
    </row>
    <row r="1026" spans="1:5" x14ac:dyDescent="0.25">
      <c r="A1026" s="46" t="s">
        <v>116</v>
      </c>
    </row>
    <row r="1028" spans="1:5" x14ac:dyDescent="0.25">
      <c r="A1028" s="46" t="s">
        <v>124</v>
      </c>
      <c r="B1028" t="s">
        <v>118</v>
      </c>
      <c r="C1028" t="s">
        <v>119</v>
      </c>
      <c r="D1028" t="s">
        <v>120</v>
      </c>
      <c r="E1028" t="s">
        <v>121</v>
      </c>
    </row>
    <row r="1029" spans="1:5" x14ac:dyDescent="0.25">
      <c r="A1029" s="46" t="s">
        <v>863</v>
      </c>
      <c r="B1029" t="s">
        <v>125</v>
      </c>
      <c r="C1029">
        <v>0.3</v>
      </c>
      <c r="D1029">
        <v>5.9</v>
      </c>
      <c r="E1029">
        <f>ROUND((C1029*D1029),4)</f>
        <v>1.77</v>
      </c>
    </row>
    <row r="1030" spans="1:5" x14ac:dyDescent="0.25">
      <c r="A1030" s="46" t="s">
        <v>864</v>
      </c>
      <c r="B1030" t="s">
        <v>125</v>
      </c>
      <c r="C1030">
        <v>0.3</v>
      </c>
      <c r="D1030">
        <v>8.81</v>
      </c>
      <c r="E1030">
        <f>ROUND((C1030*D1030),4)</f>
        <v>2.6429999999999998</v>
      </c>
    </row>
    <row r="1031" spans="1:5" x14ac:dyDescent="0.25">
      <c r="A1031" s="46" t="s">
        <v>123</v>
      </c>
      <c r="B1031" t="s">
        <v>9</v>
      </c>
      <c r="C1031" t="s">
        <v>9</v>
      </c>
      <c r="D1031" t="s">
        <v>9</v>
      </c>
      <c r="E1031">
        <f>SUM(E1029:E1030)</f>
        <v>4.4130000000000003</v>
      </c>
    </row>
    <row r="1033" spans="1:5" x14ac:dyDescent="0.25">
      <c r="A1033" s="46" t="s">
        <v>126</v>
      </c>
      <c r="B1033" t="s">
        <v>118</v>
      </c>
      <c r="C1033" t="s">
        <v>119</v>
      </c>
      <c r="D1033" t="s">
        <v>120</v>
      </c>
      <c r="E1033" t="s">
        <v>121</v>
      </c>
    </row>
    <row r="1034" spans="1:5" ht="30" x14ac:dyDescent="0.25">
      <c r="A1034" s="46" t="s">
        <v>898</v>
      </c>
      <c r="B1034" t="s">
        <v>129</v>
      </c>
      <c r="C1034">
        <v>1</v>
      </c>
      <c r="D1034">
        <v>78</v>
      </c>
      <c r="E1034">
        <f>ROUND((C1034*D1034),4)</f>
        <v>78</v>
      </c>
    </row>
    <row r="1035" spans="1:5" x14ac:dyDescent="0.25">
      <c r="A1035" s="46" t="s">
        <v>123</v>
      </c>
      <c r="B1035" t="s">
        <v>9</v>
      </c>
      <c r="C1035" t="s">
        <v>9</v>
      </c>
      <c r="D1035" t="s">
        <v>9</v>
      </c>
      <c r="E1035">
        <f>SUM(E1034:E1034)</f>
        <v>78</v>
      </c>
    </row>
    <row r="1037" spans="1:5" x14ac:dyDescent="0.25">
      <c r="A1037" s="46" t="s">
        <v>130</v>
      </c>
      <c r="B1037" t="s">
        <v>9</v>
      </c>
      <c r="C1037" t="s">
        <v>9</v>
      </c>
      <c r="D1037" t="s">
        <v>9</v>
      </c>
      <c r="E1037">
        <f>E1031+E1035</f>
        <v>82.412999999999997</v>
      </c>
    </row>
    <row r="1038" spans="1:5" x14ac:dyDescent="0.25">
      <c r="A1038" s="46" t="s">
        <v>131</v>
      </c>
      <c r="B1038" t="s">
        <v>9</v>
      </c>
      <c r="C1038" t="s">
        <v>9</v>
      </c>
      <c r="D1038" s="2">
        <v>0</v>
      </c>
      <c r="E1038">
        <f>ROUND((E1037*D1038),4)</f>
        <v>0</v>
      </c>
    </row>
    <row r="1039" spans="1:5" x14ac:dyDescent="0.25">
      <c r="A1039" s="46" t="s">
        <v>132</v>
      </c>
      <c r="B1039" t="s">
        <v>9</v>
      </c>
      <c r="C1039" t="s">
        <v>9</v>
      </c>
      <c r="D1039" t="s">
        <v>9</v>
      </c>
      <c r="E1039">
        <f>SUM(E1037:E1038)</f>
        <v>82.412999999999997</v>
      </c>
    </row>
    <row r="1041" spans="1:5" x14ac:dyDescent="0.25">
      <c r="A1041" s="46" t="s">
        <v>899</v>
      </c>
      <c r="B1041" t="s">
        <v>581</v>
      </c>
    </row>
    <row r="1042" spans="1:5" x14ac:dyDescent="0.25">
      <c r="A1042" s="46" t="s">
        <v>900</v>
      </c>
    </row>
    <row r="1043" spans="1:5" x14ac:dyDescent="0.25">
      <c r="A1043" s="46" t="s">
        <v>116</v>
      </c>
    </row>
    <row r="1045" spans="1:5" x14ac:dyDescent="0.25">
      <c r="A1045" s="46" t="s">
        <v>126</v>
      </c>
      <c r="B1045" t="s">
        <v>118</v>
      </c>
      <c r="C1045" t="s">
        <v>119</v>
      </c>
      <c r="D1045" t="s">
        <v>120</v>
      </c>
      <c r="E1045" t="s">
        <v>121</v>
      </c>
    </row>
    <row r="1046" spans="1:5" ht="30" x14ac:dyDescent="0.25">
      <c r="A1046" s="46" t="s">
        <v>841</v>
      </c>
      <c r="B1046" t="s">
        <v>125</v>
      </c>
      <c r="C1046">
        <v>1</v>
      </c>
      <c r="D1046">
        <v>11.555400000000001</v>
      </c>
      <c r="E1046">
        <f>ROUND((C1046*D1046),4)</f>
        <v>11.555400000000001</v>
      </c>
    </row>
    <row r="1047" spans="1:5" x14ac:dyDescent="0.25">
      <c r="A1047" s="46" t="s">
        <v>842</v>
      </c>
      <c r="B1047" t="s">
        <v>125</v>
      </c>
      <c r="C1047">
        <v>1</v>
      </c>
      <c r="D1047">
        <v>14.375400000000001</v>
      </c>
      <c r="E1047">
        <f>ROUND((C1047*D1047),4)</f>
        <v>14.375400000000001</v>
      </c>
    </row>
    <row r="1048" spans="1:5" x14ac:dyDescent="0.25">
      <c r="A1048" s="46" t="s">
        <v>901</v>
      </c>
      <c r="B1048" t="s">
        <v>129</v>
      </c>
      <c r="C1048">
        <v>1</v>
      </c>
      <c r="D1048">
        <v>202.1</v>
      </c>
      <c r="E1048">
        <f>ROUND((C1048*D1048),4)</f>
        <v>202.1</v>
      </c>
    </row>
    <row r="1049" spans="1:5" x14ac:dyDescent="0.25">
      <c r="A1049" s="46" t="s">
        <v>123</v>
      </c>
      <c r="B1049" t="s">
        <v>9</v>
      </c>
      <c r="C1049" t="s">
        <v>9</v>
      </c>
      <c r="D1049" t="s">
        <v>9</v>
      </c>
      <c r="E1049">
        <f>SUM(E1046:E1048)</f>
        <v>228.0308</v>
      </c>
    </row>
    <row r="1051" spans="1:5" x14ac:dyDescent="0.25">
      <c r="A1051" s="46" t="s">
        <v>130</v>
      </c>
      <c r="B1051" t="s">
        <v>9</v>
      </c>
      <c r="C1051" t="s">
        <v>9</v>
      </c>
      <c r="D1051" t="s">
        <v>9</v>
      </c>
      <c r="E1051">
        <f>E1049</f>
        <v>228.0308</v>
      </c>
    </row>
    <row r="1052" spans="1:5" x14ac:dyDescent="0.25">
      <c r="A1052" s="46" t="s">
        <v>131</v>
      </c>
      <c r="B1052" t="s">
        <v>9</v>
      </c>
      <c r="C1052" t="s">
        <v>9</v>
      </c>
      <c r="D1052" s="2">
        <v>0</v>
      </c>
      <c r="E1052">
        <f>ROUND((E1051*D1052),4)</f>
        <v>0</v>
      </c>
    </row>
    <row r="1053" spans="1:5" x14ac:dyDescent="0.25">
      <c r="A1053" s="46" t="s">
        <v>132</v>
      </c>
      <c r="B1053" t="s">
        <v>9</v>
      </c>
      <c r="C1053" t="s">
        <v>9</v>
      </c>
      <c r="D1053" t="s">
        <v>9</v>
      </c>
      <c r="E1053">
        <f>SUM(E1051:E1052)</f>
        <v>228.0308</v>
      </c>
    </row>
    <row r="1055" spans="1:5" x14ac:dyDescent="0.25">
      <c r="A1055" s="46" t="s">
        <v>902</v>
      </c>
      <c r="B1055" t="s">
        <v>584</v>
      </c>
    </row>
    <row r="1056" spans="1:5" ht="30" x14ac:dyDescent="0.25">
      <c r="A1056" s="46" t="s">
        <v>903</v>
      </c>
    </row>
    <row r="1057" spans="1:5" x14ac:dyDescent="0.25">
      <c r="A1057" s="46" t="s">
        <v>179</v>
      </c>
    </row>
    <row r="1059" spans="1:5" x14ac:dyDescent="0.25">
      <c r="A1059" s="46" t="s">
        <v>126</v>
      </c>
      <c r="B1059" t="s">
        <v>118</v>
      </c>
      <c r="C1059" t="s">
        <v>119</v>
      </c>
      <c r="D1059" t="s">
        <v>120</v>
      </c>
      <c r="E1059" t="s">
        <v>121</v>
      </c>
    </row>
    <row r="1060" spans="1:5" ht="30" x14ac:dyDescent="0.25">
      <c r="A1060" s="46" t="s">
        <v>886</v>
      </c>
      <c r="B1060" t="s">
        <v>125</v>
      </c>
      <c r="C1060">
        <v>8</v>
      </c>
      <c r="D1060">
        <v>11.555400000000001</v>
      </c>
      <c r="E1060">
        <f>ROUND((C1060*D1060),4)</f>
        <v>92.443200000000004</v>
      </c>
    </row>
    <row r="1061" spans="1:5" x14ac:dyDescent="0.25">
      <c r="A1061" s="46" t="s">
        <v>904</v>
      </c>
      <c r="B1061" t="s">
        <v>125</v>
      </c>
      <c r="C1061">
        <v>8</v>
      </c>
      <c r="D1061">
        <v>14.375400000000001</v>
      </c>
      <c r="E1061">
        <f>ROUND((C1061*D1061),4)</f>
        <v>115.00320000000001</v>
      </c>
    </row>
    <row r="1062" spans="1:5" x14ac:dyDescent="0.25">
      <c r="A1062" s="46" t="s">
        <v>123</v>
      </c>
      <c r="B1062" t="s">
        <v>9</v>
      </c>
      <c r="C1062" t="s">
        <v>9</v>
      </c>
      <c r="D1062" t="s">
        <v>9</v>
      </c>
      <c r="E1062">
        <f>SUM(E1060:E1061)</f>
        <v>207.44640000000001</v>
      </c>
    </row>
    <row r="1064" spans="1:5" x14ac:dyDescent="0.25">
      <c r="A1064" s="46" t="s">
        <v>130</v>
      </c>
      <c r="B1064" t="s">
        <v>9</v>
      </c>
      <c r="C1064" t="s">
        <v>9</v>
      </c>
      <c r="D1064" t="s">
        <v>9</v>
      </c>
      <c r="E1064">
        <f>E1062</f>
        <v>207.44640000000001</v>
      </c>
    </row>
    <row r="1065" spans="1:5" x14ac:dyDescent="0.25">
      <c r="A1065" s="46" t="s">
        <v>131</v>
      </c>
      <c r="B1065" t="s">
        <v>9</v>
      </c>
      <c r="C1065" t="s">
        <v>9</v>
      </c>
      <c r="D1065" s="2">
        <v>0</v>
      </c>
      <c r="E1065">
        <f>ROUND((E1064*D1065),4)</f>
        <v>0</v>
      </c>
    </row>
    <row r="1066" spans="1:5" x14ac:dyDescent="0.25">
      <c r="A1066" s="46" t="s">
        <v>132</v>
      </c>
      <c r="B1066" t="s">
        <v>9</v>
      </c>
      <c r="C1066" t="s">
        <v>9</v>
      </c>
      <c r="D1066" t="s">
        <v>9</v>
      </c>
      <c r="E1066">
        <f>SUM(E1064:E1065)</f>
        <v>207.44640000000001</v>
      </c>
    </row>
    <row r="1068" spans="1:5" x14ac:dyDescent="0.25">
      <c r="A1068" s="46" t="s">
        <v>905</v>
      </c>
      <c r="B1068" t="s">
        <v>587</v>
      </c>
    </row>
    <row r="1069" spans="1:5" ht="60" x14ac:dyDescent="0.25">
      <c r="A1069" s="46" t="s">
        <v>906</v>
      </c>
    </row>
    <row r="1070" spans="1:5" x14ac:dyDescent="0.25">
      <c r="A1070" s="46" t="s">
        <v>148</v>
      </c>
    </row>
    <row r="1072" spans="1:5" x14ac:dyDescent="0.25">
      <c r="A1072" s="46" t="s">
        <v>124</v>
      </c>
      <c r="B1072" t="s">
        <v>118</v>
      </c>
      <c r="C1072" t="s">
        <v>119</v>
      </c>
      <c r="D1072" t="s">
        <v>120</v>
      </c>
      <c r="E1072" t="s">
        <v>121</v>
      </c>
    </row>
    <row r="1073" spans="1:5" ht="30" x14ac:dyDescent="0.25">
      <c r="A1073" s="46" t="s">
        <v>907</v>
      </c>
      <c r="B1073" t="s">
        <v>125</v>
      </c>
      <c r="C1073">
        <v>0.1545</v>
      </c>
      <c r="D1073">
        <v>8.5</v>
      </c>
      <c r="E1073">
        <f>ROUND((C1073*D1073),4)</f>
        <v>1.3132999999999999</v>
      </c>
    </row>
    <row r="1074" spans="1:5" ht="45" x14ac:dyDescent="0.25">
      <c r="A1074" s="46" t="s">
        <v>908</v>
      </c>
      <c r="B1074" t="s">
        <v>125</v>
      </c>
      <c r="C1074">
        <v>0.1545</v>
      </c>
      <c r="D1074">
        <v>9.57</v>
      </c>
      <c r="E1074">
        <f>ROUND((C1074*D1074),4)</f>
        <v>1.4785999999999999</v>
      </c>
    </row>
    <row r="1075" spans="1:5" x14ac:dyDescent="0.25">
      <c r="A1075" s="46" t="s">
        <v>123</v>
      </c>
      <c r="B1075" t="s">
        <v>9</v>
      </c>
      <c r="C1075" t="s">
        <v>9</v>
      </c>
      <c r="D1075" t="s">
        <v>9</v>
      </c>
      <c r="E1075">
        <f>SUM(E1073:E1074)</f>
        <v>2.7919</v>
      </c>
    </row>
    <row r="1077" spans="1:5" x14ac:dyDescent="0.25">
      <c r="A1077" s="46" t="s">
        <v>126</v>
      </c>
      <c r="B1077" t="s">
        <v>118</v>
      </c>
      <c r="C1077" t="s">
        <v>119</v>
      </c>
      <c r="D1077" t="s">
        <v>120</v>
      </c>
      <c r="E1077" t="s">
        <v>121</v>
      </c>
    </row>
    <row r="1078" spans="1:5" x14ac:dyDescent="0.25">
      <c r="A1078" s="46" t="s">
        <v>909</v>
      </c>
      <c r="B1078" t="s">
        <v>129</v>
      </c>
      <c r="C1078">
        <v>1.4E-3</v>
      </c>
      <c r="D1078">
        <v>3.14</v>
      </c>
      <c r="E1078">
        <f>ROUND((C1078*D1078),4)</f>
        <v>4.4000000000000003E-3</v>
      </c>
    </row>
    <row r="1079" spans="1:5" ht="30" x14ac:dyDescent="0.25">
      <c r="A1079" s="46" t="s">
        <v>910</v>
      </c>
      <c r="B1079" t="s">
        <v>144</v>
      </c>
      <c r="C1079">
        <v>1</v>
      </c>
      <c r="D1079">
        <v>8.0142000000000007</v>
      </c>
      <c r="E1079">
        <f>ROUND((C1079*D1079),4)</f>
        <v>8.0142000000000007</v>
      </c>
    </row>
    <row r="1080" spans="1:5" x14ac:dyDescent="0.25">
      <c r="A1080" s="46" t="s">
        <v>123</v>
      </c>
      <c r="B1080" t="s">
        <v>9</v>
      </c>
      <c r="C1080" t="s">
        <v>9</v>
      </c>
      <c r="D1080" t="s">
        <v>9</v>
      </c>
      <c r="E1080">
        <f>SUM(E1078:E1079)</f>
        <v>8.0186000000000011</v>
      </c>
    </row>
    <row r="1082" spans="1:5" x14ac:dyDescent="0.25">
      <c r="A1082" s="46" t="s">
        <v>130</v>
      </c>
      <c r="B1082" t="s">
        <v>9</v>
      </c>
      <c r="C1082" t="s">
        <v>9</v>
      </c>
      <c r="D1082" t="s">
        <v>9</v>
      </c>
      <c r="E1082">
        <f>E1075+E1080</f>
        <v>10.810500000000001</v>
      </c>
    </row>
    <row r="1083" spans="1:5" x14ac:dyDescent="0.25">
      <c r="A1083" s="46" t="s">
        <v>131</v>
      </c>
      <c r="B1083" t="s">
        <v>9</v>
      </c>
      <c r="C1083" t="s">
        <v>9</v>
      </c>
      <c r="D1083" s="2">
        <v>0</v>
      </c>
      <c r="E1083">
        <f>ROUND((E1082*D1083),4)</f>
        <v>0</v>
      </c>
    </row>
    <row r="1084" spans="1:5" x14ac:dyDescent="0.25">
      <c r="A1084" s="46" t="s">
        <v>132</v>
      </c>
      <c r="B1084" t="s">
        <v>9</v>
      </c>
      <c r="C1084" t="s">
        <v>9</v>
      </c>
      <c r="D1084" t="s">
        <v>9</v>
      </c>
      <c r="E1084">
        <f>SUM(E1082:E1083)</f>
        <v>10.810500000000001</v>
      </c>
    </row>
    <row r="1086" spans="1:5" x14ac:dyDescent="0.25">
      <c r="A1086" s="46" t="s">
        <v>911</v>
      </c>
      <c r="B1086" t="s">
        <v>99</v>
      </c>
    </row>
    <row r="1087" spans="1:5" ht="30" x14ac:dyDescent="0.25">
      <c r="A1087" s="46" t="s">
        <v>912</v>
      </c>
    </row>
    <row r="1088" spans="1:5" x14ac:dyDescent="0.25">
      <c r="A1088" s="46" t="s">
        <v>148</v>
      </c>
    </row>
    <row r="1090" spans="1:5" x14ac:dyDescent="0.25">
      <c r="A1090" s="46" t="s">
        <v>126</v>
      </c>
      <c r="B1090" t="s">
        <v>118</v>
      </c>
      <c r="C1090" t="s">
        <v>119</v>
      </c>
      <c r="D1090" t="s">
        <v>120</v>
      </c>
      <c r="E1090" t="s">
        <v>121</v>
      </c>
    </row>
    <row r="1091" spans="1:5" x14ac:dyDescent="0.25">
      <c r="A1091" s="46" t="s">
        <v>842</v>
      </c>
      <c r="B1091" t="s">
        <v>125</v>
      </c>
      <c r="C1091">
        <v>6.0999999999999999E-2</v>
      </c>
      <c r="D1091">
        <v>14.375400000000001</v>
      </c>
      <c r="E1091">
        <f>ROUND((C1091*D1091),4)</f>
        <v>0.87690000000000001</v>
      </c>
    </row>
    <row r="1092" spans="1:5" x14ac:dyDescent="0.25">
      <c r="A1092" s="46" t="s">
        <v>675</v>
      </c>
      <c r="B1092" t="s">
        <v>125</v>
      </c>
      <c r="C1092">
        <v>6.0999999999999999E-2</v>
      </c>
      <c r="D1092">
        <v>10.5754</v>
      </c>
      <c r="E1092">
        <f>ROUND((C1092*D1092),4)</f>
        <v>0.64510000000000001</v>
      </c>
    </row>
    <row r="1093" spans="1:5" ht="45" x14ac:dyDescent="0.25">
      <c r="A1093" s="46" t="s">
        <v>913</v>
      </c>
      <c r="B1093" t="s">
        <v>144</v>
      </c>
      <c r="C1093">
        <v>1</v>
      </c>
      <c r="D1093">
        <v>1.54</v>
      </c>
      <c r="E1093">
        <f>ROUND((C1093*D1093),4)</f>
        <v>1.54</v>
      </c>
    </row>
    <row r="1094" spans="1:5" ht="30" x14ac:dyDescent="0.25">
      <c r="A1094" s="46" t="s">
        <v>914</v>
      </c>
      <c r="B1094" t="s">
        <v>129</v>
      </c>
      <c r="C1094">
        <v>1.12E-2</v>
      </c>
      <c r="D1094">
        <v>0.81</v>
      </c>
      <c r="E1094">
        <f>ROUND((C1094*D1094),4)</f>
        <v>9.1000000000000004E-3</v>
      </c>
    </row>
    <row r="1095" spans="1:5" x14ac:dyDescent="0.25">
      <c r="A1095" s="46" t="s">
        <v>123</v>
      </c>
      <c r="B1095" t="s">
        <v>9</v>
      </c>
      <c r="C1095" t="s">
        <v>9</v>
      </c>
      <c r="D1095" t="s">
        <v>9</v>
      </c>
      <c r="E1095">
        <f>SUM(E1091:E1094)</f>
        <v>3.0711000000000004</v>
      </c>
    </row>
    <row r="1097" spans="1:5" x14ac:dyDescent="0.25">
      <c r="A1097" s="46" t="s">
        <v>130</v>
      </c>
      <c r="B1097" t="s">
        <v>9</v>
      </c>
      <c r="C1097" t="s">
        <v>9</v>
      </c>
      <c r="D1097" t="s">
        <v>9</v>
      </c>
      <c r="E1097">
        <f>E1095</f>
        <v>3.0711000000000004</v>
      </c>
    </row>
    <row r="1098" spans="1:5" x14ac:dyDescent="0.25">
      <c r="A1098" s="46" t="s">
        <v>131</v>
      </c>
      <c r="B1098" t="s">
        <v>9</v>
      </c>
      <c r="C1098" t="s">
        <v>9</v>
      </c>
      <c r="D1098" s="2">
        <v>0</v>
      </c>
      <c r="E1098">
        <f>ROUND((E1097*D1098),4)</f>
        <v>0</v>
      </c>
    </row>
    <row r="1099" spans="1:5" x14ac:dyDescent="0.25">
      <c r="A1099" s="46" t="s">
        <v>132</v>
      </c>
      <c r="B1099" t="s">
        <v>9</v>
      </c>
      <c r="C1099" t="s">
        <v>9</v>
      </c>
      <c r="D1099" t="s">
        <v>9</v>
      </c>
      <c r="E1099">
        <f>SUM(E1097:E1098)</f>
        <v>3.0711000000000004</v>
      </c>
    </row>
    <row r="1101" spans="1:5" x14ac:dyDescent="0.25">
      <c r="A1101" s="46" t="s">
        <v>915</v>
      </c>
      <c r="B1101" t="s">
        <v>594</v>
      </c>
    </row>
    <row r="1102" spans="1:5" ht="30" x14ac:dyDescent="0.25">
      <c r="A1102" s="46" t="s">
        <v>916</v>
      </c>
    </row>
    <row r="1103" spans="1:5" x14ac:dyDescent="0.25">
      <c r="A1103" s="46" t="s">
        <v>116</v>
      </c>
    </row>
    <row r="1105" spans="1:5" x14ac:dyDescent="0.25">
      <c r="A1105" s="46" t="s">
        <v>124</v>
      </c>
      <c r="B1105" t="s">
        <v>118</v>
      </c>
      <c r="C1105" t="s">
        <v>119</v>
      </c>
      <c r="D1105" t="s">
        <v>120</v>
      </c>
      <c r="E1105" t="s">
        <v>121</v>
      </c>
    </row>
    <row r="1106" spans="1:5" x14ac:dyDescent="0.25">
      <c r="A1106" s="46" t="s">
        <v>863</v>
      </c>
      <c r="B1106" t="s">
        <v>125</v>
      </c>
      <c r="C1106">
        <v>2</v>
      </c>
      <c r="D1106">
        <v>5.9</v>
      </c>
      <c r="E1106">
        <f>ROUND((C1106*D1106),4)</f>
        <v>11.8</v>
      </c>
    </row>
    <row r="1107" spans="1:5" x14ac:dyDescent="0.25">
      <c r="A1107" s="46" t="s">
        <v>864</v>
      </c>
      <c r="B1107" t="s">
        <v>125</v>
      </c>
      <c r="C1107">
        <v>2</v>
      </c>
      <c r="D1107">
        <v>8.81</v>
      </c>
      <c r="E1107">
        <f>ROUND((C1107*D1107),4)</f>
        <v>17.62</v>
      </c>
    </row>
    <row r="1108" spans="1:5" x14ac:dyDescent="0.25">
      <c r="A1108" s="46" t="s">
        <v>123</v>
      </c>
      <c r="B1108" t="s">
        <v>9</v>
      </c>
      <c r="C1108" t="s">
        <v>9</v>
      </c>
      <c r="D1108" t="s">
        <v>9</v>
      </c>
      <c r="E1108">
        <f>SUM(E1106:E1107)</f>
        <v>29.42</v>
      </c>
    </row>
    <row r="1110" spans="1:5" x14ac:dyDescent="0.25">
      <c r="A1110" s="46" t="s">
        <v>126</v>
      </c>
      <c r="B1110" t="s">
        <v>118</v>
      </c>
      <c r="C1110" t="s">
        <v>119</v>
      </c>
      <c r="D1110" t="s">
        <v>120</v>
      </c>
      <c r="E1110" t="s">
        <v>121</v>
      </c>
    </row>
    <row r="1111" spans="1:5" ht="45" x14ac:dyDescent="0.25">
      <c r="A1111" s="46" t="s">
        <v>917</v>
      </c>
      <c r="B1111" t="s">
        <v>129</v>
      </c>
      <c r="C1111">
        <v>1</v>
      </c>
      <c r="D1111">
        <v>207.99</v>
      </c>
      <c r="E1111">
        <f>ROUND((C1111*D1111),4)</f>
        <v>207.99</v>
      </c>
    </row>
    <row r="1112" spans="1:5" x14ac:dyDescent="0.25">
      <c r="A1112" s="46" t="s">
        <v>123</v>
      </c>
      <c r="B1112" t="s">
        <v>9</v>
      </c>
      <c r="C1112" t="s">
        <v>9</v>
      </c>
      <c r="D1112" t="s">
        <v>9</v>
      </c>
      <c r="E1112">
        <f>SUM(E1111:E1111)</f>
        <v>207.99</v>
      </c>
    </row>
    <row r="1114" spans="1:5" x14ac:dyDescent="0.25">
      <c r="A1114" s="46" t="s">
        <v>130</v>
      </c>
      <c r="B1114" t="s">
        <v>9</v>
      </c>
      <c r="C1114" t="s">
        <v>9</v>
      </c>
      <c r="D1114" t="s">
        <v>9</v>
      </c>
      <c r="E1114">
        <f>E1108+E1112</f>
        <v>237.41000000000003</v>
      </c>
    </row>
    <row r="1115" spans="1:5" x14ac:dyDescent="0.25">
      <c r="A1115" s="46" t="s">
        <v>131</v>
      </c>
      <c r="B1115" t="s">
        <v>9</v>
      </c>
      <c r="C1115" t="s">
        <v>9</v>
      </c>
      <c r="D1115" s="2">
        <v>0</v>
      </c>
      <c r="E1115">
        <f>ROUND((E1114*D1115),4)</f>
        <v>0</v>
      </c>
    </row>
    <row r="1116" spans="1:5" x14ac:dyDescent="0.25">
      <c r="A1116" s="46" t="s">
        <v>132</v>
      </c>
      <c r="B1116" t="s">
        <v>9</v>
      </c>
      <c r="C1116" t="s">
        <v>9</v>
      </c>
      <c r="D1116" t="s">
        <v>9</v>
      </c>
      <c r="E1116">
        <f>SUM(E1114:E1115)</f>
        <v>237.41000000000003</v>
      </c>
    </row>
    <row r="1118" spans="1:5" x14ac:dyDescent="0.25">
      <c r="A1118" s="46" t="s">
        <v>918</v>
      </c>
      <c r="B1118" t="s">
        <v>598</v>
      </c>
    </row>
    <row r="1119" spans="1:5" x14ac:dyDescent="0.25">
      <c r="A1119" s="46" t="s">
        <v>919</v>
      </c>
    </row>
    <row r="1120" spans="1:5" x14ac:dyDescent="0.25">
      <c r="A1120" s="46" t="s">
        <v>116</v>
      </c>
    </row>
    <row r="1122" spans="1:5" x14ac:dyDescent="0.25">
      <c r="A1122" s="46" t="s">
        <v>124</v>
      </c>
      <c r="B1122" t="s">
        <v>118</v>
      </c>
      <c r="C1122" t="s">
        <v>119</v>
      </c>
      <c r="D1122" t="s">
        <v>120</v>
      </c>
      <c r="E1122" t="s">
        <v>121</v>
      </c>
    </row>
    <row r="1123" spans="1:5" x14ac:dyDescent="0.25">
      <c r="A1123" s="46" t="s">
        <v>851</v>
      </c>
      <c r="B1123" t="s">
        <v>125</v>
      </c>
      <c r="C1123">
        <v>0.6</v>
      </c>
      <c r="D1123">
        <v>6.49</v>
      </c>
      <c r="E1123">
        <f>ROUND((C1123*D1123),4)</f>
        <v>3.8940000000000001</v>
      </c>
    </row>
    <row r="1124" spans="1:5" x14ac:dyDescent="0.25">
      <c r="A1124" s="46" t="s">
        <v>920</v>
      </c>
      <c r="B1124" t="s">
        <v>125</v>
      </c>
      <c r="C1124">
        <v>0.6</v>
      </c>
      <c r="D1124">
        <v>4.7699999999999996</v>
      </c>
      <c r="E1124">
        <f>ROUND((C1124*D1124),4)</f>
        <v>2.8620000000000001</v>
      </c>
    </row>
    <row r="1125" spans="1:5" x14ac:dyDescent="0.25">
      <c r="A1125" s="46" t="s">
        <v>123</v>
      </c>
      <c r="B1125" t="s">
        <v>9</v>
      </c>
      <c r="C1125" t="s">
        <v>9</v>
      </c>
      <c r="D1125" t="s">
        <v>9</v>
      </c>
      <c r="E1125">
        <f>SUM(E1123:E1124)</f>
        <v>6.7560000000000002</v>
      </c>
    </row>
    <row r="1127" spans="1:5" x14ac:dyDescent="0.25">
      <c r="A1127" s="46" t="s">
        <v>126</v>
      </c>
      <c r="B1127" t="s">
        <v>118</v>
      </c>
      <c r="C1127" t="s">
        <v>119</v>
      </c>
      <c r="D1127" t="s">
        <v>120</v>
      </c>
      <c r="E1127" t="s">
        <v>121</v>
      </c>
    </row>
    <row r="1128" spans="1:5" x14ac:dyDescent="0.25">
      <c r="A1128" s="46" t="s">
        <v>921</v>
      </c>
      <c r="B1128" t="s">
        <v>129</v>
      </c>
      <c r="C1128">
        <v>1</v>
      </c>
      <c r="D1128">
        <v>136.02000000000001</v>
      </c>
      <c r="E1128">
        <f>ROUND((C1128*D1128),4)</f>
        <v>136.02000000000001</v>
      </c>
    </row>
    <row r="1129" spans="1:5" x14ac:dyDescent="0.25">
      <c r="A1129" s="46" t="s">
        <v>123</v>
      </c>
      <c r="B1129" t="s">
        <v>9</v>
      </c>
      <c r="C1129" t="s">
        <v>9</v>
      </c>
      <c r="D1129" t="s">
        <v>9</v>
      </c>
      <c r="E1129">
        <f>SUM(E1128:E1128)</f>
        <v>136.02000000000001</v>
      </c>
    </row>
    <row r="1131" spans="1:5" x14ac:dyDescent="0.25">
      <c r="A1131" s="46" t="s">
        <v>130</v>
      </c>
      <c r="B1131" t="s">
        <v>9</v>
      </c>
      <c r="C1131" t="s">
        <v>9</v>
      </c>
      <c r="D1131" t="s">
        <v>9</v>
      </c>
      <c r="E1131">
        <f>E1125+E1129</f>
        <v>142.77600000000001</v>
      </c>
    </row>
    <row r="1132" spans="1:5" x14ac:dyDescent="0.25">
      <c r="A1132" s="46" t="s">
        <v>131</v>
      </c>
      <c r="B1132" t="s">
        <v>9</v>
      </c>
      <c r="C1132" t="s">
        <v>9</v>
      </c>
      <c r="D1132" s="2">
        <v>0</v>
      </c>
      <c r="E1132">
        <f>ROUND((E1131*D1132),4)</f>
        <v>0</v>
      </c>
    </row>
    <row r="1133" spans="1:5" x14ac:dyDescent="0.25">
      <c r="A1133" s="46" t="s">
        <v>132</v>
      </c>
      <c r="B1133" t="s">
        <v>9</v>
      </c>
      <c r="C1133" t="s">
        <v>9</v>
      </c>
      <c r="D1133" t="s">
        <v>9</v>
      </c>
      <c r="E1133">
        <f>SUM(E1131:E1132)</f>
        <v>142.77600000000001</v>
      </c>
    </row>
    <row r="1135" spans="1:5" x14ac:dyDescent="0.25">
      <c r="A1135" s="46" t="s">
        <v>922</v>
      </c>
      <c r="B1135" t="s">
        <v>602</v>
      </c>
    </row>
    <row r="1136" spans="1:5" x14ac:dyDescent="0.25">
      <c r="A1136" s="46" t="s">
        <v>923</v>
      </c>
    </row>
    <row r="1137" spans="1:5" x14ac:dyDescent="0.25">
      <c r="A1137" s="46" t="s">
        <v>116</v>
      </c>
    </row>
    <row r="1139" spans="1:5" x14ac:dyDescent="0.25">
      <c r="A1139" s="46" t="s">
        <v>126</v>
      </c>
      <c r="B1139" t="s">
        <v>118</v>
      </c>
      <c r="C1139" t="s">
        <v>119</v>
      </c>
      <c r="D1139" t="s">
        <v>120</v>
      </c>
      <c r="E1139" t="s">
        <v>121</v>
      </c>
    </row>
    <row r="1140" spans="1:5" ht="60" x14ac:dyDescent="0.25">
      <c r="A1140" s="46" t="s">
        <v>924</v>
      </c>
      <c r="B1140" t="s">
        <v>128</v>
      </c>
      <c r="C1140">
        <v>0.36</v>
      </c>
      <c r="D1140">
        <v>22.193000000000001</v>
      </c>
      <c r="E1140">
        <f t="shared" ref="E1140:E1145" si="7">ROUND((C1140*D1140),4)</f>
        <v>7.9894999999999996</v>
      </c>
    </row>
    <row r="1141" spans="1:5" ht="30" x14ac:dyDescent="0.25">
      <c r="A1141" s="46" t="s">
        <v>925</v>
      </c>
      <c r="B1141" t="s">
        <v>146</v>
      </c>
      <c r="C1141">
        <v>0.27</v>
      </c>
      <c r="D1141">
        <v>26.967300000000002</v>
      </c>
      <c r="E1141">
        <f t="shared" si="7"/>
        <v>7.2812000000000001</v>
      </c>
    </row>
    <row r="1142" spans="1:5" ht="30" x14ac:dyDescent="0.25">
      <c r="A1142" s="46" t="s">
        <v>926</v>
      </c>
      <c r="B1142" t="s">
        <v>146</v>
      </c>
      <c r="C1142">
        <v>0.02</v>
      </c>
      <c r="D1142">
        <v>72.34</v>
      </c>
      <c r="E1142">
        <f t="shared" si="7"/>
        <v>1.4468000000000001</v>
      </c>
    </row>
    <row r="1143" spans="1:5" ht="30" x14ac:dyDescent="0.25">
      <c r="A1143" s="46" t="s">
        <v>834</v>
      </c>
      <c r="B1143" t="s">
        <v>146</v>
      </c>
      <c r="C1143">
        <v>0.02</v>
      </c>
      <c r="D1143">
        <v>70.92</v>
      </c>
      <c r="E1143">
        <f t="shared" si="7"/>
        <v>1.4184000000000001</v>
      </c>
    </row>
    <row r="1144" spans="1:5" ht="30" x14ac:dyDescent="0.25">
      <c r="A1144" s="46" t="s">
        <v>927</v>
      </c>
      <c r="B1144" t="s">
        <v>145</v>
      </c>
      <c r="C1144">
        <v>300</v>
      </c>
      <c r="D1144">
        <v>0.37</v>
      </c>
      <c r="E1144">
        <f t="shared" si="7"/>
        <v>111</v>
      </c>
    </row>
    <row r="1145" spans="1:5" ht="30" x14ac:dyDescent="0.25">
      <c r="A1145" s="46" t="s">
        <v>895</v>
      </c>
      <c r="B1145" t="s">
        <v>146</v>
      </c>
      <c r="C1145">
        <v>0.01</v>
      </c>
      <c r="D1145">
        <v>54.81</v>
      </c>
      <c r="E1145">
        <f t="shared" si="7"/>
        <v>0.54810000000000003</v>
      </c>
    </row>
    <row r="1146" spans="1:5" x14ac:dyDescent="0.25">
      <c r="A1146" s="46" t="s">
        <v>123</v>
      </c>
      <c r="B1146" t="s">
        <v>9</v>
      </c>
      <c r="C1146" t="s">
        <v>9</v>
      </c>
      <c r="D1146" t="s">
        <v>9</v>
      </c>
      <c r="E1146">
        <f>SUM(E1140:E1145)</f>
        <v>129.684</v>
      </c>
    </row>
    <row r="1148" spans="1:5" x14ac:dyDescent="0.25">
      <c r="A1148" s="46" t="s">
        <v>130</v>
      </c>
      <c r="B1148" t="s">
        <v>9</v>
      </c>
      <c r="C1148" t="s">
        <v>9</v>
      </c>
      <c r="D1148" t="s">
        <v>9</v>
      </c>
      <c r="E1148">
        <f>E1146</f>
        <v>129.684</v>
      </c>
    </row>
    <row r="1149" spans="1:5" x14ac:dyDescent="0.25">
      <c r="A1149" s="46" t="s">
        <v>131</v>
      </c>
      <c r="B1149" t="s">
        <v>9</v>
      </c>
      <c r="C1149" t="s">
        <v>9</v>
      </c>
      <c r="D1149" s="2">
        <v>0</v>
      </c>
      <c r="E1149">
        <f>ROUND((E1148*D1149),4)</f>
        <v>0</v>
      </c>
    </row>
    <row r="1150" spans="1:5" x14ac:dyDescent="0.25">
      <c r="A1150" s="46" t="s">
        <v>132</v>
      </c>
      <c r="B1150" t="s">
        <v>9</v>
      </c>
      <c r="C1150" t="s">
        <v>9</v>
      </c>
      <c r="D1150" t="s">
        <v>9</v>
      </c>
      <c r="E1150">
        <f>SUM(E1148:E1149)</f>
        <v>129.684</v>
      </c>
    </row>
    <row r="1152" spans="1:5" x14ac:dyDescent="0.25">
      <c r="A1152" s="46" t="s">
        <v>928</v>
      </c>
      <c r="B1152" t="s">
        <v>605</v>
      </c>
    </row>
    <row r="1153" spans="1:5" ht="30" x14ac:dyDescent="0.25">
      <c r="A1153" s="46" t="s">
        <v>929</v>
      </c>
    </row>
    <row r="1154" spans="1:5" x14ac:dyDescent="0.25">
      <c r="A1154" s="46" t="s">
        <v>116</v>
      </c>
    </row>
    <row r="1156" spans="1:5" x14ac:dyDescent="0.25">
      <c r="A1156" s="46" t="s">
        <v>124</v>
      </c>
      <c r="B1156" t="s">
        <v>118</v>
      </c>
      <c r="C1156" t="s">
        <v>119</v>
      </c>
      <c r="D1156" t="s">
        <v>120</v>
      </c>
      <c r="E1156" t="s">
        <v>121</v>
      </c>
    </row>
    <row r="1157" spans="1:5" x14ac:dyDescent="0.25">
      <c r="A1157" s="46" t="s">
        <v>863</v>
      </c>
      <c r="B1157" t="s">
        <v>125</v>
      </c>
      <c r="C1157">
        <v>0.3</v>
      </c>
      <c r="D1157">
        <v>5.9</v>
      </c>
      <c r="E1157">
        <f>ROUND((C1157*D1157),4)</f>
        <v>1.77</v>
      </c>
    </row>
    <row r="1158" spans="1:5" x14ac:dyDescent="0.25">
      <c r="A1158" s="46" t="s">
        <v>864</v>
      </c>
      <c r="B1158" t="s">
        <v>125</v>
      </c>
      <c r="C1158">
        <v>0.3</v>
      </c>
      <c r="D1158">
        <v>8.81</v>
      </c>
      <c r="E1158">
        <f>ROUND((C1158*D1158),4)</f>
        <v>2.6429999999999998</v>
      </c>
    </row>
    <row r="1159" spans="1:5" x14ac:dyDescent="0.25">
      <c r="A1159" s="46" t="s">
        <v>123</v>
      </c>
      <c r="B1159" t="s">
        <v>9</v>
      </c>
      <c r="C1159" t="s">
        <v>9</v>
      </c>
      <c r="D1159" t="s">
        <v>9</v>
      </c>
      <c r="E1159">
        <f>SUM(E1157:E1158)</f>
        <v>4.4130000000000003</v>
      </c>
    </row>
    <row r="1161" spans="1:5" x14ac:dyDescent="0.25">
      <c r="A1161" s="46" t="s">
        <v>126</v>
      </c>
      <c r="B1161" t="s">
        <v>118</v>
      </c>
      <c r="C1161" t="s">
        <v>119</v>
      </c>
      <c r="D1161" t="s">
        <v>120</v>
      </c>
      <c r="E1161" t="s">
        <v>121</v>
      </c>
    </row>
    <row r="1162" spans="1:5" ht="30" x14ac:dyDescent="0.25">
      <c r="A1162" s="46" t="s">
        <v>930</v>
      </c>
      <c r="B1162" t="s">
        <v>129</v>
      </c>
      <c r="C1162">
        <v>1</v>
      </c>
      <c r="D1162">
        <v>6.5</v>
      </c>
      <c r="E1162">
        <f>ROUND((C1162*D1162),4)</f>
        <v>6.5</v>
      </c>
    </row>
    <row r="1163" spans="1:5" x14ac:dyDescent="0.25">
      <c r="A1163" s="46" t="s">
        <v>123</v>
      </c>
      <c r="B1163" t="s">
        <v>9</v>
      </c>
      <c r="C1163" t="s">
        <v>9</v>
      </c>
      <c r="D1163" t="s">
        <v>9</v>
      </c>
      <c r="E1163">
        <f>SUM(E1162:E1162)</f>
        <v>6.5</v>
      </c>
    </row>
    <row r="1165" spans="1:5" x14ac:dyDescent="0.25">
      <c r="A1165" s="46" t="s">
        <v>130</v>
      </c>
      <c r="B1165" t="s">
        <v>9</v>
      </c>
      <c r="C1165" t="s">
        <v>9</v>
      </c>
      <c r="D1165" t="s">
        <v>9</v>
      </c>
      <c r="E1165">
        <f>E1159+E1163</f>
        <v>10.913</v>
      </c>
    </row>
    <row r="1166" spans="1:5" x14ac:dyDescent="0.25">
      <c r="A1166" s="46" t="s">
        <v>131</v>
      </c>
      <c r="B1166" t="s">
        <v>9</v>
      </c>
      <c r="C1166" t="s">
        <v>9</v>
      </c>
      <c r="D1166" s="2">
        <v>0</v>
      </c>
      <c r="E1166">
        <f>ROUND((E1165*D1166),4)</f>
        <v>0</v>
      </c>
    </row>
    <row r="1167" spans="1:5" x14ac:dyDescent="0.25">
      <c r="A1167" s="46" t="s">
        <v>132</v>
      </c>
      <c r="B1167" t="s">
        <v>9</v>
      </c>
      <c r="C1167" t="s">
        <v>9</v>
      </c>
      <c r="D1167" t="s">
        <v>9</v>
      </c>
      <c r="E1167">
        <f>SUM(E1165:E1166)</f>
        <v>10.913</v>
      </c>
    </row>
    <row r="1169" spans="1:5" x14ac:dyDescent="0.25">
      <c r="A1169" s="46" t="s">
        <v>931</v>
      </c>
      <c r="B1169" t="s">
        <v>609</v>
      </c>
    </row>
    <row r="1170" spans="1:5" ht="30" x14ac:dyDescent="0.25">
      <c r="A1170" s="46" t="s">
        <v>932</v>
      </c>
    </row>
    <row r="1171" spans="1:5" x14ac:dyDescent="0.25">
      <c r="A1171" s="46" t="s">
        <v>116</v>
      </c>
    </row>
    <row r="1173" spans="1:5" x14ac:dyDescent="0.25">
      <c r="A1173" s="46" t="s">
        <v>124</v>
      </c>
      <c r="B1173" t="s">
        <v>118</v>
      </c>
      <c r="C1173" t="s">
        <v>119</v>
      </c>
      <c r="D1173" t="s">
        <v>120</v>
      </c>
      <c r="E1173" t="s">
        <v>121</v>
      </c>
    </row>
    <row r="1174" spans="1:5" x14ac:dyDescent="0.25">
      <c r="A1174" s="46" t="s">
        <v>863</v>
      </c>
      <c r="B1174" t="s">
        <v>125</v>
      </c>
      <c r="C1174">
        <v>0.3</v>
      </c>
      <c r="D1174">
        <v>5.9</v>
      </c>
      <c r="E1174">
        <f>ROUND((C1174*D1174),4)</f>
        <v>1.77</v>
      </c>
    </row>
    <row r="1175" spans="1:5" x14ac:dyDescent="0.25">
      <c r="A1175" s="46" t="s">
        <v>864</v>
      </c>
      <c r="B1175" t="s">
        <v>125</v>
      </c>
      <c r="C1175">
        <v>0.3</v>
      </c>
      <c r="D1175">
        <v>8.81</v>
      </c>
      <c r="E1175">
        <f>ROUND((C1175*D1175),4)</f>
        <v>2.6429999999999998</v>
      </c>
    </row>
    <row r="1176" spans="1:5" x14ac:dyDescent="0.25">
      <c r="A1176" s="46" t="s">
        <v>123</v>
      </c>
      <c r="B1176" t="s">
        <v>9</v>
      </c>
      <c r="C1176" t="s">
        <v>9</v>
      </c>
      <c r="D1176" t="s">
        <v>9</v>
      </c>
      <c r="E1176">
        <f>SUM(E1174:E1175)</f>
        <v>4.4130000000000003</v>
      </c>
    </row>
    <row r="1178" spans="1:5" x14ac:dyDescent="0.25">
      <c r="A1178" s="46" t="s">
        <v>126</v>
      </c>
      <c r="B1178" t="s">
        <v>118</v>
      </c>
      <c r="C1178" t="s">
        <v>119</v>
      </c>
      <c r="D1178" t="s">
        <v>120</v>
      </c>
      <c r="E1178" t="s">
        <v>121</v>
      </c>
    </row>
    <row r="1179" spans="1:5" ht="45" x14ac:dyDescent="0.25">
      <c r="A1179" s="46" t="s">
        <v>933</v>
      </c>
      <c r="B1179" t="s">
        <v>129</v>
      </c>
      <c r="C1179">
        <v>1</v>
      </c>
      <c r="D1179">
        <v>9.6</v>
      </c>
      <c r="E1179">
        <f>ROUND((C1179*D1179),4)</f>
        <v>9.6</v>
      </c>
    </row>
    <row r="1180" spans="1:5" x14ac:dyDescent="0.25">
      <c r="A1180" s="46" t="s">
        <v>123</v>
      </c>
      <c r="B1180" t="s">
        <v>9</v>
      </c>
      <c r="C1180" t="s">
        <v>9</v>
      </c>
      <c r="D1180" t="s">
        <v>9</v>
      </c>
      <c r="E1180">
        <f>SUM(E1179:E1179)</f>
        <v>9.6</v>
      </c>
    </row>
    <row r="1182" spans="1:5" x14ac:dyDescent="0.25">
      <c r="A1182" s="46" t="s">
        <v>130</v>
      </c>
      <c r="B1182" t="s">
        <v>9</v>
      </c>
      <c r="C1182" t="s">
        <v>9</v>
      </c>
      <c r="D1182" t="s">
        <v>9</v>
      </c>
      <c r="E1182">
        <f>E1176+E1180</f>
        <v>14.013</v>
      </c>
    </row>
    <row r="1183" spans="1:5" x14ac:dyDescent="0.25">
      <c r="A1183" s="46" t="s">
        <v>131</v>
      </c>
      <c r="B1183" t="s">
        <v>9</v>
      </c>
      <c r="C1183" t="s">
        <v>9</v>
      </c>
      <c r="D1183" s="2">
        <v>0</v>
      </c>
      <c r="E1183">
        <f>ROUND((E1182*D1183),4)</f>
        <v>0</v>
      </c>
    </row>
    <row r="1184" spans="1:5" x14ac:dyDescent="0.25">
      <c r="A1184" s="46" t="s">
        <v>132</v>
      </c>
      <c r="B1184" t="s">
        <v>9</v>
      </c>
      <c r="C1184" t="s">
        <v>9</v>
      </c>
      <c r="D1184" t="s">
        <v>9</v>
      </c>
      <c r="E1184">
        <f>SUM(E1182:E1183)</f>
        <v>14.013</v>
      </c>
    </row>
    <row r="1186" spans="1:5" x14ac:dyDescent="0.25">
      <c r="A1186" s="46" t="s">
        <v>934</v>
      </c>
      <c r="B1186" t="s">
        <v>613</v>
      </c>
    </row>
    <row r="1187" spans="1:5" ht="30" x14ac:dyDescent="0.25">
      <c r="A1187" s="46" t="s">
        <v>935</v>
      </c>
    </row>
    <row r="1188" spans="1:5" x14ac:dyDescent="0.25">
      <c r="A1188" s="46" t="s">
        <v>116</v>
      </c>
    </row>
    <row r="1190" spans="1:5" x14ac:dyDescent="0.25">
      <c r="A1190" s="46" t="s">
        <v>126</v>
      </c>
      <c r="B1190" t="s">
        <v>118</v>
      </c>
      <c r="C1190" t="s">
        <v>119</v>
      </c>
      <c r="D1190" t="s">
        <v>120</v>
      </c>
      <c r="E1190" t="s">
        <v>121</v>
      </c>
    </row>
    <row r="1191" spans="1:5" ht="30" x14ac:dyDescent="0.25">
      <c r="A1191" s="46" t="s">
        <v>936</v>
      </c>
      <c r="B1191" t="s">
        <v>129</v>
      </c>
      <c r="C1191">
        <v>1</v>
      </c>
      <c r="D1191">
        <v>41.96</v>
      </c>
      <c r="E1191">
        <f>ROUND((C1191*D1191),4)</f>
        <v>41.96</v>
      </c>
    </row>
    <row r="1192" spans="1:5" x14ac:dyDescent="0.25">
      <c r="A1192" s="46" t="s">
        <v>123</v>
      </c>
      <c r="B1192" t="s">
        <v>9</v>
      </c>
      <c r="C1192" t="s">
        <v>9</v>
      </c>
      <c r="D1192" t="s">
        <v>9</v>
      </c>
      <c r="E1192">
        <f>SUM(E1191:E1191)</f>
        <v>41.96</v>
      </c>
    </row>
    <row r="1194" spans="1:5" x14ac:dyDescent="0.25">
      <c r="A1194" s="46" t="s">
        <v>130</v>
      </c>
      <c r="B1194" t="s">
        <v>9</v>
      </c>
      <c r="C1194" t="s">
        <v>9</v>
      </c>
      <c r="D1194" t="s">
        <v>9</v>
      </c>
      <c r="E1194">
        <f>E1192</f>
        <v>41.96</v>
      </c>
    </row>
    <row r="1195" spans="1:5" x14ac:dyDescent="0.25">
      <c r="A1195" s="46" t="s">
        <v>131</v>
      </c>
      <c r="B1195" t="s">
        <v>9</v>
      </c>
      <c r="C1195" t="s">
        <v>9</v>
      </c>
      <c r="D1195" s="2">
        <v>0</v>
      </c>
      <c r="E1195">
        <f>ROUND((E1194*D1195),4)</f>
        <v>0</v>
      </c>
    </row>
    <row r="1196" spans="1:5" x14ac:dyDescent="0.25">
      <c r="A1196" s="46" t="s">
        <v>132</v>
      </c>
      <c r="B1196" t="s">
        <v>9</v>
      </c>
      <c r="C1196" t="s">
        <v>9</v>
      </c>
      <c r="D1196" t="s">
        <v>9</v>
      </c>
      <c r="E1196">
        <f>SUM(E1194:E1195)</f>
        <v>41.96</v>
      </c>
    </row>
    <row r="1198" spans="1:5" x14ac:dyDescent="0.25">
      <c r="A1198" s="46" t="s">
        <v>937</v>
      </c>
      <c r="B1198" t="s">
        <v>617</v>
      </c>
    </row>
    <row r="1199" spans="1:5" ht="30" x14ac:dyDescent="0.25">
      <c r="A1199" s="46" t="s">
        <v>938</v>
      </c>
    </row>
    <row r="1200" spans="1:5" x14ac:dyDescent="0.25">
      <c r="A1200" s="46" t="s">
        <v>148</v>
      </c>
    </row>
    <row r="1202" spans="1:5" x14ac:dyDescent="0.25">
      <c r="A1202" s="46" t="s">
        <v>124</v>
      </c>
      <c r="B1202" t="s">
        <v>118</v>
      </c>
      <c r="C1202" t="s">
        <v>119</v>
      </c>
      <c r="D1202" t="s">
        <v>120</v>
      </c>
      <c r="E1202" t="s">
        <v>121</v>
      </c>
    </row>
    <row r="1203" spans="1:5" x14ac:dyDescent="0.25">
      <c r="A1203" s="46" t="s">
        <v>850</v>
      </c>
      <c r="B1203" t="s">
        <v>125</v>
      </c>
      <c r="C1203">
        <v>0.9</v>
      </c>
      <c r="D1203">
        <v>4.7699999999999996</v>
      </c>
      <c r="E1203">
        <f>ROUND((C1203*D1203),4)</f>
        <v>4.2930000000000001</v>
      </c>
    </row>
    <row r="1204" spans="1:5" x14ac:dyDescent="0.25">
      <c r="A1204" s="46" t="s">
        <v>851</v>
      </c>
      <c r="B1204" t="s">
        <v>125</v>
      </c>
      <c r="C1204">
        <v>0.9</v>
      </c>
      <c r="D1204">
        <v>6.49</v>
      </c>
      <c r="E1204">
        <f>ROUND((C1204*D1204),4)</f>
        <v>5.8410000000000002</v>
      </c>
    </row>
    <row r="1205" spans="1:5" x14ac:dyDescent="0.25">
      <c r="A1205" s="46" t="s">
        <v>123</v>
      </c>
      <c r="B1205" t="s">
        <v>9</v>
      </c>
      <c r="C1205" t="s">
        <v>9</v>
      </c>
      <c r="D1205" t="s">
        <v>9</v>
      </c>
      <c r="E1205">
        <f>SUM(E1203:E1204)</f>
        <v>10.134</v>
      </c>
    </row>
    <row r="1207" spans="1:5" x14ac:dyDescent="0.25">
      <c r="A1207" s="46" t="s">
        <v>126</v>
      </c>
      <c r="B1207" t="s">
        <v>118</v>
      </c>
      <c r="C1207" t="s">
        <v>119</v>
      </c>
      <c r="D1207" t="s">
        <v>120</v>
      </c>
      <c r="E1207" t="s">
        <v>121</v>
      </c>
    </row>
    <row r="1208" spans="1:5" ht="30" x14ac:dyDescent="0.25">
      <c r="A1208" s="46" t="s">
        <v>939</v>
      </c>
      <c r="B1208" t="s">
        <v>144</v>
      </c>
      <c r="C1208">
        <v>1</v>
      </c>
      <c r="D1208">
        <v>13.51</v>
      </c>
      <c r="E1208">
        <f>ROUND((C1208*D1208),4)</f>
        <v>13.51</v>
      </c>
    </row>
    <row r="1209" spans="1:5" x14ac:dyDescent="0.25">
      <c r="A1209" s="46" t="s">
        <v>123</v>
      </c>
      <c r="B1209" t="s">
        <v>9</v>
      </c>
      <c r="C1209" t="s">
        <v>9</v>
      </c>
      <c r="D1209" t="s">
        <v>9</v>
      </c>
      <c r="E1209">
        <f>SUM(E1208:E1208)</f>
        <v>13.51</v>
      </c>
    </row>
    <row r="1211" spans="1:5" x14ac:dyDescent="0.25">
      <c r="A1211" s="46" t="s">
        <v>130</v>
      </c>
      <c r="B1211" t="s">
        <v>9</v>
      </c>
      <c r="C1211" t="s">
        <v>9</v>
      </c>
      <c r="D1211" t="s">
        <v>9</v>
      </c>
      <c r="E1211">
        <f>E1205+E1209</f>
        <v>23.643999999999998</v>
      </c>
    </row>
    <row r="1212" spans="1:5" x14ac:dyDescent="0.25">
      <c r="A1212" s="46" t="s">
        <v>131</v>
      </c>
      <c r="B1212" t="s">
        <v>9</v>
      </c>
      <c r="C1212" t="s">
        <v>9</v>
      </c>
      <c r="D1212" s="2">
        <v>0</v>
      </c>
      <c r="E1212">
        <f>ROUND((E1211*D1212),4)</f>
        <v>0</v>
      </c>
    </row>
    <row r="1213" spans="1:5" x14ac:dyDescent="0.25">
      <c r="A1213" s="46" t="s">
        <v>132</v>
      </c>
      <c r="B1213" t="s">
        <v>9</v>
      </c>
      <c r="C1213" t="s">
        <v>9</v>
      </c>
      <c r="D1213" t="s">
        <v>9</v>
      </c>
      <c r="E1213">
        <f>SUM(E1211:E1212)</f>
        <v>23.643999999999998</v>
      </c>
    </row>
    <row r="1215" spans="1:5" x14ac:dyDescent="0.25">
      <c r="A1215" s="46" t="s">
        <v>940</v>
      </c>
      <c r="B1215" t="s">
        <v>621</v>
      </c>
    </row>
    <row r="1216" spans="1:5" ht="30" x14ac:dyDescent="0.25">
      <c r="A1216" s="46" t="s">
        <v>941</v>
      </c>
    </row>
    <row r="1217" spans="1:5" x14ac:dyDescent="0.25">
      <c r="A1217" s="46" t="s">
        <v>116</v>
      </c>
    </row>
    <row r="1219" spans="1:5" x14ac:dyDescent="0.25">
      <c r="A1219" s="46" t="s">
        <v>124</v>
      </c>
      <c r="B1219" t="s">
        <v>118</v>
      </c>
      <c r="C1219" t="s">
        <v>119</v>
      </c>
      <c r="D1219" t="s">
        <v>120</v>
      </c>
      <c r="E1219" t="s">
        <v>121</v>
      </c>
    </row>
    <row r="1220" spans="1:5" x14ac:dyDescent="0.25">
      <c r="A1220" s="46" t="s">
        <v>942</v>
      </c>
      <c r="B1220" t="s">
        <v>125</v>
      </c>
      <c r="C1220">
        <v>6.6E-3</v>
      </c>
      <c r="D1220">
        <v>9.4</v>
      </c>
      <c r="E1220">
        <f>ROUND((C1220*D1220),4)</f>
        <v>6.2E-2</v>
      </c>
    </row>
    <row r="1221" spans="1:5" x14ac:dyDescent="0.25">
      <c r="A1221" s="46" t="s">
        <v>943</v>
      </c>
      <c r="B1221" t="s">
        <v>125</v>
      </c>
      <c r="C1221">
        <v>6.6E-3</v>
      </c>
      <c r="D1221">
        <v>13.16</v>
      </c>
      <c r="E1221">
        <f>ROUND((C1221*D1221),4)</f>
        <v>8.6900000000000005E-2</v>
      </c>
    </row>
    <row r="1222" spans="1:5" x14ac:dyDescent="0.25">
      <c r="A1222" s="46" t="s">
        <v>123</v>
      </c>
      <c r="B1222" t="s">
        <v>9</v>
      </c>
      <c r="C1222" t="s">
        <v>9</v>
      </c>
      <c r="D1222" t="s">
        <v>9</v>
      </c>
      <c r="E1222">
        <f>SUM(E1220:E1221)</f>
        <v>0.1489</v>
      </c>
    </row>
    <row r="1224" spans="1:5" x14ac:dyDescent="0.25">
      <c r="A1224" s="46" t="s">
        <v>126</v>
      </c>
      <c r="B1224" t="s">
        <v>118</v>
      </c>
      <c r="C1224" t="s">
        <v>119</v>
      </c>
      <c r="D1224" t="s">
        <v>120</v>
      </c>
      <c r="E1224" t="s">
        <v>121</v>
      </c>
    </row>
    <row r="1225" spans="1:5" x14ac:dyDescent="0.25">
      <c r="A1225" s="46" t="s">
        <v>944</v>
      </c>
      <c r="B1225" t="s">
        <v>945</v>
      </c>
      <c r="C1225">
        <v>1</v>
      </c>
      <c r="D1225">
        <v>0.17</v>
      </c>
      <c r="E1225">
        <f>ROUND((C1225*D1225),4)</f>
        <v>0.17</v>
      </c>
    </row>
    <row r="1226" spans="1:5" x14ac:dyDescent="0.25">
      <c r="A1226" s="46" t="s">
        <v>123</v>
      </c>
      <c r="B1226" t="s">
        <v>9</v>
      </c>
      <c r="C1226" t="s">
        <v>9</v>
      </c>
      <c r="D1226" t="s">
        <v>9</v>
      </c>
      <c r="E1226">
        <f>SUM(E1225:E1225)</f>
        <v>0.17</v>
      </c>
    </row>
    <row r="1228" spans="1:5" x14ac:dyDescent="0.25">
      <c r="A1228" s="46" t="s">
        <v>130</v>
      </c>
      <c r="B1228" t="s">
        <v>9</v>
      </c>
      <c r="C1228" t="s">
        <v>9</v>
      </c>
      <c r="D1228" t="s">
        <v>9</v>
      </c>
      <c r="E1228">
        <f>E1222+E1226</f>
        <v>0.31890000000000002</v>
      </c>
    </row>
    <row r="1229" spans="1:5" x14ac:dyDescent="0.25">
      <c r="A1229" s="46" t="s">
        <v>131</v>
      </c>
      <c r="B1229" t="s">
        <v>9</v>
      </c>
      <c r="C1229" t="s">
        <v>9</v>
      </c>
      <c r="D1229" s="2">
        <v>0</v>
      </c>
      <c r="E1229">
        <f>ROUND((E1228*D1229),4)</f>
        <v>0</v>
      </c>
    </row>
    <row r="1230" spans="1:5" x14ac:dyDescent="0.25">
      <c r="A1230" s="46" t="s">
        <v>132</v>
      </c>
      <c r="B1230" t="s">
        <v>9</v>
      </c>
      <c r="C1230" t="s">
        <v>9</v>
      </c>
      <c r="D1230" t="s">
        <v>9</v>
      </c>
      <c r="E1230">
        <f>SUM(E1228:E1229)</f>
        <v>0.31890000000000002</v>
      </c>
    </row>
    <row r="1232" spans="1:5" x14ac:dyDescent="0.25">
      <c r="A1232" s="46" t="s">
        <v>946</v>
      </c>
      <c r="B1232" t="s">
        <v>624</v>
      </c>
    </row>
    <row r="1233" spans="1:5" ht="30" x14ac:dyDescent="0.25">
      <c r="A1233" s="46" t="s">
        <v>947</v>
      </c>
    </row>
    <row r="1234" spans="1:5" x14ac:dyDescent="0.25">
      <c r="A1234" s="46" t="s">
        <v>148</v>
      </c>
    </row>
    <row r="1236" spans="1:5" x14ac:dyDescent="0.25">
      <c r="A1236" s="46" t="s">
        <v>126</v>
      </c>
      <c r="B1236" t="s">
        <v>118</v>
      </c>
      <c r="C1236" t="s">
        <v>119</v>
      </c>
      <c r="D1236" t="s">
        <v>120</v>
      </c>
      <c r="E1236" t="s">
        <v>121</v>
      </c>
    </row>
    <row r="1237" spans="1:5" ht="30" x14ac:dyDescent="0.25">
      <c r="A1237" s="46" t="s">
        <v>948</v>
      </c>
      <c r="B1237" t="s">
        <v>144</v>
      </c>
      <c r="C1237">
        <v>1</v>
      </c>
      <c r="D1237">
        <v>7.39</v>
      </c>
      <c r="E1237">
        <f>ROUND((C1237*D1237),4)</f>
        <v>7.39</v>
      </c>
    </row>
    <row r="1238" spans="1:5" x14ac:dyDescent="0.25">
      <c r="A1238" s="46" t="s">
        <v>123</v>
      </c>
      <c r="B1238" t="s">
        <v>9</v>
      </c>
      <c r="C1238" t="s">
        <v>9</v>
      </c>
      <c r="D1238" t="s">
        <v>9</v>
      </c>
      <c r="E1238">
        <f>SUM(E1237:E1237)</f>
        <v>7.39</v>
      </c>
    </row>
    <row r="1240" spans="1:5" x14ac:dyDescent="0.25">
      <c r="A1240" s="46" t="s">
        <v>130</v>
      </c>
      <c r="B1240" t="s">
        <v>9</v>
      </c>
      <c r="C1240" t="s">
        <v>9</v>
      </c>
      <c r="D1240" t="s">
        <v>9</v>
      </c>
      <c r="E1240">
        <f>E1238</f>
        <v>7.39</v>
      </c>
    </row>
    <row r="1241" spans="1:5" x14ac:dyDescent="0.25">
      <c r="A1241" s="46" t="s">
        <v>131</v>
      </c>
      <c r="B1241" t="s">
        <v>9</v>
      </c>
      <c r="C1241" t="s">
        <v>9</v>
      </c>
      <c r="D1241" s="2">
        <v>0</v>
      </c>
      <c r="E1241">
        <f>ROUND((E1240*D1241),4)</f>
        <v>0</v>
      </c>
    </row>
    <row r="1242" spans="1:5" x14ac:dyDescent="0.25">
      <c r="A1242" s="46" t="s">
        <v>132</v>
      </c>
      <c r="B1242" t="s">
        <v>9</v>
      </c>
      <c r="C1242" t="s">
        <v>9</v>
      </c>
      <c r="D1242" t="s">
        <v>9</v>
      </c>
      <c r="E1242">
        <f>SUM(E1240:E1241)</f>
        <v>7.39</v>
      </c>
    </row>
    <row r="1244" spans="1:5" x14ac:dyDescent="0.25">
      <c r="A1244" s="46" t="s">
        <v>949</v>
      </c>
      <c r="B1244" t="s">
        <v>628</v>
      </c>
    </row>
    <row r="1245" spans="1:5" ht="30" x14ac:dyDescent="0.25">
      <c r="A1245" s="46" t="s">
        <v>950</v>
      </c>
    </row>
    <row r="1246" spans="1:5" x14ac:dyDescent="0.25">
      <c r="A1246" s="46" t="s">
        <v>116</v>
      </c>
    </row>
    <row r="1248" spans="1:5" x14ac:dyDescent="0.25">
      <c r="A1248" s="46" t="s">
        <v>126</v>
      </c>
      <c r="B1248" t="s">
        <v>118</v>
      </c>
      <c r="C1248" t="s">
        <v>119</v>
      </c>
      <c r="D1248" t="s">
        <v>120</v>
      </c>
      <c r="E1248" t="s">
        <v>121</v>
      </c>
    </row>
    <row r="1249" spans="1:5" ht="30" x14ac:dyDescent="0.25">
      <c r="A1249" s="46" t="s">
        <v>841</v>
      </c>
      <c r="B1249" t="s">
        <v>125</v>
      </c>
      <c r="C1249">
        <v>0.3</v>
      </c>
      <c r="D1249">
        <v>11.555400000000001</v>
      </c>
      <c r="E1249">
        <f>ROUND((C1249*D1249),4)</f>
        <v>3.4666000000000001</v>
      </c>
    </row>
    <row r="1250" spans="1:5" x14ac:dyDescent="0.25">
      <c r="A1250" s="46" t="s">
        <v>842</v>
      </c>
      <c r="B1250" t="s">
        <v>125</v>
      </c>
      <c r="C1250">
        <v>0.3</v>
      </c>
      <c r="D1250">
        <v>14.375400000000001</v>
      </c>
      <c r="E1250">
        <f>ROUND((C1250*D1250),4)</f>
        <v>4.3125999999999998</v>
      </c>
    </row>
    <row r="1251" spans="1:5" ht="45" x14ac:dyDescent="0.25">
      <c r="A1251" s="46" t="s">
        <v>951</v>
      </c>
      <c r="B1251" t="s">
        <v>129</v>
      </c>
      <c r="C1251">
        <v>1</v>
      </c>
      <c r="D1251">
        <v>3.87</v>
      </c>
      <c r="E1251">
        <f>ROUND((C1251*D1251),4)</f>
        <v>3.87</v>
      </c>
    </row>
    <row r="1252" spans="1:5" x14ac:dyDescent="0.25">
      <c r="A1252" s="46" t="s">
        <v>123</v>
      </c>
      <c r="B1252" t="s">
        <v>9</v>
      </c>
      <c r="C1252" t="s">
        <v>9</v>
      </c>
      <c r="D1252" t="s">
        <v>9</v>
      </c>
      <c r="E1252">
        <f>SUM(E1249:E1251)</f>
        <v>11.6492</v>
      </c>
    </row>
    <row r="1254" spans="1:5" x14ac:dyDescent="0.25">
      <c r="A1254" s="46" t="s">
        <v>130</v>
      </c>
      <c r="B1254" t="s">
        <v>9</v>
      </c>
      <c r="C1254" t="s">
        <v>9</v>
      </c>
      <c r="D1254" t="s">
        <v>9</v>
      </c>
      <c r="E1254">
        <f>E1252</f>
        <v>11.6492</v>
      </c>
    </row>
    <row r="1255" spans="1:5" x14ac:dyDescent="0.25">
      <c r="A1255" s="46" t="s">
        <v>131</v>
      </c>
      <c r="B1255" t="s">
        <v>9</v>
      </c>
      <c r="C1255" t="s">
        <v>9</v>
      </c>
      <c r="D1255" s="2">
        <v>0</v>
      </c>
      <c r="E1255">
        <f>ROUND((E1254*D1255),4)</f>
        <v>0</v>
      </c>
    </row>
    <row r="1256" spans="1:5" x14ac:dyDescent="0.25">
      <c r="A1256" s="46" t="s">
        <v>132</v>
      </c>
      <c r="B1256" t="s">
        <v>9</v>
      </c>
      <c r="C1256" t="s">
        <v>9</v>
      </c>
      <c r="D1256" t="s">
        <v>9</v>
      </c>
      <c r="E1256">
        <f>SUM(E1254:E1255)</f>
        <v>11.6492</v>
      </c>
    </row>
    <row r="1258" spans="1:5" x14ac:dyDescent="0.25">
      <c r="A1258" s="46" t="s">
        <v>952</v>
      </c>
      <c r="B1258" t="s">
        <v>631</v>
      </c>
    </row>
    <row r="1259" spans="1:5" x14ac:dyDescent="0.25">
      <c r="A1259" s="46" t="s">
        <v>953</v>
      </c>
    </row>
    <row r="1260" spans="1:5" x14ac:dyDescent="0.25">
      <c r="A1260" s="46" t="s">
        <v>116</v>
      </c>
    </row>
    <row r="1262" spans="1:5" x14ac:dyDescent="0.25">
      <c r="A1262" s="46" t="s">
        <v>126</v>
      </c>
      <c r="B1262" t="s">
        <v>118</v>
      </c>
      <c r="C1262" t="s">
        <v>119</v>
      </c>
      <c r="D1262" t="s">
        <v>120</v>
      </c>
      <c r="E1262" t="s">
        <v>121</v>
      </c>
    </row>
    <row r="1263" spans="1:5" ht="30" x14ac:dyDescent="0.25">
      <c r="A1263" s="46" t="s">
        <v>841</v>
      </c>
      <c r="B1263" t="s">
        <v>125</v>
      </c>
      <c r="C1263">
        <v>0.1</v>
      </c>
      <c r="D1263">
        <v>11.555400000000001</v>
      </c>
      <c r="E1263">
        <f>ROUND((C1263*D1263),4)</f>
        <v>1.1555</v>
      </c>
    </row>
    <row r="1264" spans="1:5" x14ac:dyDescent="0.25">
      <c r="A1264" s="46" t="s">
        <v>842</v>
      </c>
      <c r="B1264" t="s">
        <v>125</v>
      </c>
      <c r="C1264">
        <v>0.1</v>
      </c>
      <c r="D1264">
        <v>14.375400000000001</v>
      </c>
      <c r="E1264">
        <f>ROUND((C1264*D1264),4)</f>
        <v>1.4375</v>
      </c>
    </row>
    <row r="1265" spans="1:5" ht="30" x14ac:dyDescent="0.25">
      <c r="A1265" s="46" t="s">
        <v>954</v>
      </c>
      <c r="B1265" t="s">
        <v>129</v>
      </c>
      <c r="C1265">
        <v>1</v>
      </c>
      <c r="D1265">
        <v>78.3</v>
      </c>
      <c r="E1265">
        <f>ROUND((C1265*D1265),4)</f>
        <v>78.3</v>
      </c>
    </row>
    <row r="1266" spans="1:5" x14ac:dyDescent="0.25">
      <c r="A1266" s="46" t="s">
        <v>123</v>
      </c>
      <c r="B1266" t="s">
        <v>9</v>
      </c>
      <c r="C1266" t="s">
        <v>9</v>
      </c>
      <c r="D1266" t="s">
        <v>9</v>
      </c>
      <c r="E1266">
        <f>SUM(E1263:E1265)</f>
        <v>80.893000000000001</v>
      </c>
    </row>
    <row r="1268" spans="1:5" x14ac:dyDescent="0.25">
      <c r="A1268" s="46" t="s">
        <v>130</v>
      </c>
      <c r="B1268" t="s">
        <v>9</v>
      </c>
      <c r="C1268" t="s">
        <v>9</v>
      </c>
      <c r="D1268" t="s">
        <v>9</v>
      </c>
      <c r="E1268">
        <f>E1266</f>
        <v>80.893000000000001</v>
      </c>
    </row>
    <row r="1269" spans="1:5" x14ac:dyDescent="0.25">
      <c r="A1269" s="46" t="s">
        <v>131</v>
      </c>
      <c r="B1269" t="s">
        <v>9</v>
      </c>
      <c r="C1269" t="s">
        <v>9</v>
      </c>
      <c r="D1269" s="2">
        <v>0</v>
      </c>
      <c r="E1269">
        <f>ROUND((E1268*D1269),4)</f>
        <v>0</v>
      </c>
    </row>
    <row r="1270" spans="1:5" x14ac:dyDescent="0.25">
      <c r="A1270" s="46" t="s">
        <v>132</v>
      </c>
      <c r="B1270" t="s">
        <v>9</v>
      </c>
      <c r="C1270" t="s">
        <v>9</v>
      </c>
      <c r="D1270" t="s">
        <v>9</v>
      </c>
      <c r="E1270">
        <f>SUM(E1268:E1269)</f>
        <v>80.893000000000001</v>
      </c>
    </row>
    <row r="1272" spans="1:5" x14ac:dyDescent="0.25">
      <c r="A1272" s="46" t="s">
        <v>955</v>
      </c>
      <c r="B1272" t="s">
        <v>634</v>
      </c>
    </row>
    <row r="1273" spans="1:5" ht="30" x14ac:dyDescent="0.25">
      <c r="A1273" s="46" t="s">
        <v>956</v>
      </c>
    </row>
    <row r="1274" spans="1:5" x14ac:dyDescent="0.25">
      <c r="A1274" s="46" t="s">
        <v>957</v>
      </c>
    </row>
    <row r="1276" spans="1:5" x14ac:dyDescent="0.25">
      <c r="A1276" s="46" t="s">
        <v>126</v>
      </c>
      <c r="B1276" t="s">
        <v>118</v>
      </c>
      <c r="C1276" t="s">
        <v>119</v>
      </c>
      <c r="D1276" t="s">
        <v>120</v>
      </c>
      <c r="E1276" t="s">
        <v>121</v>
      </c>
    </row>
    <row r="1277" spans="1:5" ht="30" x14ac:dyDescent="0.25">
      <c r="A1277" s="46" t="s">
        <v>958</v>
      </c>
      <c r="B1277" t="s">
        <v>129</v>
      </c>
      <c r="C1277">
        <v>1</v>
      </c>
      <c r="D1277">
        <v>13.8292</v>
      </c>
      <c r="E1277">
        <f>ROUND((C1277*D1277),4)</f>
        <v>13.8292</v>
      </c>
    </row>
    <row r="1278" spans="1:5" x14ac:dyDescent="0.25">
      <c r="A1278" s="46" t="s">
        <v>123</v>
      </c>
      <c r="B1278" t="s">
        <v>9</v>
      </c>
      <c r="C1278" t="s">
        <v>9</v>
      </c>
      <c r="D1278" t="s">
        <v>9</v>
      </c>
      <c r="E1278">
        <f>SUM(E1277:E1277)</f>
        <v>13.8292</v>
      </c>
    </row>
    <row r="1280" spans="1:5" x14ac:dyDescent="0.25">
      <c r="A1280" s="46" t="s">
        <v>130</v>
      </c>
      <c r="B1280" t="s">
        <v>9</v>
      </c>
      <c r="C1280" t="s">
        <v>9</v>
      </c>
      <c r="D1280" t="s">
        <v>9</v>
      </c>
      <c r="E1280">
        <f>E1278</f>
        <v>13.8292</v>
      </c>
    </row>
    <row r="1281" spans="1:5" x14ac:dyDescent="0.25">
      <c r="A1281" s="46" t="s">
        <v>131</v>
      </c>
      <c r="B1281" t="s">
        <v>9</v>
      </c>
      <c r="C1281" t="s">
        <v>9</v>
      </c>
      <c r="D1281" s="2">
        <v>0</v>
      </c>
      <c r="E1281">
        <f>ROUND((E1280*D1281),4)</f>
        <v>0</v>
      </c>
    </row>
    <row r="1282" spans="1:5" x14ac:dyDescent="0.25">
      <c r="A1282" s="46" t="s">
        <v>132</v>
      </c>
      <c r="B1282" t="s">
        <v>9</v>
      </c>
      <c r="C1282" t="s">
        <v>9</v>
      </c>
      <c r="D1282" t="s">
        <v>9</v>
      </c>
      <c r="E1282">
        <f>SUM(E1280:E1281)</f>
        <v>13.8292</v>
      </c>
    </row>
    <row r="1284" spans="1:5" x14ac:dyDescent="0.25">
      <c r="A1284" s="46" t="s">
        <v>959</v>
      </c>
      <c r="B1284" t="s">
        <v>639</v>
      </c>
    </row>
    <row r="1285" spans="1:5" ht="30" x14ac:dyDescent="0.25">
      <c r="A1285" s="46" t="s">
        <v>960</v>
      </c>
    </row>
    <row r="1286" spans="1:5" x14ac:dyDescent="0.25">
      <c r="A1286" s="46" t="s">
        <v>116</v>
      </c>
    </row>
    <row r="1288" spans="1:5" x14ac:dyDescent="0.25">
      <c r="A1288" s="46" t="s">
        <v>126</v>
      </c>
      <c r="B1288" t="s">
        <v>118</v>
      </c>
      <c r="C1288" t="s">
        <v>119</v>
      </c>
      <c r="D1288" t="s">
        <v>120</v>
      </c>
      <c r="E1288" t="s">
        <v>121</v>
      </c>
    </row>
    <row r="1289" spans="1:5" ht="30" x14ac:dyDescent="0.25">
      <c r="A1289" s="46" t="s">
        <v>961</v>
      </c>
      <c r="B1289" t="s">
        <v>129</v>
      </c>
      <c r="C1289">
        <v>1</v>
      </c>
      <c r="D1289">
        <v>11</v>
      </c>
      <c r="E1289">
        <f>ROUND((C1289*D1289),4)</f>
        <v>11</v>
      </c>
    </row>
    <row r="1290" spans="1:5" x14ac:dyDescent="0.25">
      <c r="A1290" s="46" t="s">
        <v>123</v>
      </c>
      <c r="B1290" t="s">
        <v>9</v>
      </c>
      <c r="C1290" t="s">
        <v>9</v>
      </c>
      <c r="D1290" t="s">
        <v>9</v>
      </c>
      <c r="E1290">
        <f>SUM(E1289:E1289)</f>
        <v>11</v>
      </c>
    </row>
    <row r="1292" spans="1:5" x14ac:dyDescent="0.25">
      <c r="A1292" s="46" t="s">
        <v>130</v>
      </c>
      <c r="B1292" t="s">
        <v>9</v>
      </c>
      <c r="C1292" t="s">
        <v>9</v>
      </c>
      <c r="D1292" t="s">
        <v>9</v>
      </c>
      <c r="E1292">
        <f>E1290</f>
        <v>11</v>
      </c>
    </row>
    <row r="1293" spans="1:5" x14ac:dyDescent="0.25">
      <c r="A1293" s="46" t="s">
        <v>131</v>
      </c>
      <c r="B1293" t="s">
        <v>9</v>
      </c>
      <c r="C1293" t="s">
        <v>9</v>
      </c>
      <c r="D1293" s="2">
        <v>0</v>
      </c>
      <c r="E1293">
        <f>ROUND((E1292*D1293),4)</f>
        <v>0</v>
      </c>
    </row>
    <row r="1294" spans="1:5" x14ac:dyDescent="0.25">
      <c r="A1294" s="46" t="s">
        <v>132</v>
      </c>
      <c r="B1294" t="s">
        <v>9</v>
      </c>
      <c r="C1294" t="s">
        <v>9</v>
      </c>
      <c r="D1294" t="s">
        <v>9</v>
      </c>
      <c r="E1294">
        <f>SUM(E1292:E1293)</f>
        <v>11</v>
      </c>
    </row>
    <row r="1296" spans="1:5" x14ac:dyDescent="0.25">
      <c r="A1296" s="46" t="s">
        <v>962</v>
      </c>
      <c r="B1296" t="s">
        <v>643</v>
      </c>
    </row>
    <row r="1297" spans="1:5" ht="60" x14ac:dyDescent="0.25">
      <c r="A1297" s="46" t="s">
        <v>963</v>
      </c>
    </row>
    <row r="1298" spans="1:5" x14ac:dyDescent="0.25">
      <c r="A1298" s="46" t="s">
        <v>116</v>
      </c>
    </row>
    <row r="1300" spans="1:5" x14ac:dyDescent="0.25">
      <c r="A1300" s="46" t="s">
        <v>126</v>
      </c>
      <c r="B1300" t="s">
        <v>118</v>
      </c>
      <c r="C1300" t="s">
        <v>119</v>
      </c>
      <c r="D1300" t="s">
        <v>120</v>
      </c>
      <c r="E1300" t="s">
        <v>121</v>
      </c>
    </row>
    <row r="1301" spans="1:5" x14ac:dyDescent="0.25">
      <c r="A1301" s="46" t="s">
        <v>842</v>
      </c>
      <c r="B1301" t="s">
        <v>125</v>
      </c>
      <c r="C1301">
        <v>2</v>
      </c>
      <c r="D1301">
        <v>14.375400000000001</v>
      </c>
      <c r="E1301">
        <f>ROUND((C1301*D1301),4)</f>
        <v>28.750800000000002</v>
      </c>
    </row>
    <row r="1302" spans="1:5" x14ac:dyDescent="0.25">
      <c r="A1302" s="46" t="s">
        <v>675</v>
      </c>
      <c r="B1302" t="s">
        <v>125</v>
      </c>
      <c r="C1302">
        <v>2</v>
      </c>
      <c r="D1302">
        <v>10.5754</v>
      </c>
      <c r="E1302">
        <f>ROUND((C1302*D1302),4)</f>
        <v>21.1508</v>
      </c>
    </row>
    <row r="1303" spans="1:5" ht="45" x14ac:dyDescent="0.25">
      <c r="A1303" s="46" t="s">
        <v>964</v>
      </c>
      <c r="B1303" t="s">
        <v>129</v>
      </c>
      <c r="C1303">
        <v>1</v>
      </c>
      <c r="D1303">
        <v>171.19</v>
      </c>
      <c r="E1303">
        <f>ROUND((C1303*D1303),4)</f>
        <v>171.19</v>
      </c>
    </row>
    <row r="1304" spans="1:5" x14ac:dyDescent="0.25">
      <c r="A1304" s="46" t="s">
        <v>123</v>
      </c>
      <c r="B1304" t="s">
        <v>9</v>
      </c>
      <c r="C1304" t="s">
        <v>9</v>
      </c>
      <c r="D1304" t="s">
        <v>9</v>
      </c>
      <c r="E1304">
        <f>SUM(E1301:E1303)</f>
        <v>221.0916</v>
      </c>
    </row>
    <row r="1306" spans="1:5" x14ac:dyDescent="0.25">
      <c r="A1306" s="46" t="s">
        <v>130</v>
      </c>
      <c r="B1306" t="s">
        <v>9</v>
      </c>
      <c r="C1306" t="s">
        <v>9</v>
      </c>
      <c r="D1306" t="s">
        <v>9</v>
      </c>
      <c r="E1306">
        <f>E1304</f>
        <v>221.0916</v>
      </c>
    </row>
    <row r="1307" spans="1:5" x14ac:dyDescent="0.25">
      <c r="A1307" s="46" t="s">
        <v>131</v>
      </c>
      <c r="B1307" t="s">
        <v>9</v>
      </c>
      <c r="C1307" t="s">
        <v>9</v>
      </c>
      <c r="D1307" s="2">
        <v>0</v>
      </c>
      <c r="E1307">
        <f>ROUND((E1306*D1307),4)</f>
        <v>0</v>
      </c>
    </row>
    <row r="1308" spans="1:5" x14ac:dyDescent="0.25">
      <c r="A1308" s="46" t="s">
        <v>132</v>
      </c>
      <c r="B1308" t="s">
        <v>9</v>
      </c>
      <c r="C1308" t="s">
        <v>9</v>
      </c>
      <c r="D1308" t="s">
        <v>9</v>
      </c>
      <c r="E1308">
        <f>SUM(E1306:E1307)</f>
        <v>221.0916</v>
      </c>
    </row>
    <row r="1310" spans="1:5" x14ac:dyDescent="0.25">
      <c r="A1310" s="46" t="s">
        <v>965</v>
      </c>
      <c r="B1310" t="s">
        <v>647</v>
      </c>
    </row>
    <row r="1311" spans="1:5" ht="30" x14ac:dyDescent="0.25">
      <c r="A1311" s="46" t="s">
        <v>966</v>
      </c>
    </row>
    <row r="1312" spans="1:5" x14ac:dyDescent="0.25">
      <c r="A1312" s="46" t="s">
        <v>116</v>
      </c>
    </row>
    <row r="1314" spans="1:5" x14ac:dyDescent="0.25">
      <c r="A1314" s="46" t="s">
        <v>124</v>
      </c>
      <c r="B1314" t="s">
        <v>118</v>
      </c>
      <c r="C1314" t="s">
        <v>119</v>
      </c>
      <c r="D1314" t="s">
        <v>120</v>
      </c>
      <c r="E1314" t="s">
        <v>121</v>
      </c>
    </row>
    <row r="1315" spans="1:5" x14ac:dyDescent="0.25">
      <c r="A1315" s="46" t="s">
        <v>967</v>
      </c>
      <c r="B1315" t="s">
        <v>125</v>
      </c>
      <c r="C1315">
        <v>1</v>
      </c>
      <c r="D1315">
        <v>8.81</v>
      </c>
      <c r="E1315">
        <f>ROUND((C1315*D1315),4)</f>
        <v>8.81</v>
      </c>
    </row>
    <row r="1316" spans="1:5" x14ac:dyDescent="0.25">
      <c r="A1316" s="46" t="s">
        <v>123</v>
      </c>
      <c r="B1316" t="s">
        <v>9</v>
      </c>
      <c r="C1316" t="s">
        <v>9</v>
      </c>
      <c r="D1316" t="s">
        <v>9</v>
      </c>
      <c r="E1316">
        <f>SUM(E1315:E1315)</f>
        <v>8.81</v>
      </c>
    </row>
    <row r="1318" spans="1:5" x14ac:dyDescent="0.25">
      <c r="A1318" s="46" t="s">
        <v>126</v>
      </c>
      <c r="B1318" t="s">
        <v>118</v>
      </c>
      <c r="C1318" t="s">
        <v>119</v>
      </c>
      <c r="D1318" t="s">
        <v>120</v>
      </c>
      <c r="E1318" t="s">
        <v>121</v>
      </c>
    </row>
    <row r="1319" spans="1:5" x14ac:dyDescent="0.25">
      <c r="A1319" s="46" t="s">
        <v>968</v>
      </c>
      <c r="B1319" t="s">
        <v>144</v>
      </c>
      <c r="C1319">
        <v>0.84</v>
      </c>
      <c r="D1319">
        <v>0.15</v>
      </c>
      <c r="E1319">
        <f>ROUND((C1319*D1319),4)</f>
        <v>0.126</v>
      </c>
    </row>
    <row r="1320" spans="1:5" ht="30" x14ac:dyDescent="0.25">
      <c r="A1320" s="46" t="s">
        <v>969</v>
      </c>
      <c r="B1320" t="s">
        <v>129</v>
      </c>
      <c r="C1320">
        <v>1</v>
      </c>
      <c r="D1320" s="1">
        <v>1221.1300000000001</v>
      </c>
      <c r="E1320">
        <f>ROUND((C1320*D1320),4)</f>
        <v>1221.1300000000001</v>
      </c>
    </row>
    <row r="1321" spans="1:5" x14ac:dyDescent="0.25">
      <c r="A1321" s="46" t="s">
        <v>123</v>
      </c>
      <c r="B1321" t="s">
        <v>9</v>
      </c>
      <c r="C1321" t="s">
        <v>9</v>
      </c>
      <c r="D1321" t="s">
        <v>9</v>
      </c>
      <c r="E1321">
        <f>SUM(E1319:E1320)</f>
        <v>1221.2560000000001</v>
      </c>
    </row>
    <row r="1323" spans="1:5" x14ac:dyDescent="0.25">
      <c r="A1323" s="46" t="s">
        <v>130</v>
      </c>
      <c r="B1323" t="s">
        <v>9</v>
      </c>
      <c r="C1323" t="s">
        <v>9</v>
      </c>
      <c r="D1323" t="s">
        <v>9</v>
      </c>
      <c r="E1323">
        <f>E1316+E1321</f>
        <v>1230.066</v>
      </c>
    </row>
    <row r="1324" spans="1:5" x14ac:dyDescent="0.25">
      <c r="A1324" s="46" t="s">
        <v>131</v>
      </c>
      <c r="B1324" t="s">
        <v>9</v>
      </c>
      <c r="C1324" t="s">
        <v>9</v>
      </c>
      <c r="D1324" s="2">
        <v>0</v>
      </c>
      <c r="E1324">
        <f>ROUND((E1323*D1324),4)</f>
        <v>0</v>
      </c>
    </row>
    <row r="1325" spans="1:5" x14ac:dyDescent="0.25">
      <c r="A1325" s="46" t="s">
        <v>132</v>
      </c>
      <c r="B1325" t="s">
        <v>9</v>
      </c>
      <c r="C1325" t="s">
        <v>9</v>
      </c>
      <c r="D1325" t="s">
        <v>9</v>
      </c>
      <c r="E1325">
        <f>SUM(E1323:E1324)</f>
        <v>1230.066</v>
      </c>
    </row>
    <row r="1327" spans="1:5" x14ac:dyDescent="0.25">
      <c r="A1327" s="46" t="s">
        <v>970</v>
      </c>
      <c r="B1327" t="s">
        <v>104</v>
      </c>
    </row>
    <row r="1328" spans="1:5" ht="30" x14ac:dyDescent="0.25">
      <c r="A1328" s="46" t="s">
        <v>180</v>
      </c>
    </row>
    <row r="1329" spans="1:5" x14ac:dyDescent="0.25">
      <c r="A1329" s="46" t="s">
        <v>181</v>
      </c>
    </row>
    <row r="1331" spans="1:5" x14ac:dyDescent="0.25">
      <c r="A1331" s="46" t="s">
        <v>126</v>
      </c>
      <c r="B1331" t="s">
        <v>118</v>
      </c>
      <c r="C1331" t="s">
        <v>119</v>
      </c>
      <c r="D1331" t="s">
        <v>120</v>
      </c>
      <c r="E1331" t="s">
        <v>121</v>
      </c>
    </row>
    <row r="1332" spans="1:5" ht="45" x14ac:dyDescent="0.25">
      <c r="A1332" s="46" t="s">
        <v>971</v>
      </c>
      <c r="B1332" t="s">
        <v>182</v>
      </c>
      <c r="C1332">
        <v>0.01</v>
      </c>
      <c r="D1332">
        <v>104.2756</v>
      </c>
      <c r="E1332">
        <f>ROUND((C1332*D1332),4)</f>
        <v>1.0427999999999999</v>
      </c>
    </row>
    <row r="1333" spans="1:5" x14ac:dyDescent="0.25">
      <c r="A1333" s="46" t="s">
        <v>123</v>
      </c>
      <c r="B1333" t="s">
        <v>9</v>
      </c>
      <c r="C1333" t="s">
        <v>9</v>
      </c>
      <c r="D1333" t="s">
        <v>9</v>
      </c>
      <c r="E1333">
        <f>SUM(E1332:E1332)</f>
        <v>1.0427999999999999</v>
      </c>
    </row>
    <row r="1335" spans="1:5" x14ac:dyDescent="0.25">
      <c r="A1335" s="46" t="s">
        <v>130</v>
      </c>
      <c r="B1335" t="s">
        <v>9</v>
      </c>
      <c r="C1335" t="s">
        <v>9</v>
      </c>
      <c r="D1335" t="s">
        <v>9</v>
      </c>
      <c r="E1335">
        <f>E1333</f>
        <v>1.0427999999999999</v>
      </c>
    </row>
    <row r="1336" spans="1:5" x14ac:dyDescent="0.25">
      <c r="A1336" s="46" t="s">
        <v>131</v>
      </c>
      <c r="B1336" t="s">
        <v>9</v>
      </c>
      <c r="C1336" t="s">
        <v>9</v>
      </c>
      <c r="D1336" s="2">
        <v>0</v>
      </c>
      <c r="E1336">
        <f>ROUND((E1335*D1336),4)</f>
        <v>0</v>
      </c>
    </row>
    <row r="1337" spans="1:5" x14ac:dyDescent="0.25">
      <c r="A1337" s="46" t="s">
        <v>132</v>
      </c>
      <c r="B1337" t="s">
        <v>9</v>
      </c>
      <c r="C1337" t="s">
        <v>9</v>
      </c>
      <c r="D1337" t="s">
        <v>9</v>
      </c>
      <c r="E1337">
        <f>SUM(E1335:E1336)</f>
        <v>1.0427999999999999</v>
      </c>
    </row>
    <row r="1339" spans="1:5" x14ac:dyDescent="0.25">
      <c r="A1339" s="46" t="s">
        <v>972</v>
      </c>
      <c r="B1339" t="s">
        <v>652</v>
      </c>
    </row>
    <row r="1340" spans="1:5" x14ac:dyDescent="0.25">
      <c r="A1340" s="46" t="s">
        <v>973</v>
      </c>
    </row>
    <row r="1341" spans="1:5" x14ac:dyDescent="0.25">
      <c r="A1341" s="46" t="s">
        <v>116</v>
      </c>
    </row>
    <row r="1343" spans="1:5" x14ac:dyDescent="0.25">
      <c r="A1343" s="46" t="s">
        <v>126</v>
      </c>
      <c r="B1343" t="s">
        <v>118</v>
      </c>
      <c r="C1343" t="s">
        <v>119</v>
      </c>
      <c r="D1343" t="s">
        <v>120</v>
      </c>
      <c r="E1343" t="s">
        <v>121</v>
      </c>
    </row>
    <row r="1344" spans="1:5" x14ac:dyDescent="0.25">
      <c r="A1344" s="46" t="s">
        <v>974</v>
      </c>
      <c r="B1344" t="s">
        <v>129</v>
      </c>
      <c r="C1344">
        <v>1</v>
      </c>
      <c r="D1344" s="1">
        <v>11470</v>
      </c>
      <c r="E1344">
        <f>ROUND((C1344*D1344),4)</f>
        <v>11470</v>
      </c>
    </row>
    <row r="1345" spans="1:5" x14ac:dyDescent="0.25">
      <c r="A1345" s="46" t="s">
        <v>123</v>
      </c>
      <c r="B1345" t="s">
        <v>9</v>
      </c>
      <c r="C1345" t="s">
        <v>9</v>
      </c>
      <c r="D1345" t="s">
        <v>9</v>
      </c>
      <c r="E1345">
        <f>SUM(E1344:E1344)</f>
        <v>11470</v>
      </c>
    </row>
    <row r="1347" spans="1:5" x14ac:dyDescent="0.25">
      <c r="A1347" s="46" t="s">
        <v>130</v>
      </c>
      <c r="B1347" t="s">
        <v>9</v>
      </c>
      <c r="C1347" t="s">
        <v>9</v>
      </c>
      <c r="D1347" t="s">
        <v>9</v>
      </c>
      <c r="E1347">
        <f>E1345</f>
        <v>11470</v>
      </c>
    </row>
    <row r="1348" spans="1:5" x14ac:dyDescent="0.25">
      <c r="A1348" s="46" t="s">
        <v>131</v>
      </c>
      <c r="B1348" t="s">
        <v>9</v>
      </c>
      <c r="C1348" t="s">
        <v>9</v>
      </c>
      <c r="D1348" s="2">
        <v>0</v>
      </c>
      <c r="E1348">
        <f>ROUND((E1347*D1348),4)</f>
        <v>0</v>
      </c>
    </row>
    <row r="1349" spans="1:5" x14ac:dyDescent="0.25">
      <c r="A1349" s="46" t="s">
        <v>132</v>
      </c>
      <c r="B1349" t="s">
        <v>9</v>
      </c>
      <c r="C1349" t="s">
        <v>9</v>
      </c>
      <c r="D1349" t="s">
        <v>9</v>
      </c>
      <c r="E1349">
        <f>SUM(E1347:E1348)</f>
        <v>11470</v>
      </c>
    </row>
    <row r="1351" spans="1:5" x14ac:dyDescent="0.25">
      <c r="A1351" s="46" t="s">
        <v>975</v>
      </c>
      <c r="B1351" t="s">
        <v>655</v>
      </c>
    </row>
    <row r="1352" spans="1:5" x14ac:dyDescent="0.25">
      <c r="A1352" s="46" t="s">
        <v>183</v>
      </c>
    </row>
    <row r="1353" spans="1:5" x14ac:dyDescent="0.25">
      <c r="A1353" s="46" t="s">
        <v>116</v>
      </c>
    </row>
    <row r="1355" spans="1:5" x14ac:dyDescent="0.25">
      <c r="A1355" s="46" t="s">
        <v>126</v>
      </c>
      <c r="B1355" t="s">
        <v>118</v>
      </c>
      <c r="C1355" t="s">
        <v>119</v>
      </c>
      <c r="D1355" t="s">
        <v>120</v>
      </c>
      <c r="E1355" t="s">
        <v>121</v>
      </c>
    </row>
    <row r="1356" spans="1:5" ht="30" x14ac:dyDescent="0.25">
      <c r="A1356" s="46" t="s">
        <v>976</v>
      </c>
      <c r="B1356" t="s">
        <v>144</v>
      </c>
      <c r="C1356">
        <v>5</v>
      </c>
      <c r="D1356">
        <v>49.676499999999997</v>
      </c>
      <c r="E1356">
        <f>ROUND((C1356*D1356),4)</f>
        <v>248.38249999999999</v>
      </c>
    </row>
    <row r="1357" spans="1:5" ht="30" x14ac:dyDescent="0.25">
      <c r="A1357" s="46" t="s">
        <v>977</v>
      </c>
      <c r="B1357" t="s">
        <v>129</v>
      </c>
      <c r="C1357">
        <v>4</v>
      </c>
      <c r="D1357">
        <v>20.669499999999999</v>
      </c>
      <c r="E1357">
        <f>ROUND((C1357*D1357),4)</f>
        <v>82.677999999999997</v>
      </c>
    </row>
    <row r="1358" spans="1:5" ht="60" x14ac:dyDescent="0.25">
      <c r="A1358" s="46" t="s">
        <v>978</v>
      </c>
      <c r="B1358" t="s">
        <v>146</v>
      </c>
      <c r="C1358">
        <v>0.1</v>
      </c>
      <c r="D1358">
        <v>888.65200000000004</v>
      </c>
      <c r="E1358">
        <f>ROUND((C1358*D1358),4)</f>
        <v>88.865200000000002</v>
      </c>
    </row>
    <row r="1359" spans="1:5" ht="30" x14ac:dyDescent="0.25">
      <c r="A1359" s="46" t="s">
        <v>979</v>
      </c>
      <c r="B1359" t="s">
        <v>125</v>
      </c>
      <c r="C1359">
        <v>8</v>
      </c>
      <c r="D1359">
        <v>11.2554</v>
      </c>
      <c r="E1359">
        <f>ROUND((C1359*D1359),4)</f>
        <v>90.043199999999999</v>
      </c>
    </row>
    <row r="1360" spans="1:5" ht="30" x14ac:dyDescent="0.25">
      <c r="A1360" s="46" t="s">
        <v>980</v>
      </c>
      <c r="B1360" t="s">
        <v>125</v>
      </c>
      <c r="C1360">
        <v>8</v>
      </c>
      <c r="D1360">
        <v>18.005400000000002</v>
      </c>
      <c r="E1360">
        <f>ROUND((C1360*D1360),4)</f>
        <v>144.04320000000001</v>
      </c>
    </row>
    <row r="1361" spans="1:5" x14ac:dyDescent="0.25">
      <c r="A1361" s="46" t="s">
        <v>123</v>
      </c>
      <c r="B1361" t="s">
        <v>9</v>
      </c>
      <c r="C1361" t="s">
        <v>9</v>
      </c>
      <c r="D1361" t="s">
        <v>9</v>
      </c>
      <c r="E1361">
        <f>SUM(E1356:E1360)</f>
        <v>654.01210000000003</v>
      </c>
    </row>
    <row r="1363" spans="1:5" x14ac:dyDescent="0.25">
      <c r="A1363" s="46" t="s">
        <v>130</v>
      </c>
      <c r="B1363" t="s">
        <v>9</v>
      </c>
      <c r="C1363" t="s">
        <v>9</v>
      </c>
      <c r="D1363" t="s">
        <v>9</v>
      </c>
      <c r="E1363">
        <f>E1361</f>
        <v>654.01210000000003</v>
      </c>
    </row>
    <row r="1364" spans="1:5" x14ac:dyDescent="0.25">
      <c r="A1364" s="46" t="s">
        <v>131</v>
      </c>
      <c r="B1364" t="s">
        <v>9</v>
      </c>
      <c r="C1364" t="s">
        <v>9</v>
      </c>
      <c r="D1364" s="2">
        <v>0</v>
      </c>
      <c r="E1364">
        <f>ROUND((E1363*D1364),4)</f>
        <v>0</v>
      </c>
    </row>
    <row r="1365" spans="1:5" x14ac:dyDescent="0.25">
      <c r="A1365" s="46" t="s">
        <v>132</v>
      </c>
      <c r="B1365" t="s">
        <v>9</v>
      </c>
      <c r="C1365" t="s">
        <v>9</v>
      </c>
      <c r="D1365" t="s">
        <v>9</v>
      </c>
      <c r="E1365">
        <f>SUM(E1363:E1364)</f>
        <v>654.01210000000003</v>
      </c>
    </row>
    <row r="1367" spans="1:5" x14ac:dyDescent="0.25">
      <c r="A1367" s="46" t="s">
        <v>981</v>
      </c>
      <c r="B1367" t="s">
        <v>111</v>
      </c>
    </row>
    <row r="1368" spans="1:5" x14ac:dyDescent="0.25">
      <c r="A1368" s="46" t="s">
        <v>184</v>
      </c>
    </row>
    <row r="1369" spans="1:5" x14ac:dyDescent="0.25">
      <c r="A1369" s="46" t="s">
        <v>134</v>
      </c>
    </row>
    <row r="1371" spans="1:5" x14ac:dyDescent="0.25">
      <c r="A1371" s="46" t="s">
        <v>126</v>
      </c>
      <c r="B1371" t="s">
        <v>118</v>
      </c>
      <c r="C1371" t="s">
        <v>119</v>
      </c>
      <c r="D1371" t="s">
        <v>120</v>
      </c>
      <c r="E1371" t="s">
        <v>121</v>
      </c>
    </row>
    <row r="1372" spans="1:5" x14ac:dyDescent="0.25">
      <c r="A1372" s="46" t="s">
        <v>675</v>
      </c>
      <c r="B1372" t="s">
        <v>125</v>
      </c>
      <c r="C1372">
        <v>0.14000000000000001</v>
      </c>
      <c r="D1372">
        <v>10.5754</v>
      </c>
      <c r="E1372">
        <f>ROUND((C1372*D1372),4)</f>
        <v>1.4805999999999999</v>
      </c>
    </row>
    <row r="1373" spans="1:5" x14ac:dyDescent="0.25">
      <c r="A1373" s="46" t="s">
        <v>982</v>
      </c>
      <c r="B1373" t="s">
        <v>166</v>
      </c>
      <c r="C1373">
        <v>0.05</v>
      </c>
      <c r="D1373">
        <v>4</v>
      </c>
      <c r="E1373">
        <f>ROUND((C1373*D1373),4)</f>
        <v>0.2</v>
      </c>
    </row>
    <row r="1374" spans="1:5" x14ac:dyDescent="0.25">
      <c r="A1374" s="46" t="s">
        <v>123</v>
      </c>
      <c r="B1374" t="s">
        <v>9</v>
      </c>
      <c r="C1374" t="s">
        <v>9</v>
      </c>
      <c r="D1374" t="s">
        <v>9</v>
      </c>
      <c r="E1374">
        <f>SUM(E1372:E1373)</f>
        <v>1.6805999999999999</v>
      </c>
    </row>
    <row r="1376" spans="1:5" x14ac:dyDescent="0.25">
      <c r="A1376" s="46" t="s">
        <v>130</v>
      </c>
      <c r="B1376" t="s">
        <v>9</v>
      </c>
      <c r="C1376" t="s">
        <v>9</v>
      </c>
      <c r="D1376" t="s">
        <v>9</v>
      </c>
      <c r="E1376">
        <f>E1374</f>
        <v>1.6805999999999999</v>
      </c>
    </row>
    <row r="1377" spans="1:5" x14ac:dyDescent="0.25">
      <c r="A1377" s="46" t="s">
        <v>131</v>
      </c>
      <c r="B1377" t="s">
        <v>9</v>
      </c>
      <c r="C1377" t="s">
        <v>9</v>
      </c>
      <c r="D1377" s="2">
        <v>0</v>
      </c>
      <c r="E1377">
        <f>ROUND((E1376*D1377),4)</f>
        <v>0</v>
      </c>
    </row>
    <row r="1378" spans="1:5" x14ac:dyDescent="0.25">
      <c r="A1378" s="46" t="s">
        <v>132</v>
      </c>
      <c r="B1378" t="s">
        <v>9</v>
      </c>
      <c r="C1378" t="s">
        <v>9</v>
      </c>
      <c r="D1378" t="s">
        <v>9</v>
      </c>
      <c r="E1378">
        <f>SUM(E1376:E1377)</f>
        <v>1.6805999999999999</v>
      </c>
    </row>
    <row r="1380" spans="1:5" x14ac:dyDescent="0.25">
      <c r="A1380" s="46" t="s">
        <v>185</v>
      </c>
    </row>
    <row r="1381" spans="1:5" ht="30" x14ac:dyDescent="0.25">
      <c r="A1381" s="46" t="s">
        <v>983</v>
      </c>
    </row>
    <row r="1382" spans="1:5" x14ac:dyDescent="0.25">
      <c r="A1382" s="46" t="s">
        <v>186</v>
      </c>
    </row>
    <row r="1384" spans="1:5" x14ac:dyDescent="0.25">
      <c r="A1384" s="46" t="s">
        <v>126</v>
      </c>
      <c r="B1384" t="s">
        <v>118</v>
      </c>
      <c r="C1384" t="s">
        <v>119</v>
      </c>
      <c r="D1384" t="s">
        <v>120</v>
      </c>
      <c r="E1384" t="s">
        <v>121</v>
      </c>
    </row>
    <row r="1385" spans="1:5" x14ac:dyDescent="0.25">
      <c r="A1385" s="46" t="s">
        <v>984</v>
      </c>
      <c r="B1385" t="s">
        <v>125</v>
      </c>
      <c r="C1385">
        <v>7.0000000000000007E-2</v>
      </c>
      <c r="D1385">
        <v>14.375400000000001</v>
      </c>
      <c r="E1385">
        <f>ROUND((C1385*D1385),4)</f>
        <v>1.0063</v>
      </c>
    </row>
    <row r="1386" spans="1:5" x14ac:dyDescent="0.25">
      <c r="A1386" s="46" t="s">
        <v>675</v>
      </c>
      <c r="B1386" t="s">
        <v>125</v>
      </c>
      <c r="C1386">
        <v>7.0000000000000007E-2</v>
      </c>
      <c r="D1386">
        <v>10.5754</v>
      </c>
      <c r="E1386">
        <f>ROUND((C1386*D1386),4)</f>
        <v>0.74029999999999996</v>
      </c>
    </row>
    <row r="1387" spans="1:5" x14ac:dyDescent="0.25">
      <c r="A1387" s="46" t="s">
        <v>985</v>
      </c>
      <c r="B1387" t="s">
        <v>145</v>
      </c>
      <c r="C1387">
        <v>1.1000000000000001</v>
      </c>
      <c r="D1387">
        <v>3.79</v>
      </c>
      <c r="E1387">
        <f>ROUND((C1387*D1387),4)</f>
        <v>4.1689999999999996</v>
      </c>
    </row>
    <row r="1388" spans="1:5" x14ac:dyDescent="0.25">
      <c r="A1388" s="46" t="s">
        <v>986</v>
      </c>
      <c r="B1388" t="s">
        <v>145</v>
      </c>
      <c r="C1388">
        <v>0.02</v>
      </c>
      <c r="D1388">
        <v>6.35</v>
      </c>
      <c r="E1388">
        <f>ROUND((C1388*D1388),4)</f>
        <v>0.127</v>
      </c>
    </row>
    <row r="1389" spans="1:5" x14ac:dyDescent="0.25">
      <c r="A1389" s="46" t="s">
        <v>123</v>
      </c>
      <c r="B1389" t="s">
        <v>9</v>
      </c>
      <c r="C1389" t="s">
        <v>9</v>
      </c>
      <c r="D1389" t="s">
        <v>9</v>
      </c>
      <c r="E1389">
        <f>SUM(E1385:E1388)</f>
        <v>6.0425999999999993</v>
      </c>
    </row>
    <row r="1391" spans="1:5" x14ac:dyDescent="0.25">
      <c r="A1391" s="46" t="s">
        <v>130</v>
      </c>
      <c r="B1391" t="s">
        <v>9</v>
      </c>
      <c r="C1391" t="s">
        <v>9</v>
      </c>
      <c r="D1391" t="s">
        <v>9</v>
      </c>
      <c r="E1391">
        <f>E1389</f>
        <v>6.0425999999999993</v>
      </c>
    </row>
    <row r="1393" spans="1:5" x14ac:dyDescent="0.25">
      <c r="A1393" s="46" t="s">
        <v>987</v>
      </c>
    </row>
    <row r="1394" spans="1:5" ht="30" x14ac:dyDescent="0.25">
      <c r="A1394" s="46" t="s">
        <v>988</v>
      </c>
    </row>
    <row r="1395" spans="1:5" x14ac:dyDescent="0.25">
      <c r="A1395" s="46" t="s">
        <v>141</v>
      </c>
    </row>
    <row r="1397" spans="1:5" x14ac:dyDescent="0.25">
      <c r="A1397" s="46" t="s">
        <v>117</v>
      </c>
      <c r="B1397" t="s">
        <v>118</v>
      </c>
      <c r="C1397" t="s">
        <v>119</v>
      </c>
      <c r="D1397" t="s">
        <v>120</v>
      </c>
      <c r="E1397" t="s">
        <v>121</v>
      </c>
    </row>
    <row r="1398" spans="1:5" ht="30" x14ac:dyDescent="0.25">
      <c r="A1398" s="46" t="s">
        <v>989</v>
      </c>
      <c r="B1398" t="s">
        <v>125</v>
      </c>
      <c r="C1398">
        <v>0.65</v>
      </c>
      <c r="D1398">
        <v>1.35</v>
      </c>
      <c r="E1398">
        <f>ROUND((C1398*D1398),4)</f>
        <v>0.87749999999999995</v>
      </c>
    </row>
    <row r="1399" spans="1:5" x14ac:dyDescent="0.25">
      <c r="A1399" s="46" t="s">
        <v>123</v>
      </c>
      <c r="B1399" t="s">
        <v>9</v>
      </c>
      <c r="C1399" t="s">
        <v>9</v>
      </c>
      <c r="D1399" t="s">
        <v>9</v>
      </c>
      <c r="E1399">
        <f>SUM(E1398:E1398)</f>
        <v>0.87749999999999995</v>
      </c>
    </row>
    <row r="1401" spans="1:5" x14ac:dyDescent="0.25">
      <c r="A1401" s="46" t="s">
        <v>126</v>
      </c>
      <c r="B1401" t="s">
        <v>118</v>
      </c>
      <c r="C1401" t="s">
        <v>119</v>
      </c>
      <c r="D1401" t="s">
        <v>120</v>
      </c>
      <c r="E1401" t="s">
        <v>121</v>
      </c>
    </row>
    <row r="1402" spans="1:5" x14ac:dyDescent="0.25">
      <c r="A1402" s="46" t="s">
        <v>675</v>
      </c>
      <c r="B1402" t="s">
        <v>125</v>
      </c>
      <c r="C1402">
        <v>6</v>
      </c>
      <c r="D1402">
        <v>10.5754</v>
      </c>
      <c r="E1402">
        <f>ROUND((C1402*D1402),4)</f>
        <v>63.452399999999997</v>
      </c>
    </row>
    <row r="1403" spans="1:5" ht="30" x14ac:dyDescent="0.25">
      <c r="A1403" s="46" t="s">
        <v>834</v>
      </c>
      <c r="B1403" t="s">
        <v>146</v>
      </c>
      <c r="C1403">
        <v>0.49</v>
      </c>
      <c r="D1403">
        <v>70.92</v>
      </c>
      <c r="E1403">
        <f>ROUND((C1403*D1403),4)</f>
        <v>34.750799999999998</v>
      </c>
    </row>
    <row r="1404" spans="1:5" x14ac:dyDescent="0.25">
      <c r="A1404" s="46" t="s">
        <v>722</v>
      </c>
      <c r="B1404" t="s">
        <v>145</v>
      </c>
      <c r="C1404">
        <v>150</v>
      </c>
      <c r="D1404">
        <v>0.44</v>
      </c>
      <c r="E1404">
        <f>ROUND((C1404*D1404),4)</f>
        <v>66</v>
      </c>
    </row>
    <row r="1405" spans="1:5" ht="30" x14ac:dyDescent="0.25">
      <c r="A1405" s="46" t="s">
        <v>837</v>
      </c>
      <c r="B1405" t="s">
        <v>146</v>
      </c>
      <c r="C1405">
        <v>0.98</v>
      </c>
      <c r="D1405">
        <v>54.8</v>
      </c>
      <c r="E1405">
        <f>ROUND((C1405*D1405),4)</f>
        <v>53.704000000000001</v>
      </c>
    </row>
    <row r="1406" spans="1:5" x14ac:dyDescent="0.25">
      <c r="A1406" s="46" t="s">
        <v>123</v>
      </c>
      <c r="B1406" t="s">
        <v>9</v>
      </c>
      <c r="C1406" t="s">
        <v>9</v>
      </c>
      <c r="D1406" t="s">
        <v>9</v>
      </c>
      <c r="E1406">
        <f>SUM(E1402:E1405)</f>
        <v>217.90719999999999</v>
      </c>
    </row>
    <row r="1408" spans="1:5" x14ac:dyDescent="0.25">
      <c r="A1408" s="46" t="s">
        <v>130</v>
      </c>
      <c r="B1408" t="s">
        <v>9</v>
      </c>
      <c r="C1408" t="s">
        <v>9</v>
      </c>
      <c r="D1408" t="s">
        <v>9</v>
      </c>
      <c r="E1408">
        <f>E1399+E1406</f>
        <v>218.78469999999999</v>
      </c>
    </row>
    <row r="1410" spans="1:5" x14ac:dyDescent="0.25">
      <c r="A1410" s="46" t="s">
        <v>187</v>
      </c>
    </row>
    <row r="1411" spans="1:5" ht="30" x14ac:dyDescent="0.25">
      <c r="A1411" s="46" t="s">
        <v>990</v>
      </c>
    </row>
    <row r="1412" spans="1:5" x14ac:dyDescent="0.25">
      <c r="A1412" s="46" t="s">
        <v>141</v>
      </c>
    </row>
    <row r="1414" spans="1:5" x14ac:dyDescent="0.25">
      <c r="A1414" s="46" t="s">
        <v>117</v>
      </c>
      <c r="B1414" t="s">
        <v>118</v>
      </c>
      <c r="C1414" t="s">
        <v>119</v>
      </c>
      <c r="D1414" t="s">
        <v>120</v>
      </c>
      <c r="E1414" t="s">
        <v>121</v>
      </c>
    </row>
    <row r="1415" spans="1:5" ht="45" x14ac:dyDescent="0.25">
      <c r="A1415" s="46" t="s">
        <v>991</v>
      </c>
      <c r="B1415" t="s">
        <v>125</v>
      </c>
      <c r="C1415">
        <v>1.8335999999999999</v>
      </c>
      <c r="D1415">
        <v>2.31</v>
      </c>
      <c r="E1415">
        <f>ROUND((C1415*D1415),4)</f>
        <v>4.2355999999999998</v>
      </c>
    </row>
    <row r="1416" spans="1:5" x14ac:dyDescent="0.25">
      <c r="A1416" s="46" t="s">
        <v>123</v>
      </c>
      <c r="B1416" t="s">
        <v>9</v>
      </c>
      <c r="C1416" t="s">
        <v>9</v>
      </c>
      <c r="D1416" t="s">
        <v>9</v>
      </c>
      <c r="E1416">
        <f>SUM(E1415:E1415)</f>
        <v>4.2355999999999998</v>
      </c>
    </row>
    <row r="1418" spans="1:5" x14ac:dyDescent="0.25">
      <c r="A1418" s="46" t="s">
        <v>126</v>
      </c>
      <c r="B1418" t="s">
        <v>118</v>
      </c>
      <c r="C1418" t="s">
        <v>119</v>
      </c>
      <c r="D1418" t="s">
        <v>120</v>
      </c>
      <c r="E1418" t="s">
        <v>121</v>
      </c>
    </row>
    <row r="1419" spans="1:5" ht="30" x14ac:dyDescent="0.25">
      <c r="A1419" s="46" t="s">
        <v>992</v>
      </c>
      <c r="B1419" t="s">
        <v>125</v>
      </c>
      <c r="C1419">
        <v>1.8335999999999999</v>
      </c>
      <c r="D1419">
        <v>15.3165</v>
      </c>
      <c r="E1419">
        <f>ROUND((C1419*D1419),4)</f>
        <v>28.084299999999999</v>
      </c>
    </row>
    <row r="1420" spans="1:5" x14ac:dyDescent="0.25">
      <c r="A1420" s="46" t="s">
        <v>675</v>
      </c>
      <c r="B1420" t="s">
        <v>125</v>
      </c>
      <c r="C1420">
        <v>3.2378</v>
      </c>
      <c r="D1420">
        <v>10.5754</v>
      </c>
      <c r="E1420">
        <f>ROUND((C1420*D1420),4)</f>
        <v>34.241</v>
      </c>
    </row>
    <row r="1421" spans="1:5" ht="30" x14ac:dyDescent="0.25">
      <c r="A1421" s="46" t="s">
        <v>834</v>
      </c>
      <c r="B1421" t="s">
        <v>146</v>
      </c>
      <c r="C1421">
        <v>0.89039999999999997</v>
      </c>
      <c r="D1421">
        <v>70.92</v>
      </c>
      <c r="E1421">
        <f>ROUND((C1421*D1421),4)</f>
        <v>63.147199999999998</v>
      </c>
    </row>
    <row r="1422" spans="1:5" x14ac:dyDescent="0.25">
      <c r="A1422" s="46" t="s">
        <v>722</v>
      </c>
      <c r="B1422" t="s">
        <v>145</v>
      </c>
      <c r="C1422">
        <v>320</v>
      </c>
      <c r="D1422">
        <v>0.44</v>
      </c>
      <c r="E1422">
        <f>ROUND((C1422*D1422),4)</f>
        <v>140.80000000000001</v>
      </c>
    </row>
    <row r="1423" spans="1:5" ht="30" x14ac:dyDescent="0.25">
      <c r="A1423" s="46" t="s">
        <v>895</v>
      </c>
      <c r="B1423" t="s">
        <v>146</v>
      </c>
      <c r="C1423">
        <v>0.83599999999999997</v>
      </c>
      <c r="D1423">
        <v>54.81</v>
      </c>
      <c r="E1423">
        <f>ROUND((C1423*D1423),4)</f>
        <v>45.821199999999997</v>
      </c>
    </row>
    <row r="1424" spans="1:5" x14ac:dyDescent="0.25">
      <c r="A1424" s="46" t="s">
        <v>123</v>
      </c>
      <c r="B1424" t="s">
        <v>9</v>
      </c>
      <c r="C1424" t="s">
        <v>9</v>
      </c>
      <c r="D1424" t="s">
        <v>9</v>
      </c>
      <c r="E1424">
        <f>SUM(E1419:E1423)</f>
        <v>312.09370000000001</v>
      </c>
    </row>
    <row r="1426" spans="1:5" x14ac:dyDescent="0.25">
      <c r="A1426" s="46" t="s">
        <v>130</v>
      </c>
      <c r="B1426" t="s">
        <v>9</v>
      </c>
      <c r="C1426" t="s">
        <v>9</v>
      </c>
      <c r="D1426" t="s">
        <v>9</v>
      </c>
      <c r="E1426">
        <f>E1416+E1424</f>
        <v>316.32929999999999</v>
      </c>
    </row>
    <row r="1428" spans="1:5" x14ac:dyDescent="0.25">
      <c r="A1428" s="46" t="s">
        <v>993</v>
      </c>
    </row>
    <row r="1429" spans="1:5" ht="30" x14ac:dyDescent="0.25">
      <c r="A1429" s="46" t="s">
        <v>994</v>
      </c>
    </row>
    <row r="1430" spans="1:5" x14ac:dyDescent="0.25">
      <c r="A1430" s="46" t="s">
        <v>116</v>
      </c>
    </row>
    <row r="1432" spans="1:5" x14ac:dyDescent="0.25">
      <c r="A1432" s="46" t="s">
        <v>126</v>
      </c>
      <c r="B1432" t="s">
        <v>118</v>
      </c>
      <c r="C1432" t="s">
        <v>119</v>
      </c>
      <c r="D1432" t="s">
        <v>120</v>
      </c>
      <c r="E1432" t="s">
        <v>121</v>
      </c>
    </row>
    <row r="1433" spans="1:5" ht="30" x14ac:dyDescent="0.25">
      <c r="A1433" s="46" t="s">
        <v>841</v>
      </c>
      <c r="B1433" t="s">
        <v>125</v>
      </c>
      <c r="C1433">
        <v>0.3</v>
      </c>
      <c r="D1433">
        <v>11.555400000000001</v>
      </c>
      <c r="E1433">
        <f>ROUND((C1433*D1433),4)</f>
        <v>3.4666000000000001</v>
      </c>
    </row>
    <row r="1434" spans="1:5" x14ac:dyDescent="0.25">
      <c r="A1434" s="46" t="s">
        <v>842</v>
      </c>
      <c r="B1434" t="s">
        <v>125</v>
      </c>
      <c r="C1434">
        <v>0.3</v>
      </c>
      <c r="D1434">
        <v>14.375400000000001</v>
      </c>
      <c r="E1434">
        <f>ROUND((C1434*D1434),4)</f>
        <v>4.3125999999999998</v>
      </c>
    </row>
    <row r="1435" spans="1:5" ht="30" x14ac:dyDescent="0.25">
      <c r="A1435" s="46" t="s">
        <v>995</v>
      </c>
      <c r="B1435" t="s">
        <v>129</v>
      </c>
      <c r="C1435">
        <v>1</v>
      </c>
      <c r="D1435">
        <v>6.05</v>
      </c>
      <c r="E1435">
        <f>ROUND((C1435*D1435),4)</f>
        <v>6.05</v>
      </c>
    </row>
    <row r="1436" spans="1:5" x14ac:dyDescent="0.25">
      <c r="A1436" s="46" t="s">
        <v>123</v>
      </c>
      <c r="B1436" t="s">
        <v>9</v>
      </c>
      <c r="C1436" t="s">
        <v>9</v>
      </c>
      <c r="D1436" t="s">
        <v>9</v>
      </c>
      <c r="E1436">
        <f>SUM(E1433:E1435)</f>
        <v>13.8292</v>
      </c>
    </row>
    <row r="1438" spans="1:5" x14ac:dyDescent="0.25">
      <c r="A1438" s="46" t="s">
        <v>130</v>
      </c>
      <c r="B1438" t="s">
        <v>9</v>
      </c>
      <c r="C1438" t="s">
        <v>9</v>
      </c>
      <c r="D1438" t="s">
        <v>9</v>
      </c>
      <c r="E1438">
        <f>E1436</f>
        <v>13.8292</v>
      </c>
    </row>
    <row r="1440" spans="1:5" x14ac:dyDescent="0.25">
      <c r="A1440" s="46" t="s">
        <v>996</v>
      </c>
    </row>
    <row r="1441" spans="1:5" ht="30" x14ac:dyDescent="0.25">
      <c r="A1441" s="46" t="s">
        <v>997</v>
      </c>
    </row>
    <row r="1442" spans="1:5" x14ac:dyDescent="0.25">
      <c r="A1442" s="46" t="s">
        <v>148</v>
      </c>
    </row>
    <row r="1444" spans="1:5" x14ac:dyDescent="0.25">
      <c r="A1444" s="46" t="s">
        <v>126</v>
      </c>
      <c r="B1444" t="s">
        <v>118</v>
      </c>
      <c r="C1444" t="s">
        <v>119</v>
      </c>
      <c r="D1444" t="s">
        <v>120</v>
      </c>
      <c r="E1444" t="s">
        <v>121</v>
      </c>
    </row>
    <row r="1445" spans="1:5" ht="30" x14ac:dyDescent="0.25">
      <c r="A1445" s="46" t="s">
        <v>687</v>
      </c>
      <c r="B1445" t="s">
        <v>125</v>
      </c>
      <c r="C1445">
        <v>0.6</v>
      </c>
      <c r="D1445">
        <v>11.5154</v>
      </c>
      <c r="E1445">
        <f>ROUND((C1445*D1445),4)</f>
        <v>6.9092000000000002</v>
      </c>
    </row>
    <row r="1446" spans="1:5" ht="30" x14ac:dyDescent="0.25">
      <c r="A1446" s="46" t="s">
        <v>688</v>
      </c>
      <c r="B1446" t="s">
        <v>125</v>
      </c>
      <c r="C1446">
        <v>0.6</v>
      </c>
      <c r="D1446">
        <v>14.375400000000001</v>
      </c>
      <c r="E1446">
        <f>ROUND((C1446*D1446),4)</f>
        <v>8.6251999999999995</v>
      </c>
    </row>
    <row r="1447" spans="1:5" ht="30" x14ac:dyDescent="0.25">
      <c r="A1447" s="46" t="s">
        <v>998</v>
      </c>
      <c r="B1447" t="s">
        <v>129</v>
      </c>
      <c r="C1447">
        <v>1</v>
      </c>
      <c r="D1447">
        <v>4.4000000000000004</v>
      </c>
      <c r="E1447">
        <f>ROUND((C1447*D1447),4)</f>
        <v>4.4000000000000004</v>
      </c>
    </row>
    <row r="1448" spans="1:5" ht="30" x14ac:dyDescent="0.25">
      <c r="A1448" s="46" t="s">
        <v>999</v>
      </c>
      <c r="B1448" t="s">
        <v>129</v>
      </c>
      <c r="C1448">
        <v>8.6E-3</v>
      </c>
      <c r="D1448">
        <v>74.88</v>
      </c>
      <c r="E1448">
        <f>ROUND((C1448*D1448),4)</f>
        <v>0.64400000000000002</v>
      </c>
    </row>
    <row r="1449" spans="1:5" x14ac:dyDescent="0.25">
      <c r="A1449" s="46" t="s">
        <v>1000</v>
      </c>
      <c r="B1449" t="s">
        <v>144</v>
      </c>
      <c r="C1449">
        <v>1.01</v>
      </c>
      <c r="D1449">
        <v>28.81</v>
      </c>
      <c r="E1449">
        <f>ROUND((C1449*D1449),4)</f>
        <v>29.098099999999999</v>
      </c>
    </row>
    <row r="1450" spans="1:5" x14ac:dyDescent="0.25">
      <c r="A1450" s="46" t="s">
        <v>123</v>
      </c>
      <c r="B1450" t="s">
        <v>9</v>
      </c>
      <c r="C1450" t="s">
        <v>9</v>
      </c>
      <c r="D1450" t="s">
        <v>9</v>
      </c>
      <c r="E1450">
        <f>SUM(E1445:E1449)</f>
        <v>49.676499999999997</v>
      </c>
    </row>
    <row r="1452" spans="1:5" x14ac:dyDescent="0.25">
      <c r="A1452" s="46" t="s">
        <v>130</v>
      </c>
      <c r="B1452" t="s">
        <v>9</v>
      </c>
      <c r="C1452" t="s">
        <v>9</v>
      </c>
      <c r="D1452" t="s">
        <v>9</v>
      </c>
      <c r="E1452">
        <f>E1450</f>
        <v>49.676499999999997</v>
      </c>
    </row>
    <row r="1454" spans="1:5" x14ac:dyDescent="0.25">
      <c r="A1454" s="46" t="s">
        <v>188</v>
      </c>
    </row>
    <row r="1455" spans="1:5" ht="30" x14ac:dyDescent="0.25">
      <c r="A1455" s="46" t="s">
        <v>189</v>
      </c>
    </row>
    <row r="1456" spans="1:5" x14ac:dyDescent="0.25">
      <c r="A1456" s="46" t="s">
        <v>116</v>
      </c>
    </row>
    <row r="1458" spans="1:5" x14ac:dyDescent="0.25">
      <c r="A1458" s="46" t="s">
        <v>126</v>
      </c>
      <c r="B1458" t="s">
        <v>118</v>
      </c>
      <c r="C1458" t="s">
        <v>119</v>
      </c>
      <c r="D1458" t="s">
        <v>120</v>
      </c>
      <c r="E1458" t="s">
        <v>121</v>
      </c>
    </row>
    <row r="1459" spans="1:5" ht="30" x14ac:dyDescent="0.25">
      <c r="A1459" s="46" t="s">
        <v>688</v>
      </c>
      <c r="B1459" t="s">
        <v>125</v>
      </c>
      <c r="C1459">
        <v>0.17</v>
      </c>
      <c r="D1459">
        <v>14.375400000000001</v>
      </c>
      <c r="E1459">
        <f>ROUND((C1459*D1459),4)</f>
        <v>2.4438</v>
      </c>
    </row>
    <row r="1460" spans="1:5" x14ac:dyDescent="0.25">
      <c r="A1460" s="46" t="s">
        <v>675</v>
      </c>
      <c r="B1460" t="s">
        <v>125</v>
      </c>
      <c r="C1460">
        <v>0.05</v>
      </c>
      <c r="D1460">
        <v>10.5754</v>
      </c>
      <c r="E1460">
        <f>ROUND((C1460*D1460),4)</f>
        <v>0.52880000000000005</v>
      </c>
    </row>
    <row r="1461" spans="1:5" ht="30" x14ac:dyDescent="0.25">
      <c r="A1461" s="46" t="s">
        <v>745</v>
      </c>
      <c r="B1461" t="s">
        <v>129</v>
      </c>
      <c r="C1461">
        <v>0.04</v>
      </c>
      <c r="D1461">
        <v>1.97</v>
      </c>
      <c r="E1461">
        <f>ROUND((C1461*D1461),4)</f>
        <v>7.8799999999999995E-2</v>
      </c>
    </row>
    <row r="1462" spans="1:5" ht="30" x14ac:dyDescent="0.25">
      <c r="A1462" s="46" t="s">
        <v>1001</v>
      </c>
      <c r="B1462" t="s">
        <v>129</v>
      </c>
      <c r="C1462">
        <v>1</v>
      </c>
      <c r="D1462">
        <v>39.79</v>
      </c>
      <c r="E1462">
        <f>ROUND((C1462*D1462),4)</f>
        <v>39.79</v>
      </c>
    </row>
    <row r="1463" spans="1:5" x14ac:dyDescent="0.25">
      <c r="A1463" s="46" t="s">
        <v>123</v>
      </c>
      <c r="B1463" t="s">
        <v>9</v>
      </c>
      <c r="C1463" t="s">
        <v>9</v>
      </c>
      <c r="D1463" t="s">
        <v>9</v>
      </c>
      <c r="E1463">
        <f>SUM(E1459:E1462)</f>
        <v>42.8414</v>
      </c>
    </row>
    <row r="1465" spans="1:5" x14ac:dyDescent="0.25">
      <c r="A1465" s="46" t="s">
        <v>130</v>
      </c>
      <c r="B1465" t="s">
        <v>9</v>
      </c>
      <c r="C1465" t="s">
        <v>9</v>
      </c>
      <c r="D1465" t="s">
        <v>9</v>
      </c>
      <c r="E1465">
        <f>E1463</f>
        <v>42.8414</v>
      </c>
    </row>
    <row r="1467" spans="1:5" x14ac:dyDescent="0.25">
      <c r="A1467" s="46" t="s">
        <v>190</v>
      </c>
    </row>
    <row r="1468" spans="1:5" ht="30" x14ac:dyDescent="0.25">
      <c r="A1468" s="46" t="s">
        <v>1002</v>
      </c>
    </row>
    <row r="1469" spans="1:5" x14ac:dyDescent="0.25">
      <c r="A1469" s="46" t="s">
        <v>116</v>
      </c>
    </row>
    <row r="1471" spans="1:5" x14ac:dyDescent="0.25">
      <c r="A1471" s="46" t="s">
        <v>126</v>
      </c>
      <c r="B1471" t="s">
        <v>118</v>
      </c>
      <c r="C1471" t="s">
        <v>119</v>
      </c>
      <c r="D1471" t="s">
        <v>120</v>
      </c>
      <c r="E1471" t="s">
        <v>121</v>
      </c>
    </row>
    <row r="1472" spans="1:5" ht="30" x14ac:dyDescent="0.25">
      <c r="A1472" s="46" t="s">
        <v>688</v>
      </c>
      <c r="B1472" t="s">
        <v>125</v>
      </c>
      <c r="C1472">
        <v>0.27</v>
      </c>
      <c r="D1472">
        <v>14.375400000000001</v>
      </c>
      <c r="E1472">
        <f>ROUND((C1472*D1472),4)</f>
        <v>3.8814000000000002</v>
      </c>
    </row>
    <row r="1473" spans="1:5" x14ac:dyDescent="0.25">
      <c r="A1473" s="46" t="s">
        <v>675</v>
      </c>
      <c r="B1473" t="s">
        <v>125</v>
      </c>
      <c r="C1473">
        <v>0.09</v>
      </c>
      <c r="D1473">
        <v>10.5754</v>
      </c>
      <c r="E1473">
        <f>ROUND((C1473*D1473),4)</f>
        <v>0.95179999999999998</v>
      </c>
    </row>
    <row r="1474" spans="1:5" ht="30" x14ac:dyDescent="0.25">
      <c r="A1474" s="46" t="s">
        <v>745</v>
      </c>
      <c r="B1474" t="s">
        <v>129</v>
      </c>
      <c r="C1474">
        <v>0.05</v>
      </c>
      <c r="D1474">
        <v>1.97</v>
      </c>
      <c r="E1474">
        <f>ROUND((C1474*D1474),4)</f>
        <v>9.8500000000000004E-2</v>
      </c>
    </row>
    <row r="1475" spans="1:5" ht="30" x14ac:dyDescent="0.25">
      <c r="A1475" s="46" t="s">
        <v>1003</v>
      </c>
      <c r="B1475" t="s">
        <v>129</v>
      </c>
      <c r="C1475">
        <v>1</v>
      </c>
      <c r="D1475">
        <v>92.1</v>
      </c>
      <c r="E1475">
        <f>ROUND((C1475*D1475),4)</f>
        <v>92.1</v>
      </c>
    </row>
    <row r="1476" spans="1:5" x14ac:dyDescent="0.25">
      <c r="A1476" s="46" t="s">
        <v>123</v>
      </c>
      <c r="B1476" t="s">
        <v>9</v>
      </c>
      <c r="C1476" t="s">
        <v>9</v>
      </c>
      <c r="D1476" t="s">
        <v>9</v>
      </c>
      <c r="E1476">
        <f>SUM(E1472:E1475)</f>
        <v>97.031700000000001</v>
      </c>
    </row>
    <row r="1478" spans="1:5" x14ac:dyDescent="0.25">
      <c r="A1478" s="46" t="s">
        <v>130</v>
      </c>
      <c r="B1478" t="s">
        <v>9</v>
      </c>
      <c r="C1478" t="s">
        <v>9</v>
      </c>
      <c r="D1478" t="s">
        <v>9</v>
      </c>
      <c r="E1478">
        <f>E1476</f>
        <v>97.031700000000001</v>
      </c>
    </row>
    <row r="1480" spans="1:5" x14ac:dyDescent="0.25">
      <c r="A1480" s="46" t="s">
        <v>191</v>
      </c>
    </row>
    <row r="1481" spans="1:5" ht="30" x14ac:dyDescent="0.25">
      <c r="A1481" s="46" t="s">
        <v>192</v>
      </c>
    </row>
    <row r="1482" spans="1:5" x14ac:dyDescent="0.25">
      <c r="A1482" s="46" t="s">
        <v>116</v>
      </c>
    </row>
    <row r="1484" spans="1:5" x14ac:dyDescent="0.25">
      <c r="A1484" s="46" t="s">
        <v>126</v>
      </c>
      <c r="B1484" t="s">
        <v>118</v>
      </c>
      <c r="C1484" t="s">
        <v>119</v>
      </c>
      <c r="D1484" t="s">
        <v>120</v>
      </c>
      <c r="E1484" t="s">
        <v>121</v>
      </c>
    </row>
    <row r="1485" spans="1:5" ht="30" x14ac:dyDescent="0.25">
      <c r="A1485" s="46" t="s">
        <v>1004</v>
      </c>
      <c r="B1485" t="s">
        <v>125</v>
      </c>
      <c r="C1485">
        <v>0.48</v>
      </c>
      <c r="D1485">
        <v>13.705399999999999</v>
      </c>
      <c r="E1485">
        <f>ROUND((C1485*D1485),4)</f>
        <v>6.5785999999999998</v>
      </c>
    </row>
    <row r="1486" spans="1:5" x14ac:dyDescent="0.25">
      <c r="A1486" s="46" t="s">
        <v>675</v>
      </c>
      <c r="B1486" t="s">
        <v>125</v>
      </c>
      <c r="C1486">
        <v>0.15</v>
      </c>
      <c r="D1486">
        <v>10.5754</v>
      </c>
      <c r="E1486">
        <f>ROUND((C1486*D1486),4)</f>
        <v>1.5863</v>
      </c>
    </row>
    <row r="1487" spans="1:5" ht="30" x14ac:dyDescent="0.25">
      <c r="A1487" s="46" t="s">
        <v>1005</v>
      </c>
      <c r="B1487" t="s">
        <v>145</v>
      </c>
      <c r="C1487">
        <v>0.2974</v>
      </c>
      <c r="D1487">
        <v>14.62</v>
      </c>
      <c r="E1487">
        <f>ROUND((C1487*D1487),4)</f>
        <v>4.3479999999999999</v>
      </c>
    </row>
    <row r="1488" spans="1:5" ht="30" x14ac:dyDescent="0.25">
      <c r="A1488" s="46" t="s">
        <v>1006</v>
      </c>
      <c r="B1488" t="s">
        <v>129</v>
      </c>
      <c r="C1488">
        <v>1</v>
      </c>
      <c r="D1488">
        <v>79.59</v>
      </c>
      <c r="E1488">
        <f>ROUND((C1488*D1488),4)</f>
        <v>79.59</v>
      </c>
    </row>
    <row r="1489" spans="1:5" x14ac:dyDescent="0.25">
      <c r="A1489" s="46" t="s">
        <v>123</v>
      </c>
      <c r="B1489" t="s">
        <v>9</v>
      </c>
      <c r="C1489" t="s">
        <v>9</v>
      </c>
      <c r="D1489" t="s">
        <v>9</v>
      </c>
      <c r="E1489">
        <f>SUM(E1485:E1488)</f>
        <v>92.102900000000005</v>
      </c>
    </row>
    <row r="1491" spans="1:5" x14ac:dyDescent="0.25">
      <c r="A1491" s="46" t="s">
        <v>130</v>
      </c>
      <c r="B1491" t="s">
        <v>9</v>
      </c>
      <c r="C1491" t="s">
        <v>9</v>
      </c>
      <c r="D1491" t="s">
        <v>9</v>
      </c>
      <c r="E1491">
        <f>E1489</f>
        <v>92.102900000000005</v>
      </c>
    </row>
    <row r="1493" spans="1:5" x14ac:dyDescent="0.25">
      <c r="A1493" s="46" t="s">
        <v>1007</v>
      </c>
    </row>
    <row r="1494" spans="1:5" ht="30" x14ac:dyDescent="0.25">
      <c r="A1494" s="46" t="s">
        <v>1008</v>
      </c>
    </row>
    <row r="1495" spans="1:5" x14ac:dyDescent="0.25">
      <c r="A1495" s="46" t="s">
        <v>116</v>
      </c>
    </row>
    <row r="1497" spans="1:5" x14ac:dyDescent="0.25">
      <c r="A1497" s="46" t="s">
        <v>126</v>
      </c>
      <c r="B1497" t="s">
        <v>118</v>
      </c>
      <c r="C1497" t="s">
        <v>119</v>
      </c>
      <c r="D1497" t="s">
        <v>120</v>
      </c>
      <c r="E1497" t="s">
        <v>121</v>
      </c>
    </row>
    <row r="1498" spans="1:5" ht="30" x14ac:dyDescent="0.25">
      <c r="A1498" s="46" t="s">
        <v>687</v>
      </c>
      <c r="B1498" t="s">
        <v>125</v>
      </c>
      <c r="C1498">
        <v>4.9000000000000002E-2</v>
      </c>
      <c r="D1498">
        <v>11.5154</v>
      </c>
      <c r="E1498">
        <f t="shared" ref="E1498:E1503" si="8">ROUND((C1498*D1498),4)</f>
        <v>0.56430000000000002</v>
      </c>
    </row>
    <row r="1499" spans="1:5" ht="30" x14ac:dyDescent="0.25">
      <c r="A1499" s="46" t="s">
        <v>688</v>
      </c>
      <c r="B1499" t="s">
        <v>125</v>
      </c>
      <c r="C1499">
        <v>4.9000000000000002E-2</v>
      </c>
      <c r="D1499">
        <v>14.375400000000001</v>
      </c>
      <c r="E1499">
        <f t="shared" si="8"/>
        <v>0.70440000000000003</v>
      </c>
    </row>
    <row r="1500" spans="1:5" ht="30" x14ac:dyDescent="0.25">
      <c r="A1500" s="46" t="s">
        <v>1009</v>
      </c>
      <c r="B1500" t="s">
        <v>129</v>
      </c>
      <c r="C1500">
        <v>1</v>
      </c>
      <c r="D1500">
        <v>1.36</v>
      </c>
      <c r="E1500">
        <f t="shared" si="8"/>
        <v>1.36</v>
      </c>
    </row>
    <row r="1501" spans="1:5" ht="30" x14ac:dyDescent="0.25">
      <c r="A1501" s="46" t="s">
        <v>1010</v>
      </c>
      <c r="B1501" t="s">
        <v>129</v>
      </c>
      <c r="C1501">
        <v>8.9999999999999998E-4</v>
      </c>
      <c r="D1501">
        <v>32.79</v>
      </c>
      <c r="E1501">
        <f t="shared" si="8"/>
        <v>2.9499999999999998E-2</v>
      </c>
    </row>
    <row r="1502" spans="1:5" ht="30" x14ac:dyDescent="0.25">
      <c r="A1502" s="46" t="s">
        <v>790</v>
      </c>
      <c r="B1502" t="s">
        <v>129</v>
      </c>
      <c r="C1502">
        <v>1.7000000000000001E-2</v>
      </c>
      <c r="D1502">
        <v>0.88</v>
      </c>
      <c r="E1502">
        <f t="shared" si="8"/>
        <v>1.4999999999999999E-2</v>
      </c>
    </row>
    <row r="1503" spans="1:5" ht="30" x14ac:dyDescent="0.25">
      <c r="A1503" s="46" t="s">
        <v>1011</v>
      </c>
      <c r="B1503" t="s">
        <v>129</v>
      </c>
      <c r="C1503">
        <v>1.0999999999999999E-2</v>
      </c>
      <c r="D1503">
        <v>28.48</v>
      </c>
      <c r="E1503">
        <f t="shared" si="8"/>
        <v>0.31330000000000002</v>
      </c>
    </row>
    <row r="1504" spans="1:5" x14ac:dyDescent="0.25">
      <c r="A1504" s="46" t="s">
        <v>123</v>
      </c>
      <c r="B1504" t="s">
        <v>9</v>
      </c>
      <c r="C1504" t="s">
        <v>9</v>
      </c>
      <c r="D1504" t="s">
        <v>9</v>
      </c>
      <c r="E1504">
        <f>SUM(E1498:E1503)</f>
        <v>2.9865000000000004</v>
      </c>
    </row>
    <row r="1506" spans="1:5" x14ac:dyDescent="0.25">
      <c r="A1506" s="46" t="s">
        <v>130</v>
      </c>
      <c r="B1506" t="s">
        <v>9</v>
      </c>
      <c r="C1506" t="s">
        <v>9</v>
      </c>
      <c r="D1506" t="s">
        <v>9</v>
      </c>
      <c r="E1506">
        <f>E1504</f>
        <v>2.9865000000000004</v>
      </c>
    </row>
    <row r="1508" spans="1:5" x14ac:dyDescent="0.25">
      <c r="A1508" s="46" t="s">
        <v>1012</v>
      </c>
    </row>
    <row r="1509" spans="1:5" ht="30" x14ac:dyDescent="0.25">
      <c r="A1509" s="46" t="s">
        <v>1013</v>
      </c>
    </row>
    <row r="1510" spans="1:5" x14ac:dyDescent="0.25">
      <c r="A1510" s="46" t="s">
        <v>134</v>
      </c>
    </row>
    <row r="1512" spans="1:5" x14ac:dyDescent="0.25">
      <c r="A1512" s="46" t="s">
        <v>126</v>
      </c>
      <c r="B1512" t="s">
        <v>118</v>
      </c>
      <c r="C1512" t="s">
        <v>119</v>
      </c>
      <c r="D1512" t="s">
        <v>120</v>
      </c>
      <c r="E1512" t="s">
        <v>121</v>
      </c>
    </row>
    <row r="1513" spans="1:5" ht="45" x14ac:dyDescent="0.25">
      <c r="A1513" s="46" t="s">
        <v>708</v>
      </c>
      <c r="B1513" t="s">
        <v>146</v>
      </c>
      <c r="C1513">
        <v>3.1E-2</v>
      </c>
      <c r="D1513">
        <v>420.01369999999997</v>
      </c>
      <c r="E1513">
        <f>ROUND((C1513*D1513),4)</f>
        <v>13.0204</v>
      </c>
    </row>
    <row r="1514" spans="1:5" x14ac:dyDescent="0.25">
      <c r="A1514" s="46" t="s">
        <v>693</v>
      </c>
      <c r="B1514" t="s">
        <v>125</v>
      </c>
      <c r="C1514">
        <v>0.27</v>
      </c>
      <c r="D1514">
        <v>14.375400000000001</v>
      </c>
      <c r="E1514">
        <f>ROUND((C1514*D1514),4)</f>
        <v>3.8814000000000002</v>
      </c>
    </row>
    <row r="1515" spans="1:5" x14ac:dyDescent="0.25">
      <c r="A1515" s="46" t="s">
        <v>675</v>
      </c>
      <c r="B1515" t="s">
        <v>125</v>
      </c>
      <c r="C1515">
        <v>0.13500000000000001</v>
      </c>
      <c r="D1515">
        <v>10.5754</v>
      </c>
      <c r="E1515">
        <f>ROUND((C1515*D1515),4)</f>
        <v>1.4277</v>
      </c>
    </row>
    <row r="1516" spans="1:5" x14ac:dyDescent="0.25">
      <c r="A1516" s="46" t="s">
        <v>1014</v>
      </c>
      <c r="B1516" t="s">
        <v>166</v>
      </c>
      <c r="C1516">
        <v>0.435</v>
      </c>
      <c r="D1516">
        <v>7.87</v>
      </c>
      <c r="E1516">
        <f>ROUND((C1516*D1516),4)</f>
        <v>3.4235000000000002</v>
      </c>
    </row>
    <row r="1517" spans="1:5" x14ac:dyDescent="0.25">
      <c r="A1517" s="46" t="s">
        <v>722</v>
      </c>
      <c r="B1517" t="s">
        <v>145</v>
      </c>
      <c r="C1517">
        <v>1</v>
      </c>
      <c r="D1517">
        <v>0.44</v>
      </c>
      <c r="E1517">
        <f>ROUND((C1517*D1517),4)</f>
        <v>0.44</v>
      </c>
    </row>
    <row r="1518" spans="1:5" x14ac:dyDescent="0.25">
      <c r="A1518" s="46" t="s">
        <v>123</v>
      </c>
      <c r="B1518" t="s">
        <v>9</v>
      </c>
      <c r="C1518" t="s">
        <v>9</v>
      </c>
      <c r="D1518" t="s">
        <v>9</v>
      </c>
      <c r="E1518">
        <f>SUM(E1513:E1517)</f>
        <v>22.193000000000005</v>
      </c>
    </row>
    <row r="1520" spans="1:5" x14ac:dyDescent="0.25">
      <c r="A1520" s="46" t="s">
        <v>130</v>
      </c>
      <c r="B1520" t="s">
        <v>9</v>
      </c>
      <c r="C1520" t="s">
        <v>9</v>
      </c>
      <c r="D1520" t="s">
        <v>9</v>
      </c>
      <c r="E1520">
        <f>E1518</f>
        <v>22.193000000000005</v>
      </c>
    </row>
    <row r="1522" spans="1:5" x14ac:dyDescent="0.25">
      <c r="A1522" s="46" t="s">
        <v>193</v>
      </c>
    </row>
    <row r="1523" spans="1:5" ht="30" x14ac:dyDescent="0.25">
      <c r="A1523" s="46" t="s">
        <v>194</v>
      </c>
    </row>
    <row r="1524" spans="1:5" x14ac:dyDescent="0.25">
      <c r="A1524" s="46" t="s">
        <v>195</v>
      </c>
    </row>
    <row r="1526" spans="1:5" x14ac:dyDescent="0.25">
      <c r="A1526" s="46" t="s">
        <v>126</v>
      </c>
      <c r="B1526" t="s">
        <v>118</v>
      </c>
      <c r="C1526" t="s">
        <v>119</v>
      </c>
      <c r="D1526" t="s">
        <v>120</v>
      </c>
      <c r="E1526" t="s">
        <v>121</v>
      </c>
    </row>
    <row r="1527" spans="1:5" ht="30" x14ac:dyDescent="0.25">
      <c r="A1527" s="46" t="s">
        <v>1015</v>
      </c>
      <c r="B1527" t="s">
        <v>125</v>
      </c>
      <c r="C1527">
        <v>1</v>
      </c>
      <c r="D1527">
        <v>12.0159</v>
      </c>
      <c r="E1527">
        <f>ROUND((C1527*D1527),4)</f>
        <v>12.0159</v>
      </c>
    </row>
    <row r="1528" spans="1:5" ht="45" x14ac:dyDescent="0.25">
      <c r="A1528" s="46" t="s">
        <v>1016</v>
      </c>
      <c r="B1528" t="s">
        <v>125</v>
      </c>
      <c r="C1528">
        <v>1</v>
      </c>
      <c r="D1528">
        <v>19.991700000000002</v>
      </c>
      <c r="E1528">
        <f>ROUND((C1528*D1528),4)</f>
        <v>19.991700000000002</v>
      </c>
    </row>
    <row r="1529" spans="1:5" ht="30" x14ac:dyDescent="0.25">
      <c r="A1529" s="46" t="s">
        <v>1017</v>
      </c>
      <c r="B1529" t="s">
        <v>125</v>
      </c>
      <c r="C1529">
        <v>1</v>
      </c>
      <c r="D1529">
        <v>58.408000000000001</v>
      </c>
      <c r="E1529">
        <f>ROUND((C1529*D1529),4)</f>
        <v>58.408000000000001</v>
      </c>
    </row>
    <row r="1530" spans="1:5" ht="45" x14ac:dyDescent="0.25">
      <c r="A1530" s="46" t="s">
        <v>1018</v>
      </c>
      <c r="B1530" t="s">
        <v>125</v>
      </c>
      <c r="C1530">
        <v>1</v>
      </c>
      <c r="D1530">
        <v>13.86</v>
      </c>
      <c r="E1530">
        <f>ROUND((C1530*D1530),4)</f>
        <v>13.86</v>
      </c>
    </row>
    <row r="1531" spans="1:5" x14ac:dyDescent="0.25">
      <c r="A1531" s="46" t="s">
        <v>123</v>
      </c>
      <c r="B1531" t="s">
        <v>9</v>
      </c>
      <c r="C1531" t="s">
        <v>9</v>
      </c>
      <c r="D1531" t="s">
        <v>9</v>
      </c>
      <c r="E1531">
        <f>SUM(E1527:E1530)</f>
        <v>104.27560000000001</v>
      </c>
    </row>
    <row r="1533" spans="1:5" x14ac:dyDescent="0.25">
      <c r="A1533" s="46" t="s">
        <v>130</v>
      </c>
      <c r="B1533" t="s">
        <v>9</v>
      </c>
      <c r="C1533" t="s">
        <v>9</v>
      </c>
      <c r="D1533" t="s">
        <v>9</v>
      </c>
      <c r="E1533">
        <f>E1531</f>
        <v>104.27560000000001</v>
      </c>
    </row>
    <row r="1535" spans="1:5" x14ac:dyDescent="0.25">
      <c r="A1535" s="46" t="s">
        <v>1019</v>
      </c>
    </row>
    <row r="1536" spans="1:5" ht="30" x14ac:dyDescent="0.25">
      <c r="A1536" s="46" t="s">
        <v>1020</v>
      </c>
    </row>
    <row r="1537" spans="1:5" x14ac:dyDescent="0.25">
      <c r="A1537" s="46" t="s">
        <v>141</v>
      </c>
    </row>
    <row r="1539" spans="1:5" x14ac:dyDescent="0.25">
      <c r="A1539" s="46" t="s">
        <v>126</v>
      </c>
      <c r="B1539" t="s">
        <v>118</v>
      </c>
      <c r="C1539" t="s">
        <v>119</v>
      </c>
      <c r="D1539" t="s">
        <v>120</v>
      </c>
      <c r="E1539" t="s">
        <v>121</v>
      </c>
    </row>
    <row r="1540" spans="1:5" x14ac:dyDescent="0.25">
      <c r="A1540" s="46" t="s">
        <v>675</v>
      </c>
      <c r="B1540" t="s">
        <v>125</v>
      </c>
      <c r="C1540">
        <v>2.5499999999999998</v>
      </c>
      <c r="D1540">
        <v>10.5754</v>
      </c>
      <c r="E1540">
        <f>ROUND((C1540*D1540),4)</f>
        <v>26.967300000000002</v>
      </c>
    </row>
    <row r="1541" spans="1:5" x14ac:dyDescent="0.25">
      <c r="A1541" s="46" t="s">
        <v>123</v>
      </c>
      <c r="B1541" t="s">
        <v>9</v>
      </c>
      <c r="C1541" t="s">
        <v>9</v>
      </c>
      <c r="D1541" t="s">
        <v>9</v>
      </c>
      <c r="E1541">
        <f>SUM(E1540:E1540)</f>
        <v>26.967300000000002</v>
      </c>
    </row>
    <row r="1543" spans="1:5" x14ac:dyDescent="0.25">
      <c r="A1543" s="46" t="s">
        <v>130</v>
      </c>
      <c r="B1543" t="s">
        <v>9</v>
      </c>
      <c r="C1543" t="s">
        <v>9</v>
      </c>
      <c r="D1543" t="s">
        <v>9</v>
      </c>
      <c r="E1543">
        <f>E1541</f>
        <v>26.967300000000002</v>
      </c>
    </row>
    <row r="1545" spans="1:5" x14ac:dyDescent="0.25">
      <c r="A1545" s="46" t="s">
        <v>197</v>
      </c>
    </row>
    <row r="1546" spans="1:5" ht="30" x14ac:dyDescent="0.25">
      <c r="A1546" s="46" t="s">
        <v>198</v>
      </c>
    </row>
    <row r="1547" spans="1:5" x14ac:dyDescent="0.25">
      <c r="A1547" s="46" t="s">
        <v>141</v>
      </c>
    </row>
    <row r="1549" spans="1:5" x14ac:dyDescent="0.25">
      <c r="A1549" s="46" t="s">
        <v>126</v>
      </c>
      <c r="B1549" t="s">
        <v>118</v>
      </c>
      <c r="C1549" t="s">
        <v>119</v>
      </c>
      <c r="D1549" t="s">
        <v>120</v>
      </c>
      <c r="E1549" t="s">
        <v>121</v>
      </c>
    </row>
    <row r="1550" spans="1:5" ht="30" x14ac:dyDescent="0.25">
      <c r="A1550" s="46" t="s">
        <v>833</v>
      </c>
      <c r="B1550" t="s">
        <v>146</v>
      </c>
      <c r="C1550">
        <v>0.6</v>
      </c>
      <c r="D1550">
        <v>74.25</v>
      </c>
      <c r="E1550">
        <f>ROUND((C1550*D1550),4)</f>
        <v>44.55</v>
      </c>
    </row>
    <row r="1551" spans="1:5" x14ac:dyDescent="0.25">
      <c r="A1551" s="46" t="s">
        <v>722</v>
      </c>
      <c r="B1551" t="s">
        <v>145</v>
      </c>
      <c r="C1551">
        <v>180</v>
      </c>
      <c r="D1551">
        <v>0.44</v>
      </c>
      <c r="E1551">
        <f>ROUND((C1551*D1551),4)</f>
        <v>79.2</v>
      </c>
    </row>
    <row r="1552" spans="1:5" ht="30" x14ac:dyDescent="0.25">
      <c r="A1552" s="46" t="s">
        <v>895</v>
      </c>
      <c r="B1552" t="s">
        <v>146</v>
      </c>
      <c r="C1552">
        <v>0.45500000000000002</v>
      </c>
      <c r="D1552">
        <v>54.81</v>
      </c>
      <c r="E1552">
        <f>ROUND((C1552*D1552),4)</f>
        <v>24.938600000000001</v>
      </c>
    </row>
    <row r="1553" spans="1:5" ht="30" x14ac:dyDescent="0.25">
      <c r="A1553" s="46" t="s">
        <v>837</v>
      </c>
      <c r="B1553" t="s">
        <v>146</v>
      </c>
      <c r="C1553">
        <v>0.45500000000000002</v>
      </c>
      <c r="D1553">
        <v>54.8</v>
      </c>
      <c r="E1553">
        <f>ROUND((C1553*D1553),4)</f>
        <v>24.934000000000001</v>
      </c>
    </row>
    <row r="1554" spans="1:5" x14ac:dyDescent="0.25">
      <c r="A1554" s="46" t="s">
        <v>123</v>
      </c>
      <c r="B1554" t="s">
        <v>9</v>
      </c>
      <c r="C1554" t="s">
        <v>9</v>
      </c>
      <c r="D1554" t="s">
        <v>9</v>
      </c>
      <c r="E1554">
        <f>SUM(E1550:E1553)</f>
        <v>173.62260000000001</v>
      </c>
    </row>
    <row r="1556" spans="1:5" x14ac:dyDescent="0.25">
      <c r="A1556" s="46" t="s">
        <v>130</v>
      </c>
      <c r="B1556" t="s">
        <v>9</v>
      </c>
      <c r="C1556" t="s">
        <v>9</v>
      </c>
      <c r="D1556" t="s">
        <v>9</v>
      </c>
      <c r="E1556">
        <f>E1554</f>
        <v>173.62260000000001</v>
      </c>
    </row>
    <row r="1558" spans="1:5" x14ac:dyDescent="0.25">
      <c r="A1558" s="46" t="s">
        <v>199</v>
      </c>
    </row>
    <row r="1559" spans="1:5" ht="30" x14ac:dyDescent="0.25">
      <c r="A1559" s="46" t="s">
        <v>1021</v>
      </c>
    </row>
    <row r="1560" spans="1:5" x14ac:dyDescent="0.25">
      <c r="A1560" s="46" t="s">
        <v>116</v>
      </c>
    </row>
    <row r="1562" spans="1:5" x14ac:dyDescent="0.25">
      <c r="A1562" s="46" t="s">
        <v>126</v>
      </c>
      <c r="B1562" t="s">
        <v>118</v>
      </c>
      <c r="C1562" t="s">
        <v>119</v>
      </c>
      <c r="D1562" t="s">
        <v>120</v>
      </c>
      <c r="E1562" t="s">
        <v>121</v>
      </c>
    </row>
    <row r="1563" spans="1:5" ht="45" x14ac:dyDescent="0.25">
      <c r="A1563" s="46" t="s">
        <v>1022</v>
      </c>
      <c r="B1563" t="s">
        <v>144</v>
      </c>
      <c r="C1563">
        <v>0.1</v>
      </c>
      <c r="D1563">
        <v>87.531000000000006</v>
      </c>
      <c r="E1563">
        <f>ROUND((C1563*D1563),4)</f>
        <v>8.7530999999999999</v>
      </c>
    </row>
    <row r="1564" spans="1:5" ht="30" x14ac:dyDescent="0.25">
      <c r="A1564" s="46" t="s">
        <v>1023</v>
      </c>
      <c r="B1564" t="s">
        <v>144</v>
      </c>
      <c r="C1564">
        <v>1.24</v>
      </c>
      <c r="D1564">
        <v>9.61</v>
      </c>
      <c r="E1564">
        <f>ROUND((C1564*D1564),4)</f>
        <v>11.916399999999999</v>
      </c>
    </row>
    <row r="1565" spans="1:5" x14ac:dyDescent="0.25">
      <c r="A1565" s="46" t="s">
        <v>123</v>
      </c>
      <c r="B1565" t="s">
        <v>9</v>
      </c>
      <c r="C1565" t="s">
        <v>9</v>
      </c>
      <c r="D1565" t="s">
        <v>9</v>
      </c>
      <c r="E1565">
        <f>SUM(E1563:E1564)</f>
        <v>20.669499999999999</v>
      </c>
    </row>
    <row r="1567" spans="1:5" x14ac:dyDescent="0.25">
      <c r="A1567" s="46" t="s">
        <v>130</v>
      </c>
      <c r="B1567" t="s">
        <v>9</v>
      </c>
      <c r="C1567" t="s">
        <v>9</v>
      </c>
      <c r="D1567" t="s">
        <v>9</v>
      </c>
      <c r="E1567">
        <f>E1565</f>
        <v>20.669499999999999</v>
      </c>
    </row>
    <row r="1569" spans="1:5" x14ac:dyDescent="0.25">
      <c r="A1569" s="46" t="s">
        <v>200</v>
      </c>
    </row>
    <row r="1570" spans="1:5" ht="30" x14ac:dyDescent="0.25">
      <c r="A1570" s="46" t="s">
        <v>201</v>
      </c>
    </row>
    <row r="1571" spans="1:5" x14ac:dyDescent="0.25">
      <c r="A1571" s="46" t="s">
        <v>141</v>
      </c>
    </row>
    <row r="1573" spans="1:5" x14ac:dyDescent="0.25">
      <c r="A1573" s="46" t="s">
        <v>126</v>
      </c>
      <c r="B1573" t="s">
        <v>118</v>
      </c>
      <c r="C1573" t="s">
        <v>119</v>
      </c>
      <c r="D1573" t="s">
        <v>120</v>
      </c>
      <c r="E1573" t="s">
        <v>121</v>
      </c>
    </row>
    <row r="1574" spans="1:5" ht="45" x14ac:dyDescent="0.25">
      <c r="A1574" s="46" t="s">
        <v>1024</v>
      </c>
      <c r="B1574" t="s">
        <v>125</v>
      </c>
      <c r="C1574">
        <v>4.8899999999999997</v>
      </c>
      <c r="D1574">
        <v>11.006500000000001</v>
      </c>
      <c r="E1574">
        <f>ROUND((C1574*D1574),4)</f>
        <v>53.821800000000003</v>
      </c>
    </row>
    <row r="1575" spans="1:5" ht="45" x14ac:dyDescent="0.25">
      <c r="A1575" s="46" t="s">
        <v>1025</v>
      </c>
      <c r="B1575" t="s">
        <v>182</v>
      </c>
      <c r="C1575">
        <v>1.1599999999999999</v>
      </c>
      <c r="D1575">
        <v>1.9191</v>
      </c>
      <c r="E1575">
        <f>ROUND((C1575*D1575),4)</f>
        <v>2.2262</v>
      </c>
    </row>
    <row r="1576" spans="1:5" ht="45" x14ac:dyDescent="0.25">
      <c r="A1576" s="46" t="s">
        <v>1026</v>
      </c>
      <c r="B1576" t="s">
        <v>143</v>
      </c>
      <c r="C1576">
        <v>3.82</v>
      </c>
      <c r="D1576">
        <v>0.69750000000000001</v>
      </c>
      <c r="E1576">
        <f>ROUND((C1576*D1576),4)</f>
        <v>2.6644999999999999</v>
      </c>
    </row>
    <row r="1577" spans="1:5" ht="45" x14ac:dyDescent="0.25">
      <c r="A1577" s="46" t="s">
        <v>1027</v>
      </c>
      <c r="B1577" t="s">
        <v>145</v>
      </c>
      <c r="C1577">
        <v>1844.31</v>
      </c>
      <c r="D1577">
        <v>0.45</v>
      </c>
      <c r="E1577">
        <f>ROUND((C1577*D1577),4)</f>
        <v>829.93949999999995</v>
      </c>
    </row>
    <row r="1578" spans="1:5" x14ac:dyDescent="0.25">
      <c r="A1578" s="46" t="s">
        <v>123</v>
      </c>
      <c r="B1578" t="s">
        <v>9</v>
      </c>
      <c r="C1578" t="s">
        <v>9</v>
      </c>
      <c r="D1578" t="s">
        <v>9</v>
      </c>
      <c r="E1578">
        <f>SUM(E1574:E1577)</f>
        <v>888.65199999999993</v>
      </c>
    </row>
    <row r="1580" spans="1:5" x14ac:dyDescent="0.25">
      <c r="A1580" s="46" t="s">
        <v>130</v>
      </c>
      <c r="B1580" t="s">
        <v>9</v>
      </c>
      <c r="C1580" t="s">
        <v>9</v>
      </c>
      <c r="D1580" t="s">
        <v>9</v>
      </c>
      <c r="E1580">
        <f>E1578</f>
        <v>888.65199999999993</v>
      </c>
    </row>
    <row r="1582" spans="1:5" x14ac:dyDescent="0.25">
      <c r="A1582" s="46" t="s">
        <v>202</v>
      </c>
    </row>
    <row r="1583" spans="1:5" ht="30" x14ac:dyDescent="0.25">
      <c r="A1583" s="46" t="s">
        <v>203</v>
      </c>
    </row>
    <row r="1584" spans="1:5" x14ac:dyDescent="0.25">
      <c r="A1584" s="46" t="s">
        <v>141</v>
      </c>
    </row>
    <row r="1586" spans="1:5" x14ac:dyDescent="0.25">
      <c r="A1586" s="46" t="s">
        <v>126</v>
      </c>
      <c r="B1586" t="s">
        <v>118</v>
      </c>
      <c r="C1586" t="s">
        <v>119</v>
      </c>
      <c r="D1586" t="s">
        <v>120</v>
      </c>
      <c r="E1586" t="s">
        <v>121</v>
      </c>
    </row>
    <row r="1587" spans="1:5" ht="45" x14ac:dyDescent="0.25">
      <c r="A1587" s="46" t="s">
        <v>1024</v>
      </c>
      <c r="B1587" t="s">
        <v>125</v>
      </c>
      <c r="C1587">
        <v>4.75</v>
      </c>
      <c r="D1587">
        <v>11.006500000000001</v>
      </c>
      <c r="E1587">
        <f t="shared" ref="E1587:E1592" si="9">ROUND((C1587*D1587),4)</f>
        <v>52.280900000000003</v>
      </c>
    </row>
    <row r="1588" spans="1:5" ht="60" x14ac:dyDescent="0.25">
      <c r="A1588" s="46" t="s">
        <v>1028</v>
      </c>
      <c r="B1588" t="s">
        <v>182</v>
      </c>
      <c r="C1588">
        <v>1.1100000000000001</v>
      </c>
      <c r="D1588">
        <v>0.97350000000000003</v>
      </c>
      <c r="E1588">
        <f t="shared" si="9"/>
        <v>1.0806</v>
      </c>
    </row>
    <row r="1589" spans="1:5" ht="60" x14ac:dyDescent="0.25">
      <c r="A1589" s="46" t="s">
        <v>1029</v>
      </c>
      <c r="B1589" t="s">
        <v>143</v>
      </c>
      <c r="C1589">
        <v>3.64</v>
      </c>
      <c r="D1589">
        <v>0.27829999999999999</v>
      </c>
      <c r="E1589">
        <f t="shared" si="9"/>
        <v>1.0129999999999999</v>
      </c>
    </row>
    <row r="1590" spans="1:5" ht="30" x14ac:dyDescent="0.25">
      <c r="A1590" s="46" t="s">
        <v>834</v>
      </c>
      <c r="B1590" t="s">
        <v>146</v>
      </c>
      <c r="C1590">
        <v>1.29</v>
      </c>
      <c r="D1590">
        <v>70.92</v>
      </c>
      <c r="E1590">
        <f t="shared" si="9"/>
        <v>91.486800000000002</v>
      </c>
    </row>
    <row r="1591" spans="1:5" ht="30" x14ac:dyDescent="0.25">
      <c r="A1591" s="46" t="s">
        <v>835</v>
      </c>
      <c r="B1591" t="s">
        <v>145</v>
      </c>
      <c r="C1591">
        <v>193.7</v>
      </c>
      <c r="D1591">
        <v>0.5</v>
      </c>
      <c r="E1591">
        <f t="shared" si="9"/>
        <v>96.85</v>
      </c>
    </row>
    <row r="1592" spans="1:5" x14ac:dyDescent="0.25">
      <c r="A1592" s="46" t="s">
        <v>722</v>
      </c>
      <c r="B1592" t="s">
        <v>145</v>
      </c>
      <c r="C1592">
        <v>185.63</v>
      </c>
      <c r="D1592">
        <v>0.44</v>
      </c>
      <c r="E1592">
        <f t="shared" si="9"/>
        <v>81.677199999999999</v>
      </c>
    </row>
    <row r="1593" spans="1:5" x14ac:dyDescent="0.25">
      <c r="A1593" s="46" t="s">
        <v>123</v>
      </c>
      <c r="B1593" t="s">
        <v>9</v>
      </c>
      <c r="C1593" t="s">
        <v>9</v>
      </c>
      <c r="D1593" t="s">
        <v>9</v>
      </c>
      <c r="E1593">
        <f>SUM(E1587:E1592)</f>
        <v>324.38850000000002</v>
      </c>
    </row>
    <row r="1595" spans="1:5" x14ac:dyDescent="0.25">
      <c r="A1595" s="46" t="s">
        <v>130</v>
      </c>
      <c r="B1595" t="s">
        <v>9</v>
      </c>
      <c r="C1595" t="s">
        <v>9</v>
      </c>
      <c r="D1595" t="s">
        <v>9</v>
      </c>
      <c r="E1595">
        <f>E1593</f>
        <v>324.38850000000002</v>
      </c>
    </row>
    <row r="1597" spans="1:5" x14ac:dyDescent="0.25">
      <c r="A1597" s="46" t="s">
        <v>1030</v>
      </c>
    </row>
    <row r="1598" spans="1:5" ht="30" x14ac:dyDescent="0.25">
      <c r="A1598" s="46" t="s">
        <v>1031</v>
      </c>
    </row>
    <row r="1599" spans="1:5" x14ac:dyDescent="0.25">
      <c r="A1599" s="46" t="s">
        <v>141</v>
      </c>
    </row>
    <row r="1601" spans="1:5" x14ac:dyDescent="0.25">
      <c r="A1601" s="46" t="s">
        <v>126</v>
      </c>
      <c r="B1601" t="s">
        <v>118</v>
      </c>
      <c r="C1601" t="s">
        <v>119</v>
      </c>
      <c r="D1601" t="s">
        <v>120</v>
      </c>
      <c r="E1601" t="s">
        <v>121</v>
      </c>
    </row>
    <row r="1602" spans="1:5" x14ac:dyDescent="0.25">
      <c r="A1602" s="46" t="s">
        <v>675</v>
      </c>
      <c r="B1602" t="s">
        <v>125</v>
      </c>
      <c r="C1602">
        <v>11.07</v>
      </c>
      <c r="D1602">
        <v>10.5754</v>
      </c>
      <c r="E1602">
        <f>ROUND((C1602*D1602),4)</f>
        <v>117.0697</v>
      </c>
    </row>
    <row r="1603" spans="1:5" ht="30" x14ac:dyDescent="0.25">
      <c r="A1603" s="46" t="s">
        <v>834</v>
      </c>
      <c r="B1603" t="s">
        <v>146</v>
      </c>
      <c r="C1603">
        <v>1.29</v>
      </c>
      <c r="D1603">
        <v>70.92</v>
      </c>
      <c r="E1603">
        <f>ROUND((C1603*D1603),4)</f>
        <v>91.486800000000002</v>
      </c>
    </row>
    <row r="1604" spans="1:5" ht="30" x14ac:dyDescent="0.25">
      <c r="A1604" s="46" t="s">
        <v>835</v>
      </c>
      <c r="B1604" t="s">
        <v>145</v>
      </c>
      <c r="C1604">
        <v>129.26</v>
      </c>
      <c r="D1604">
        <v>0.5</v>
      </c>
      <c r="E1604">
        <f>ROUND((C1604*D1604),4)</f>
        <v>64.63</v>
      </c>
    </row>
    <row r="1605" spans="1:5" x14ac:dyDescent="0.25">
      <c r="A1605" s="46" t="s">
        <v>722</v>
      </c>
      <c r="B1605" t="s">
        <v>145</v>
      </c>
      <c r="C1605">
        <v>247.75</v>
      </c>
      <c r="D1605">
        <v>0.44</v>
      </c>
      <c r="E1605">
        <f>ROUND((C1605*D1605),4)</f>
        <v>109.01</v>
      </c>
    </row>
    <row r="1606" spans="1:5" x14ac:dyDescent="0.25">
      <c r="A1606" s="46" t="s">
        <v>123</v>
      </c>
      <c r="B1606" t="s">
        <v>9</v>
      </c>
      <c r="C1606" t="s">
        <v>9</v>
      </c>
      <c r="D1606" t="s">
        <v>9</v>
      </c>
      <c r="E1606">
        <f>SUM(E1602:E1605)</f>
        <v>382.19650000000001</v>
      </c>
    </row>
    <row r="1608" spans="1:5" x14ac:dyDescent="0.25">
      <c r="A1608" s="46" t="s">
        <v>130</v>
      </c>
      <c r="B1608" t="s">
        <v>9</v>
      </c>
      <c r="C1608" t="s">
        <v>9</v>
      </c>
      <c r="D1608" t="s">
        <v>9</v>
      </c>
      <c r="E1608">
        <f>E1606</f>
        <v>382.19650000000001</v>
      </c>
    </row>
    <row r="1610" spans="1:5" x14ac:dyDescent="0.25">
      <c r="A1610" s="46" t="s">
        <v>204</v>
      </c>
    </row>
    <row r="1611" spans="1:5" ht="30" x14ac:dyDescent="0.25">
      <c r="A1611" s="46" t="s">
        <v>205</v>
      </c>
    </row>
    <row r="1612" spans="1:5" x14ac:dyDescent="0.25">
      <c r="A1612" s="46" t="s">
        <v>141</v>
      </c>
    </row>
    <row r="1614" spans="1:5" x14ac:dyDescent="0.25">
      <c r="A1614" s="46" t="s">
        <v>126</v>
      </c>
      <c r="B1614" t="s">
        <v>118</v>
      </c>
      <c r="C1614" t="s">
        <v>119</v>
      </c>
      <c r="D1614" t="s">
        <v>120</v>
      </c>
      <c r="E1614" t="s">
        <v>121</v>
      </c>
    </row>
    <row r="1615" spans="1:5" x14ac:dyDescent="0.25">
      <c r="A1615" s="46" t="s">
        <v>675</v>
      </c>
      <c r="B1615" t="s">
        <v>125</v>
      </c>
      <c r="C1615">
        <v>11.49</v>
      </c>
      <c r="D1615">
        <v>10.5754</v>
      </c>
      <c r="E1615">
        <f>ROUND((C1615*D1615),4)</f>
        <v>121.51130000000001</v>
      </c>
    </row>
    <row r="1616" spans="1:5" ht="30" x14ac:dyDescent="0.25">
      <c r="A1616" s="46" t="s">
        <v>834</v>
      </c>
      <c r="B1616" t="s">
        <v>146</v>
      </c>
      <c r="C1616">
        <v>1.51</v>
      </c>
      <c r="D1616">
        <v>70.92</v>
      </c>
      <c r="E1616">
        <f>ROUND((C1616*D1616),4)</f>
        <v>107.08920000000001</v>
      </c>
    </row>
    <row r="1617" spans="1:5" x14ac:dyDescent="0.25">
      <c r="A1617" s="46" t="s">
        <v>722</v>
      </c>
      <c r="B1617" t="s">
        <v>145</v>
      </c>
      <c r="C1617">
        <v>435.03</v>
      </c>
      <c r="D1617">
        <v>0.44</v>
      </c>
      <c r="E1617">
        <f>ROUND((C1617*D1617),4)</f>
        <v>191.41319999999999</v>
      </c>
    </row>
    <row r="1618" spans="1:5" x14ac:dyDescent="0.25">
      <c r="A1618" s="46" t="s">
        <v>123</v>
      </c>
      <c r="B1618" t="s">
        <v>9</v>
      </c>
      <c r="C1618" t="s">
        <v>9</v>
      </c>
      <c r="D1618" t="s">
        <v>9</v>
      </c>
      <c r="E1618">
        <f>SUM(E1615:E1617)</f>
        <v>420.01369999999997</v>
      </c>
    </row>
    <row r="1620" spans="1:5" x14ac:dyDescent="0.25">
      <c r="A1620" s="46" t="s">
        <v>130</v>
      </c>
      <c r="B1620" t="s">
        <v>9</v>
      </c>
      <c r="C1620" t="s">
        <v>9</v>
      </c>
      <c r="D1620" t="s">
        <v>9</v>
      </c>
      <c r="E1620">
        <f>E1618</f>
        <v>420.01369999999997</v>
      </c>
    </row>
    <row r="1622" spans="1:5" x14ac:dyDescent="0.25">
      <c r="A1622" s="46" t="s">
        <v>1032</v>
      </c>
    </row>
    <row r="1623" spans="1:5" ht="30" x14ac:dyDescent="0.25">
      <c r="A1623" s="46" t="s">
        <v>1033</v>
      </c>
    </row>
    <row r="1624" spans="1:5" x14ac:dyDescent="0.25">
      <c r="A1624" s="46" t="s">
        <v>141</v>
      </c>
    </row>
    <row r="1626" spans="1:5" x14ac:dyDescent="0.25">
      <c r="A1626" s="46" t="s">
        <v>126</v>
      </c>
      <c r="B1626" t="s">
        <v>118</v>
      </c>
      <c r="C1626" t="s">
        <v>119</v>
      </c>
      <c r="D1626" t="s">
        <v>120</v>
      </c>
      <c r="E1626" t="s">
        <v>121</v>
      </c>
    </row>
    <row r="1627" spans="1:5" x14ac:dyDescent="0.25">
      <c r="A1627" s="46" t="s">
        <v>675</v>
      </c>
      <c r="B1627" t="s">
        <v>125</v>
      </c>
      <c r="C1627">
        <v>10.89</v>
      </c>
      <c r="D1627">
        <v>10.5754</v>
      </c>
      <c r="E1627">
        <f>ROUND((C1627*D1627),4)</f>
        <v>115.1661</v>
      </c>
    </row>
    <row r="1628" spans="1:5" ht="30" x14ac:dyDescent="0.25">
      <c r="A1628" s="46" t="s">
        <v>833</v>
      </c>
      <c r="B1628" t="s">
        <v>146</v>
      </c>
      <c r="C1628">
        <v>1.05</v>
      </c>
      <c r="D1628">
        <v>74.25</v>
      </c>
      <c r="E1628">
        <f>ROUND((C1628*D1628),4)</f>
        <v>77.962500000000006</v>
      </c>
    </row>
    <row r="1629" spans="1:5" x14ac:dyDescent="0.25">
      <c r="A1629" s="46" t="s">
        <v>722</v>
      </c>
      <c r="B1629" t="s">
        <v>145</v>
      </c>
      <c r="C1629">
        <v>401.09</v>
      </c>
      <c r="D1629">
        <v>0.44</v>
      </c>
      <c r="E1629">
        <f>ROUND((C1629*D1629),4)</f>
        <v>176.4796</v>
      </c>
    </row>
    <row r="1630" spans="1:5" x14ac:dyDescent="0.25">
      <c r="A1630" s="46" t="s">
        <v>123</v>
      </c>
      <c r="B1630" t="s">
        <v>9</v>
      </c>
      <c r="C1630" t="s">
        <v>9</v>
      </c>
      <c r="D1630" t="s">
        <v>9</v>
      </c>
      <c r="E1630">
        <f>SUM(E1627:E1629)</f>
        <v>369.60820000000001</v>
      </c>
    </row>
    <row r="1632" spans="1:5" x14ac:dyDescent="0.25">
      <c r="A1632" s="46" t="s">
        <v>130</v>
      </c>
      <c r="B1632" t="s">
        <v>9</v>
      </c>
      <c r="C1632" t="s">
        <v>9</v>
      </c>
      <c r="D1632" t="s">
        <v>9</v>
      </c>
      <c r="E1632">
        <f>E1630</f>
        <v>369.60820000000001</v>
      </c>
    </row>
    <row r="1634" spans="1:5" x14ac:dyDescent="0.25">
      <c r="A1634" s="46" t="s">
        <v>206</v>
      </c>
    </row>
    <row r="1635" spans="1:5" ht="30" x14ac:dyDescent="0.25">
      <c r="A1635" s="46" t="s">
        <v>207</v>
      </c>
    </row>
    <row r="1636" spans="1:5" x14ac:dyDescent="0.25">
      <c r="A1636" s="46" t="s">
        <v>208</v>
      </c>
    </row>
    <row r="1638" spans="1:5" x14ac:dyDescent="0.25">
      <c r="A1638" s="46" t="s">
        <v>124</v>
      </c>
      <c r="B1638" t="s">
        <v>118</v>
      </c>
      <c r="C1638" t="s">
        <v>119</v>
      </c>
      <c r="D1638" t="s">
        <v>120</v>
      </c>
      <c r="E1638" t="s">
        <v>121</v>
      </c>
    </row>
    <row r="1639" spans="1:5" x14ac:dyDescent="0.25">
      <c r="A1639" s="46" t="s">
        <v>1034</v>
      </c>
      <c r="B1639" t="s">
        <v>125</v>
      </c>
      <c r="C1639">
        <v>1</v>
      </c>
      <c r="D1639">
        <v>8.6199999999999992</v>
      </c>
      <c r="E1639">
        <f>ROUND((C1639*D1639),4)</f>
        <v>8.6199999999999992</v>
      </c>
    </row>
    <row r="1640" spans="1:5" x14ac:dyDescent="0.25">
      <c r="A1640" s="46" t="s">
        <v>123</v>
      </c>
      <c r="B1640" t="s">
        <v>9</v>
      </c>
      <c r="C1640" t="s">
        <v>9</v>
      </c>
      <c r="D1640" t="s">
        <v>9</v>
      </c>
      <c r="E1640">
        <f>SUM(E1639:E1639)</f>
        <v>8.6199999999999992</v>
      </c>
    </row>
    <row r="1642" spans="1:5" x14ac:dyDescent="0.25">
      <c r="A1642" s="46" t="s">
        <v>126</v>
      </c>
      <c r="B1642" t="s">
        <v>118</v>
      </c>
      <c r="C1642" t="s">
        <v>119</v>
      </c>
      <c r="D1642" t="s">
        <v>120</v>
      </c>
      <c r="E1642" t="s">
        <v>121</v>
      </c>
    </row>
    <row r="1643" spans="1:5" x14ac:dyDescent="0.25">
      <c r="A1643" s="46" t="s">
        <v>1035</v>
      </c>
      <c r="B1643" t="s">
        <v>125</v>
      </c>
      <c r="C1643">
        <v>1</v>
      </c>
      <c r="D1643">
        <v>0.33889999999999998</v>
      </c>
      <c r="E1643">
        <f t="shared" ref="E1643:E1648" si="10">ROUND((C1643*D1643),4)</f>
        <v>0.33889999999999998</v>
      </c>
    </row>
    <row r="1644" spans="1:5" x14ac:dyDescent="0.25">
      <c r="A1644" s="46" t="s">
        <v>1036</v>
      </c>
      <c r="B1644" t="s">
        <v>125</v>
      </c>
      <c r="C1644">
        <v>1</v>
      </c>
      <c r="D1644">
        <v>1.1265000000000001</v>
      </c>
      <c r="E1644">
        <f t="shared" si="10"/>
        <v>1.1265000000000001</v>
      </c>
    </row>
    <row r="1645" spans="1:5" ht="30" x14ac:dyDescent="0.25">
      <c r="A1645" s="46" t="s">
        <v>1037</v>
      </c>
      <c r="B1645" t="s">
        <v>125</v>
      </c>
      <c r="C1645">
        <v>1</v>
      </c>
      <c r="D1645">
        <v>0.6</v>
      </c>
      <c r="E1645">
        <f t="shared" si="10"/>
        <v>0.6</v>
      </c>
    </row>
    <row r="1646" spans="1:5" ht="30" x14ac:dyDescent="0.25">
      <c r="A1646" s="46" t="s">
        <v>1038</v>
      </c>
      <c r="B1646" t="s">
        <v>125</v>
      </c>
      <c r="C1646">
        <v>1</v>
      </c>
      <c r="D1646">
        <v>0.7</v>
      </c>
      <c r="E1646">
        <f t="shared" si="10"/>
        <v>0.7</v>
      </c>
    </row>
    <row r="1647" spans="1:5" ht="30" x14ac:dyDescent="0.25">
      <c r="A1647" s="46" t="s">
        <v>1039</v>
      </c>
      <c r="B1647" t="s">
        <v>125</v>
      </c>
      <c r="C1647">
        <v>1</v>
      </c>
      <c r="D1647">
        <v>0.09</v>
      </c>
      <c r="E1647">
        <f t="shared" si="10"/>
        <v>0.09</v>
      </c>
    </row>
    <row r="1648" spans="1:5" ht="30" x14ac:dyDescent="0.25">
      <c r="A1648" s="46" t="s">
        <v>1040</v>
      </c>
      <c r="B1648" t="s">
        <v>125</v>
      </c>
      <c r="C1648">
        <v>1</v>
      </c>
      <c r="D1648">
        <v>0.04</v>
      </c>
      <c r="E1648">
        <f t="shared" si="10"/>
        <v>0.04</v>
      </c>
    </row>
    <row r="1649" spans="1:5" x14ac:dyDescent="0.25">
      <c r="A1649" s="46" t="s">
        <v>123</v>
      </c>
      <c r="B1649" t="s">
        <v>9</v>
      </c>
      <c r="C1649" t="s">
        <v>9</v>
      </c>
      <c r="D1649" t="s">
        <v>9</v>
      </c>
      <c r="E1649">
        <f>SUM(E1643:E1648)</f>
        <v>2.8953999999999995</v>
      </c>
    </row>
    <row r="1651" spans="1:5" x14ac:dyDescent="0.25">
      <c r="A1651" s="46" t="s">
        <v>130</v>
      </c>
      <c r="B1651" t="s">
        <v>9</v>
      </c>
      <c r="C1651" t="s">
        <v>9</v>
      </c>
      <c r="D1651" t="s">
        <v>9</v>
      </c>
      <c r="E1651">
        <f>E1640+E1649</f>
        <v>11.5154</v>
      </c>
    </row>
    <row r="1653" spans="1:5" x14ac:dyDescent="0.25">
      <c r="A1653" s="46" t="s">
        <v>209</v>
      </c>
    </row>
    <row r="1654" spans="1:5" ht="30" x14ac:dyDescent="0.25">
      <c r="A1654" s="46" t="s">
        <v>210</v>
      </c>
    </row>
    <row r="1655" spans="1:5" x14ac:dyDescent="0.25">
      <c r="A1655" s="46" t="s">
        <v>208</v>
      </c>
    </row>
    <row r="1657" spans="1:5" x14ac:dyDescent="0.25">
      <c r="A1657" s="46" t="s">
        <v>124</v>
      </c>
      <c r="B1657" t="s">
        <v>118</v>
      </c>
      <c r="C1657" t="s">
        <v>119</v>
      </c>
      <c r="D1657" t="s">
        <v>120</v>
      </c>
      <c r="E1657" t="s">
        <v>121</v>
      </c>
    </row>
    <row r="1658" spans="1:5" x14ac:dyDescent="0.25">
      <c r="A1658" s="46" t="s">
        <v>1041</v>
      </c>
      <c r="B1658" t="s">
        <v>125</v>
      </c>
      <c r="C1658">
        <v>1</v>
      </c>
      <c r="D1658">
        <v>8.36</v>
      </c>
      <c r="E1658">
        <f>ROUND((C1658*D1658),4)</f>
        <v>8.36</v>
      </c>
    </row>
    <row r="1659" spans="1:5" x14ac:dyDescent="0.25">
      <c r="A1659" s="46" t="s">
        <v>123</v>
      </c>
      <c r="B1659" t="s">
        <v>9</v>
      </c>
      <c r="C1659" t="s">
        <v>9</v>
      </c>
      <c r="D1659" t="s">
        <v>9</v>
      </c>
      <c r="E1659">
        <f>SUM(E1658:E1658)</f>
        <v>8.36</v>
      </c>
    </row>
    <row r="1661" spans="1:5" x14ac:dyDescent="0.25">
      <c r="A1661" s="46" t="s">
        <v>126</v>
      </c>
      <c r="B1661" t="s">
        <v>118</v>
      </c>
      <c r="C1661" t="s">
        <v>119</v>
      </c>
      <c r="D1661" t="s">
        <v>120</v>
      </c>
      <c r="E1661" t="s">
        <v>121</v>
      </c>
    </row>
    <row r="1662" spans="1:5" x14ac:dyDescent="0.25">
      <c r="A1662" s="46" t="s">
        <v>1035</v>
      </c>
      <c r="B1662" t="s">
        <v>125</v>
      </c>
      <c r="C1662">
        <v>1</v>
      </c>
      <c r="D1662">
        <v>0.33889999999999998</v>
      </c>
      <c r="E1662">
        <f t="shared" ref="E1662:E1667" si="11">ROUND((C1662*D1662),4)</f>
        <v>0.33889999999999998</v>
      </c>
    </row>
    <row r="1663" spans="1:5" x14ac:dyDescent="0.25">
      <c r="A1663" s="46" t="s">
        <v>1036</v>
      </c>
      <c r="B1663" t="s">
        <v>125</v>
      </c>
      <c r="C1663">
        <v>1</v>
      </c>
      <c r="D1663">
        <v>1.1265000000000001</v>
      </c>
      <c r="E1663">
        <f t="shared" si="11"/>
        <v>1.1265000000000001</v>
      </c>
    </row>
    <row r="1664" spans="1:5" ht="30" x14ac:dyDescent="0.25">
      <c r="A1664" s="46" t="s">
        <v>1037</v>
      </c>
      <c r="B1664" t="s">
        <v>125</v>
      </c>
      <c r="C1664">
        <v>1</v>
      </c>
      <c r="D1664">
        <v>0.6</v>
      </c>
      <c r="E1664">
        <f t="shared" si="11"/>
        <v>0.6</v>
      </c>
    </row>
    <row r="1665" spans="1:5" ht="30" x14ac:dyDescent="0.25">
      <c r="A1665" s="46" t="s">
        <v>1038</v>
      </c>
      <c r="B1665" t="s">
        <v>125</v>
      </c>
      <c r="C1665">
        <v>1</v>
      </c>
      <c r="D1665">
        <v>0.7</v>
      </c>
      <c r="E1665">
        <f t="shared" si="11"/>
        <v>0.7</v>
      </c>
    </row>
    <row r="1666" spans="1:5" ht="30" x14ac:dyDescent="0.25">
      <c r="A1666" s="46" t="s">
        <v>1039</v>
      </c>
      <c r="B1666" t="s">
        <v>125</v>
      </c>
      <c r="C1666">
        <v>1</v>
      </c>
      <c r="D1666">
        <v>0.09</v>
      </c>
      <c r="E1666">
        <f t="shared" si="11"/>
        <v>0.09</v>
      </c>
    </row>
    <row r="1667" spans="1:5" ht="30" x14ac:dyDescent="0.25">
      <c r="A1667" s="46" t="s">
        <v>1040</v>
      </c>
      <c r="B1667" t="s">
        <v>125</v>
      </c>
      <c r="C1667">
        <v>1</v>
      </c>
      <c r="D1667">
        <v>0.04</v>
      </c>
      <c r="E1667">
        <f t="shared" si="11"/>
        <v>0.04</v>
      </c>
    </row>
    <row r="1668" spans="1:5" x14ac:dyDescent="0.25">
      <c r="A1668" s="46" t="s">
        <v>123</v>
      </c>
      <c r="B1668" t="s">
        <v>9</v>
      </c>
      <c r="C1668" t="s">
        <v>9</v>
      </c>
      <c r="D1668" t="s">
        <v>9</v>
      </c>
      <c r="E1668">
        <f>SUM(E1662:E1667)</f>
        <v>2.8953999999999995</v>
      </c>
    </row>
    <row r="1670" spans="1:5" x14ac:dyDescent="0.25">
      <c r="A1670" s="46" t="s">
        <v>130</v>
      </c>
      <c r="B1670" t="s">
        <v>9</v>
      </c>
      <c r="C1670" t="s">
        <v>9</v>
      </c>
      <c r="D1670" t="s">
        <v>9</v>
      </c>
      <c r="E1670">
        <f>E1659+E1668</f>
        <v>11.255399999999998</v>
      </c>
    </row>
    <row r="1672" spans="1:5" x14ac:dyDescent="0.25">
      <c r="A1672" s="46" t="s">
        <v>211</v>
      </c>
    </row>
    <row r="1673" spans="1:5" ht="30" x14ac:dyDescent="0.25">
      <c r="A1673" s="46" t="s">
        <v>212</v>
      </c>
    </row>
    <row r="1674" spans="1:5" x14ac:dyDescent="0.25">
      <c r="A1674" s="46" t="s">
        <v>208</v>
      </c>
    </row>
    <row r="1676" spans="1:5" x14ac:dyDescent="0.25">
      <c r="A1676" s="46" t="s">
        <v>124</v>
      </c>
      <c r="B1676" t="s">
        <v>118</v>
      </c>
      <c r="C1676" t="s">
        <v>119</v>
      </c>
      <c r="D1676" t="s">
        <v>120</v>
      </c>
      <c r="E1676" t="s">
        <v>121</v>
      </c>
    </row>
    <row r="1677" spans="1:5" x14ac:dyDescent="0.25">
      <c r="A1677" s="46" t="s">
        <v>1042</v>
      </c>
      <c r="B1677" t="s">
        <v>125</v>
      </c>
      <c r="C1677">
        <v>1</v>
      </c>
      <c r="D1677">
        <v>8.66</v>
      </c>
      <c r="E1677">
        <f>ROUND((C1677*D1677),4)</f>
        <v>8.66</v>
      </c>
    </row>
    <row r="1678" spans="1:5" x14ac:dyDescent="0.25">
      <c r="A1678" s="46" t="s">
        <v>123</v>
      </c>
      <c r="B1678" t="s">
        <v>9</v>
      </c>
      <c r="C1678" t="s">
        <v>9</v>
      </c>
      <c r="D1678" t="s">
        <v>9</v>
      </c>
      <c r="E1678">
        <f>SUM(E1677:E1677)</f>
        <v>8.66</v>
      </c>
    </row>
    <row r="1680" spans="1:5" x14ac:dyDescent="0.25">
      <c r="A1680" s="46" t="s">
        <v>126</v>
      </c>
      <c r="B1680" t="s">
        <v>118</v>
      </c>
      <c r="C1680" t="s">
        <v>119</v>
      </c>
      <c r="D1680" t="s">
        <v>120</v>
      </c>
      <c r="E1680" t="s">
        <v>121</v>
      </c>
    </row>
    <row r="1681" spans="1:5" x14ac:dyDescent="0.25">
      <c r="A1681" s="46" t="s">
        <v>1035</v>
      </c>
      <c r="B1681" t="s">
        <v>125</v>
      </c>
      <c r="C1681">
        <v>1</v>
      </c>
      <c r="D1681">
        <v>0.33889999999999998</v>
      </c>
      <c r="E1681">
        <f t="shared" ref="E1681:E1686" si="12">ROUND((C1681*D1681),4)</f>
        <v>0.33889999999999998</v>
      </c>
    </row>
    <row r="1682" spans="1:5" x14ac:dyDescent="0.25">
      <c r="A1682" s="46" t="s">
        <v>1036</v>
      </c>
      <c r="B1682" t="s">
        <v>125</v>
      </c>
      <c r="C1682">
        <v>1</v>
      </c>
      <c r="D1682">
        <v>1.1265000000000001</v>
      </c>
      <c r="E1682">
        <f t="shared" si="12"/>
        <v>1.1265000000000001</v>
      </c>
    </row>
    <row r="1683" spans="1:5" ht="30" x14ac:dyDescent="0.25">
      <c r="A1683" s="46" t="s">
        <v>1037</v>
      </c>
      <c r="B1683" t="s">
        <v>125</v>
      </c>
      <c r="C1683">
        <v>1</v>
      </c>
      <c r="D1683">
        <v>0.6</v>
      </c>
      <c r="E1683">
        <f t="shared" si="12"/>
        <v>0.6</v>
      </c>
    </row>
    <row r="1684" spans="1:5" ht="30" x14ac:dyDescent="0.25">
      <c r="A1684" s="46" t="s">
        <v>1038</v>
      </c>
      <c r="B1684" t="s">
        <v>125</v>
      </c>
      <c r="C1684">
        <v>1</v>
      </c>
      <c r="D1684">
        <v>0.7</v>
      </c>
      <c r="E1684">
        <f t="shared" si="12"/>
        <v>0.7</v>
      </c>
    </row>
    <row r="1685" spans="1:5" ht="30" x14ac:dyDescent="0.25">
      <c r="A1685" s="46" t="s">
        <v>1039</v>
      </c>
      <c r="B1685" t="s">
        <v>125</v>
      </c>
      <c r="C1685">
        <v>1</v>
      </c>
      <c r="D1685">
        <v>0.09</v>
      </c>
      <c r="E1685">
        <f t="shared" si="12"/>
        <v>0.09</v>
      </c>
    </row>
    <row r="1686" spans="1:5" ht="30" x14ac:dyDescent="0.25">
      <c r="A1686" s="46" t="s">
        <v>1040</v>
      </c>
      <c r="B1686" t="s">
        <v>125</v>
      </c>
      <c r="C1686">
        <v>1</v>
      </c>
      <c r="D1686">
        <v>0.04</v>
      </c>
      <c r="E1686">
        <f t="shared" si="12"/>
        <v>0.04</v>
      </c>
    </row>
    <row r="1687" spans="1:5" x14ac:dyDescent="0.25">
      <c r="A1687" s="46" t="s">
        <v>123</v>
      </c>
      <c r="B1687" t="s">
        <v>9</v>
      </c>
      <c r="C1687" t="s">
        <v>9</v>
      </c>
      <c r="D1687" t="s">
        <v>9</v>
      </c>
      <c r="E1687">
        <f>SUM(E1681:E1686)</f>
        <v>2.8953999999999995</v>
      </c>
    </row>
    <row r="1689" spans="1:5" x14ac:dyDescent="0.25">
      <c r="A1689" s="46" t="s">
        <v>130</v>
      </c>
      <c r="B1689" t="s">
        <v>9</v>
      </c>
      <c r="C1689" t="s">
        <v>9</v>
      </c>
      <c r="D1689" t="s">
        <v>9</v>
      </c>
      <c r="E1689">
        <f>E1678+E1687</f>
        <v>11.555399999999999</v>
      </c>
    </row>
    <row r="1691" spans="1:5" x14ac:dyDescent="0.25">
      <c r="A1691" s="46" t="s">
        <v>213</v>
      </c>
    </row>
    <row r="1692" spans="1:5" ht="30" x14ac:dyDescent="0.25">
      <c r="A1692" s="46" t="s">
        <v>214</v>
      </c>
    </row>
    <row r="1693" spans="1:5" x14ac:dyDescent="0.25">
      <c r="A1693" s="46" t="s">
        <v>208</v>
      </c>
    </row>
    <row r="1695" spans="1:5" x14ac:dyDescent="0.25">
      <c r="A1695" s="46" t="s">
        <v>124</v>
      </c>
      <c r="B1695" t="s">
        <v>118</v>
      </c>
      <c r="C1695" t="s">
        <v>119</v>
      </c>
      <c r="D1695" t="s">
        <v>120</v>
      </c>
      <c r="E1695" t="s">
        <v>121</v>
      </c>
    </row>
    <row r="1696" spans="1:5" ht="30" x14ac:dyDescent="0.25">
      <c r="A1696" s="46" t="s">
        <v>1043</v>
      </c>
      <c r="B1696" t="s">
        <v>125</v>
      </c>
      <c r="C1696">
        <v>1</v>
      </c>
      <c r="D1696">
        <v>8.6199999999999992</v>
      </c>
      <c r="E1696">
        <f>ROUND((C1696*D1696),4)</f>
        <v>8.6199999999999992</v>
      </c>
    </row>
    <row r="1697" spans="1:5" x14ac:dyDescent="0.25">
      <c r="A1697" s="46" t="s">
        <v>123</v>
      </c>
      <c r="B1697" t="s">
        <v>9</v>
      </c>
      <c r="C1697" t="s">
        <v>9</v>
      </c>
      <c r="D1697" t="s">
        <v>9</v>
      </c>
      <c r="E1697">
        <f>SUM(E1696:E1696)</f>
        <v>8.6199999999999992</v>
      </c>
    </row>
    <row r="1699" spans="1:5" x14ac:dyDescent="0.25">
      <c r="A1699" s="46" t="s">
        <v>126</v>
      </c>
      <c r="B1699" t="s">
        <v>118</v>
      </c>
      <c r="C1699" t="s">
        <v>119</v>
      </c>
      <c r="D1699" t="s">
        <v>120</v>
      </c>
      <c r="E1699" t="s">
        <v>121</v>
      </c>
    </row>
    <row r="1700" spans="1:5" x14ac:dyDescent="0.25">
      <c r="A1700" s="46" t="s">
        <v>1035</v>
      </c>
      <c r="B1700" t="s">
        <v>125</v>
      </c>
      <c r="C1700">
        <v>1</v>
      </c>
      <c r="D1700">
        <v>0.33889999999999998</v>
      </c>
      <c r="E1700">
        <f t="shared" ref="E1700:E1705" si="13">ROUND((C1700*D1700),4)</f>
        <v>0.33889999999999998</v>
      </c>
    </row>
    <row r="1701" spans="1:5" x14ac:dyDescent="0.25">
      <c r="A1701" s="46" t="s">
        <v>1036</v>
      </c>
      <c r="B1701" t="s">
        <v>125</v>
      </c>
      <c r="C1701">
        <v>1</v>
      </c>
      <c r="D1701">
        <v>1.1265000000000001</v>
      </c>
      <c r="E1701">
        <f t="shared" si="13"/>
        <v>1.1265000000000001</v>
      </c>
    </row>
    <row r="1702" spans="1:5" ht="30" x14ac:dyDescent="0.25">
      <c r="A1702" s="46" t="s">
        <v>1037</v>
      </c>
      <c r="B1702" t="s">
        <v>125</v>
      </c>
      <c r="C1702">
        <v>1</v>
      </c>
      <c r="D1702">
        <v>0.6</v>
      </c>
      <c r="E1702">
        <f t="shared" si="13"/>
        <v>0.6</v>
      </c>
    </row>
    <row r="1703" spans="1:5" ht="30" x14ac:dyDescent="0.25">
      <c r="A1703" s="46" t="s">
        <v>1038</v>
      </c>
      <c r="B1703" t="s">
        <v>125</v>
      </c>
      <c r="C1703">
        <v>1</v>
      </c>
      <c r="D1703">
        <v>0.7</v>
      </c>
      <c r="E1703">
        <f t="shared" si="13"/>
        <v>0.7</v>
      </c>
    </row>
    <row r="1704" spans="1:5" ht="30" x14ac:dyDescent="0.25">
      <c r="A1704" s="46" t="s">
        <v>1039</v>
      </c>
      <c r="B1704" t="s">
        <v>125</v>
      </c>
      <c r="C1704">
        <v>1</v>
      </c>
      <c r="D1704">
        <v>0.09</v>
      </c>
      <c r="E1704">
        <f t="shared" si="13"/>
        <v>0.09</v>
      </c>
    </row>
    <row r="1705" spans="1:5" ht="30" x14ac:dyDescent="0.25">
      <c r="A1705" s="46" t="s">
        <v>1040</v>
      </c>
      <c r="B1705" t="s">
        <v>125</v>
      </c>
      <c r="C1705">
        <v>1</v>
      </c>
      <c r="D1705">
        <v>0.04</v>
      </c>
      <c r="E1705">
        <f t="shared" si="13"/>
        <v>0.04</v>
      </c>
    </row>
    <row r="1706" spans="1:5" x14ac:dyDescent="0.25">
      <c r="A1706" s="46" t="s">
        <v>123</v>
      </c>
      <c r="B1706" t="s">
        <v>9</v>
      </c>
      <c r="C1706" t="s">
        <v>9</v>
      </c>
      <c r="D1706" t="s">
        <v>9</v>
      </c>
      <c r="E1706">
        <f>SUM(E1700:E1705)</f>
        <v>2.8953999999999995</v>
      </c>
    </row>
    <row r="1708" spans="1:5" x14ac:dyDescent="0.25">
      <c r="A1708" s="46" t="s">
        <v>130</v>
      </c>
      <c r="B1708" t="s">
        <v>9</v>
      </c>
      <c r="C1708" t="s">
        <v>9</v>
      </c>
      <c r="D1708" t="s">
        <v>9</v>
      </c>
      <c r="E1708">
        <f>E1697+E1706</f>
        <v>11.5154</v>
      </c>
    </row>
    <row r="1710" spans="1:5" x14ac:dyDescent="0.25">
      <c r="A1710" s="46" t="s">
        <v>215</v>
      </c>
    </row>
    <row r="1711" spans="1:5" ht="30" x14ac:dyDescent="0.25">
      <c r="A1711" s="46" t="s">
        <v>216</v>
      </c>
    </row>
    <row r="1712" spans="1:5" x14ac:dyDescent="0.25">
      <c r="A1712" s="46" t="s">
        <v>208</v>
      </c>
    </row>
    <row r="1714" spans="1:5" x14ac:dyDescent="0.25">
      <c r="A1714" s="46" t="s">
        <v>124</v>
      </c>
      <c r="B1714" t="s">
        <v>118</v>
      </c>
      <c r="C1714" t="s">
        <v>119</v>
      </c>
      <c r="D1714" t="s">
        <v>120</v>
      </c>
      <c r="E1714" t="s">
        <v>121</v>
      </c>
    </row>
    <row r="1715" spans="1:5" x14ac:dyDescent="0.25">
      <c r="A1715" s="46" t="s">
        <v>1044</v>
      </c>
      <c r="B1715" t="s">
        <v>125</v>
      </c>
      <c r="C1715">
        <v>1</v>
      </c>
      <c r="D1715">
        <v>10.44</v>
      </c>
      <c r="E1715">
        <f>ROUND((C1715*D1715),4)</f>
        <v>10.44</v>
      </c>
    </row>
    <row r="1716" spans="1:5" x14ac:dyDescent="0.25">
      <c r="A1716" s="46" t="s">
        <v>123</v>
      </c>
      <c r="B1716" t="s">
        <v>9</v>
      </c>
      <c r="C1716" t="s">
        <v>9</v>
      </c>
      <c r="D1716" t="s">
        <v>9</v>
      </c>
      <c r="E1716">
        <f>SUM(E1715:E1715)</f>
        <v>10.44</v>
      </c>
    </row>
    <row r="1718" spans="1:5" x14ac:dyDescent="0.25">
      <c r="A1718" s="46" t="s">
        <v>126</v>
      </c>
      <c r="B1718" t="s">
        <v>118</v>
      </c>
      <c r="C1718" t="s">
        <v>119</v>
      </c>
      <c r="D1718" t="s">
        <v>120</v>
      </c>
      <c r="E1718" t="s">
        <v>121</v>
      </c>
    </row>
    <row r="1719" spans="1:5" x14ac:dyDescent="0.25">
      <c r="A1719" s="46" t="s">
        <v>1035</v>
      </c>
      <c r="B1719" t="s">
        <v>125</v>
      </c>
      <c r="C1719">
        <v>1</v>
      </c>
      <c r="D1719">
        <v>0.33889999999999998</v>
      </c>
      <c r="E1719">
        <f t="shared" ref="E1719:E1724" si="14">ROUND((C1719*D1719),4)</f>
        <v>0.33889999999999998</v>
      </c>
    </row>
    <row r="1720" spans="1:5" x14ac:dyDescent="0.25">
      <c r="A1720" s="46" t="s">
        <v>1036</v>
      </c>
      <c r="B1720" t="s">
        <v>125</v>
      </c>
      <c r="C1720">
        <v>1</v>
      </c>
      <c r="D1720">
        <v>1.1265000000000001</v>
      </c>
      <c r="E1720">
        <f t="shared" si="14"/>
        <v>1.1265000000000001</v>
      </c>
    </row>
    <row r="1721" spans="1:5" ht="30" x14ac:dyDescent="0.25">
      <c r="A1721" s="46" t="s">
        <v>1037</v>
      </c>
      <c r="B1721" t="s">
        <v>125</v>
      </c>
      <c r="C1721">
        <v>1</v>
      </c>
      <c r="D1721">
        <v>0.6</v>
      </c>
      <c r="E1721">
        <f t="shared" si="14"/>
        <v>0.6</v>
      </c>
    </row>
    <row r="1722" spans="1:5" ht="30" x14ac:dyDescent="0.25">
      <c r="A1722" s="46" t="s">
        <v>1038</v>
      </c>
      <c r="B1722" t="s">
        <v>125</v>
      </c>
      <c r="C1722">
        <v>1</v>
      </c>
      <c r="D1722">
        <v>0.7</v>
      </c>
      <c r="E1722">
        <f t="shared" si="14"/>
        <v>0.7</v>
      </c>
    </row>
    <row r="1723" spans="1:5" ht="30" x14ac:dyDescent="0.25">
      <c r="A1723" s="46" t="s">
        <v>1039</v>
      </c>
      <c r="B1723" t="s">
        <v>125</v>
      </c>
      <c r="C1723">
        <v>1</v>
      </c>
      <c r="D1723">
        <v>0.09</v>
      </c>
      <c r="E1723">
        <f t="shared" si="14"/>
        <v>0.09</v>
      </c>
    </row>
    <row r="1724" spans="1:5" ht="30" x14ac:dyDescent="0.25">
      <c r="A1724" s="46" t="s">
        <v>1040</v>
      </c>
      <c r="B1724" t="s">
        <v>125</v>
      </c>
      <c r="C1724">
        <v>1</v>
      </c>
      <c r="D1724">
        <v>0.04</v>
      </c>
      <c r="E1724">
        <f t="shared" si="14"/>
        <v>0.04</v>
      </c>
    </row>
    <row r="1725" spans="1:5" x14ac:dyDescent="0.25">
      <c r="A1725" s="46" t="s">
        <v>123</v>
      </c>
      <c r="B1725" t="s">
        <v>9</v>
      </c>
      <c r="C1725" t="s">
        <v>9</v>
      </c>
      <c r="D1725" t="s">
        <v>9</v>
      </c>
      <c r="E1725">
        <f>SUM(E1719:E1724)</f>
        <v>2.8953999999999995</v>
      </c>
    </row>
    <row r="1727" spans="1:5" x14ac:dyDescent="0.25">
      <c r="A1727" s="46" t="s">
        <v>130</v>
      </c>
      <c r="B1727" t="s">
        <v>9</v>
      </c>
      <c r="C1727" t="s">
        <v>9</v>
      </c>
      <c r="D1727" t="s">
        <v>9</v>
      </c>
      <c r="E1727">
        <f>E1716+E1725</f>
        <v>13.3354</v>
      </c>
    </row>
    <row r="1729" spans="1:5" x14ac:dyDescent="0.25">
      <c r="A1729" s="46" t="s">
        <v>217</v>
      </c>
    </row>
    <row r="1730" spans="1:5" ht="30" x14ac:dyDescent="0.25">
      <c r="A1730" s="46" t="s">
        <v>218</v>
      </c>
    </row>
    <row r="1731" spans="1:5" x14ac:dyDescent="0.25">
      <c r="A1731" s="46" t="s">
        <v>208</v>
      </c>
    </row>
    <row r="1733" spans="1:5" x14ac:dyDescent="0.25">
      <c r="A1733" s="46" t="s">
        <v>124</v>
      </c>
      <c r="B1733" t="s">
        <v>118</v>
      </c>
      <c r="C1733" t="s">
        <v>119</v>
      </c>
      <c r="D1733" t="s">
        <v>120</v>
      </c>
      <c r="E1733" t="s">
        <v>121</v>
      </c>
    </row>
    <row r="1734" spans="1:5" x14ac:dyDescent="0.25">
      <c r="A1734" s="46" t="s">
        <v>1045</v>
      </c>
      <c r="B1734" t="s">
        <v>125</v>
      </c>
      <c r="C1734">
        <v>1</v>
      </c>
      <c r="D1734">
        <v>11.31</v>
      </c>
      <c r="E1734">
        <f>ROUND((C1734*D1734),4)</f>
        <v>11.31</v>
      </c>
    </row>
    <row r="1735" spans="1:5" x14ac:dyDescent="0.25">
      <c r="A1735" s="46" t="s">
        <v>123</v>
      </c>
      <c r="B1735" t="s">
        <v>9</v>
      </c>
      <c r="C1735" t="s">
        <v>9</v>
      </c>
      <c r="D1735" t="s">
        <v>9</v>
      </c>
      <c r="E1735">
        <f>SUM(E1734:E1734)</f>
        <v>11.31</v>
      </c>
    </row>
    <row r="1737" spans="1:5" x14ac:dyDescent="0.25">
      <c r="A1737" s="46" t="s">
        <v>126</v>
      </c>
      <c r="B1737" t="s">
        <v>118</v>
      </c>
      <c r="C1737" t="s">
        <v>119</v>
      </c>
      <c r="D1737" t="s">
        <v>120</v>
      </c>
      <c r="E1737" t="s">
        <v>121</v>
      </c>
    </row>
    <row r="1738" spans="1:5" x14ac:dyDescent="0.25">
      <c r="A1738" s="46" t="s">
        <v>1035</v>
      </c>
      <c r="B1738" t="s">
        <v>125</v>
      </c>
      <c r="C1738">
        <v>1</v>
      </c>
      <c r="D1738">
        <v>0.33889999999999998</v>
      </c>
      <c r="E1738">
        <f t="shared" ref="E1738:E1743" si="15">ROUND((C1738*D1738),4)</f>
        <v>0.33889999999999998</v>
      </c>
    </row>
    <row r="1739" spans="1:5" x14ac:dyDescent="0.25">
      <c r="A1739" s="46" t="s">
        <v>1036</v>
      </c>
      <c r="B1739" t="s">
        <v>125</v>
      </c>
      <c r="C1739">
        <v>1</v>
      </c>
      <c r="D1739">
        <v>1.1265000000000001</v>
      </c>
      <c r="E1739">
        <f t="shared" si="15"/>
        <v>1.1265000000000001</v>
      </c>
    </row>
    <row r="1740" spans="1:5" ht="30" x14ac:dyDescent="0.25">
      <c r="A1740" s="46" t="s">
        <v>1037</v>
      </c>
      <c r="B1740" t="s">
        <v>125</v>
      </c>
      <c r="C1740">
        <v>1</v>
      </c>
      <c r="D1740">
        <v>0.6</v>
      </c>
      <c r="E1740">
        <f t="shared" si="15"/>
        <v>0.6</v>
      </c>
    </row>
    <row r="1741" spans="1:5" ht="30" x14ac:dyDescent="0.25">
      <c r="A1741" s="46" t="s">
        <v>1038</v>
      </c>
      <c r="B1741" t="s">
        <v>125</v>
      </c>
      <c r="C1741">
        <v>1</v>
      </c>
      <c r="D1741">
        <v>0.7</v>
      </c>
      <c r="E1741">
        <f t="shared" si="15"/>
        <v>0.7</v>
      </c>
    </row>
    <row r="1742" spans="1:5" ht="30" x14ac:dyDescent="0.25">
      <c r="A1742" s="46" t="s">
        <v>1039</v>
      </c>
      <c r="B1742" t="s">
        <v>125</v>
      </c>
      <c r="C1742">
        <v>1</v>
      </c>
      <c r="D1742">
        <v>0.09</v>
      </c>
      <c r="E1742">
        <f t="shared" si="15"/>
        <v>0.09</v>
      </c>
    </row>
    <row r="1743" spans="1:5" ht="30" x14ac:dyDescent="0.25">
      <c r="A1743" s="46" t="s">
        <v>1040</v>
      </c>
      <c r="B1743" t="s">
        <v>125</v>
      </c>
      <c r="C1743">
        <v>1</v>
      </c>
      <c r="D1743">
        <v>0.04</v>
      </c>
      <c r="E1743">
        <f t="shared" si="15"/>
        <v>0.04</v>
      </c>
    </row>
    <row r="1744" spans="1:5" x14ac:dyDescent="0.25">
      <c r="A1744" s="46" t="s">
        <v>123</v>
      </c>
      <c r="B1744" t="s">
        <v>9</v>
      </c>
      <c r="C1744" t="s">
        <v>9</v>
      </c>
      <c r="D1744" t="s">
        <v>9</v>
      </c>
      <c r="E1744">
        <f>SUM(E1738:E1743)</f>
        <v>2.8953999999999995</v>
      </c>
    </row>
    <row r="1746" spans="1:5" x14ac:dyDescent="0.25">
      <c r="A1746" s="46" t="s">
        <v>130</v>
      </c>
      <c r="B1746" t="s">
        <v>9</v>
      </c>
      <c r="C1746" t="s">
        <v>9</v>
      </c>
      <c r="D1746" t="s">
        <v>9</v>
      </c>
      <c r="E1746">
        <f>E1735+E1744</f>
        <v>14.205400000000001</v>
      </c>
    </row>
    <row r="1748" spans="1:5" x14ac:dyDescent="0.25">
      <c r="A1748" s="46" t="s">
        <v>219</v>
      </c>
    </row>
    <row r="1749" spans="1:5" ht="30" x14ac:dyDescent="0.25">
      <c r="A1749" s="46" t="s">
        <v>220</v>
      </c>
    </row>
    <row r="1750" spans="1:5" x14ac:dyDescent="0.25">
      <c r="A1750" s="46" t="s">
        <v>208</v>
      </c>
    </row>
    <row r="1752" spans="1:5" x14ac:dyDescent="0.25">
      <c r="A1752" s="46" t="s">
        <v>124</v>
      </c>
      <c r="B1752" t="s">
        <v>118</v>
      </c>
      <c r="C1752" t="s">
        <v>119</v>
      </c>
      <c r="D1752" t="s">
        <v>120</v>
      </c>
      <c r="E1752" t="s">
        <v>121</v>
      </c>
    </row>
    <row r="1753" spans="1:5" x14ac:dyDescent="0.25">
      <c r="A1753" s="46" t="s">
        <v>1046</v>
      </c>
      <c r="B1753" t="s">
        <v>125</v>
      </c>
      <c r="C1753">
        <v>1</v>
      </c>
      <c r="D1753">
        <v>11.48</v>
      </c>
      <c r="E1753">
        <f>ROUND((C1753*D1753),4)</f>
        <v>11.48</v>
      </c>
    </row>
    <row r="1754" spans="1:5" x14ac:dyDescent="0.25">
      <c r="A1754" s="46" t="s">
        <v>123</v>
      </c>
      <c r="B1754" t="s">
        <v>9</v>
      </c>
      <c r="C1754" t="s">
        <v>9</v>
      </c>
      <c r="D1754" t="s">
        <v>9</v>
      </c>
      <c r="E1754">
        <f>SUM(E1753:E1753)</f>
        <v>11.48</v>
      </c>
    </row>
    <row r="1756" spans="1:5" x14ac:dyDescent="0.25">
      <c r="A1756" s="46" t="s">
        <v>126</v>
      </c>
      <c r="B1756" t="s">
        <v>118</v>
      </c>
      <c r="C1756" t="s">
        <v>119</v>
      </c>
      <c r="D1756" t="s">
        <v>120</v>
      </c>
      <c r="E1756" t="s">
        <v>121</v>
      </c>
    </row>
    <row r="1757" spans="1:5" x14ac:dyDescent="0.25">
      <c r="A1757" s="46" t="s">
        <v>1035</v>
      </c>
      <c r="B1757" t="s">
        <v>125</v>
      </c>
      <c r="C1757">
        <v>1</v>
      </c>
      <c r="D1757">
        <v>0.33889999999999998</v>
      </c>
      <c r="E1757">
        <f t="shared" ref="E1757:E1762" si="16">ROUND((C1757*D1757),4)</f>
        <v>0.33889999999999998</v>
      </c>
    </row>
    <row r="1758" spans="1:5" x14ac:dyDescent="0.25">
      <c r="A1758" s="46" t="s">
        <v>1036</v>
      </c>
      <c r="B1758" t="s">
        <v>125</v>
      </c>
      <c r="C1758">
        <v>1</v>
      </c>
      <c r="D1758">
        <v>1.1265000000000001</v>
      </c>
      <c r="E1758">
        <f t="shared" si="16"/>
        <v>1.1265000000000001</v>
      </c>
    </row>
    <row r="1759" spans="1:5" ht="30" x14ac:dyDescent="0.25">
      <c r="A1759" s="46" t="s">
        <v>1037</v>
      </c>
      <c r="B1759" t="s">
        <v>125</v>
      </c>
      <c r="C1759">
        <v>1</v>
      </c>
      <c r="D1759">
        <v>0.6</v>
      </c>
      <c r="E1759">
        <f t="shared" si="16"/>
        <v>0.6</v>
      </c>
    </row>
    <row r="1760" spans="1:5" ht="30" x14ac:dyDescent="0.25">
      <c r="A1760" s="46" t="s">
        <v>1038</v>
      </c>
      <c r="B1760" t="s">
        <v>125</v>
      </c>
      <c r="C1760">
        <v>1</v>
      </c>
      <c r="D1760">
        <v>0.7</v>
      </c>
      <c r="E1760">
        <f t="shared" si="16"/>
        <v>0.7</v>
      </c>
    </row>
    <row r="1761" spans="1:5" ht="30" x14ac:dyDescent="0.25">
      <c r="A1761" s="46" t="s">
        <v>1039</v>
      </c>
      <c r="B1761" t="s">
        <v>125</v>
      </c>
      <c r="C1761">
        <v>1</v>
      </c>
      <c r="D1761">
        <v>0.09</v>
      </c>
      <c r="E1761">
        <f t="shared" si="16"/>
        <v>0.09</v>
      </c>
    </row>
    <row r="1762" spans="1:5" ht="30" x14ac:dyDescent="0.25">
      <c r="A1762" s="46" t="s">
        <v>1040</v>
      </c>
      <c r="B1762" t="s">
        <v>125</v>
      </c>
      <c r="C1762">
        <v>1</v>
      </c>
      <c r="D1762">
        <v>0.04</v>
      </c>
      <c r="E1762">
        <f t="shared" si="16"/>
        <v>0.04</v>
      </c>
    </row>
    <row r="1763" spans="1:5" x14ac:dyDescent="0.25">
      <c r="A1763" s="46" t="s">
        <v>123</v>
      </c>
      <c r="B1763" t="s">
        <v>9</v>
      </c>
      <c r="C1763" t="s">
        <v>9</v>
      </c>
      <c r="D1763" t="s">
        <v>9</v>
      </c>
      <c r="E1763">
        <f>SUM(E1757:E1762)</f>
        <v>2.8953999999999995</v>
      </c>
    </row>
    <row r="1765" spans="1:5" x14ac:dyDescent="0.25">
      <c r="A1765" s="46" t="s">
        <v>130</v>
      </c>
      <c r="B1765" t="s">
        <v>9</v>
      </c>
      <c r="C1765" t="s">
        <v>9</v>
      </c>
      <c r="D1765" t="s">
        <v>9</v>
      </c>
      <c r="E1765">
        <f>E1754+E1763</f>
        <v>14.375399999999999</v>
      </c>
    </row>
    <row r="1767" spans="1:5" x14ac:dyDescent="0.25">
      <c r="A1767" s="46" t="s">
        <v>221</v>
      </c>
    </row>
    <row r="1768" spans="1:5" ht="30" x14ac:dyDescent="0.25">
      <c r="A1768" s="46" t="s">
        <v>222</v>
      </c>
    </row>
    <row r="1769" spans="1:5" x14ac:dyDescent="0.25">
      <c r="A1769" s="46" t="s">
        <v>208</v>
      </c>
    </row>
    <row r="1771" spans="1:5" x14ac:dyDescent="0.25">
      <c r="A1771" s="46" t="s">
        <v>124</v>
      </c>
      <c r="B1771" t="s">
        <v>118</v>
      </c>
      <c r="C1771" t="s">
        <v>119</v>
      </c>
      <c r="D1771" t="s">
        <v>120</v>
      </c>
      <c r="E1771" t="s">
        <v>121</v>
      </c>
    </row>
    <row r="1772" spans="1:5" x14ac:dyDescent="0.25">
      <c r="A1772" s="46" t="s">
        <v>1047</v>
      </c>
      <c r="B1772" t="s">
        <v>125</v>
      </c>
      <c r="C1772">
        <v>1</v>
      </c>
      <c r="D1772">
        <v>11.48</v>
      </c>
      <c r="E1772">
        <f>ROUND((C1772*D1772),4)</f>
        <v>11.48</v>
      </c>
    </row>
    <row r="1773" spans="1:5" x14ac:dyDescent="0.25">
      <c r="A1773" s="46" t="s">
        <v>123</v>
      </c>
      <c r="B1773" t="s">
        <v>9</v>
      </c>
      <c r="C1773" t="s">
        <v>9</v>
      </c>
      <c r="D1773" t="s">
        <v>9</v>
      </c>
      <c r="E1773">
        <f>SUM(E1772:E1772)</f>
        <v>11.48</v>
      </c>
    </row>
    <row r="1775" spans="1:5" x14ac:dyDescent="0.25">
      <c r="A1775" s="46" t="s">
        <v>126</v>
      </c>
      <c r="B1775" t="s">
        <v>118</v>
      </c>
      <c r="C1775" t="s">
        <v>119</v>
      </c>
      <c r="D1775" t="s">
        <v>120</v>
      </c>
      <c r="E1775" t="s">
        <v>121</v>
      </c>
    </row>
    <row r="1776" spans="1:5" x14ac:dyDescent="0.25">
      <c r="A1776" s="46" t="s">
        <v>1035</v>
      </c>
      <c r="B1776" t="s">
        <v>125</v>
      </c>
      <c r="C1776">
        <v>1</v>
      </c>
      <c r="D1776">
        <v>0.33889999999999998</v>
      </c>
      <c r="E1776">
        <f t="shared" ref="E1776:E1781" si="17">ROUND((C1776*D1776),4)</f>
        <v>0.33889999999999998</v>
      </c>
    </row>
    <row r="1777" spans="1:5" x14ac:dyDescent="0.25">
      <c r="A1777" s="46" t="s">
        <v>1036</v>
      </c>
      <c r="B1777" t="s">
        <v>125</v>
      </c>
      <c r="C1777">
        <v>1</v>
      </c>
      <c r="D1777">
        <v>1.1265000000000001</v>
      </c>
      <c r="E1777">
        <f t="shared" si="17"/>
        <v>1.1265000000000001</v>
      </c>
    </row>
    <row r="1778" spans="1:5" ht="30" x14ac:dyDescent="0.25">
      <c r="A1778" s="46" t="s">
        <v>1037</v>
      </c>
      <c r="B1778" t="s">
        <v>125</v>
      </c>
      <c r="C1778">
        <v>1</v>
      </c>
      <c r="D1778">
        <v>0.6</v>
      </c>
      <c r="E1778">
        <f t="shared" si="17"/>
        <v>0.6</v>
      </c>
    </row>
    <row r="1779" spans="1:5" ht="30" x14ac:dyDescent="0.25">
      <c r="A1779" s="46" t="s">
        <v>1038</v>
      </c>
      <c r="B1779" t="s">
        <v>125</v>
      </c>
      <c r="C1779">
        <v>1</v>
      </c>
      <c r="D1779">
        <v>0.7</v>
      </c>
      <c r="E1779">
        <f t="shared" si="17"/>
        <v>0.7</v>
      </c>
    </row>
    <row r="1780" spans="1:5" ht="30" x14ac:dyDescent="0.25">
      <c r="A1780" s="46" t="s">
        <v>1039</v>
      </c>
      <c r="B1780" t="s">
        <v>125</v>
      </c>
      <c r="C1780">
        <v>1</v>
      </c>
      <c r="D1780">
        <v>0.09</v>
      </c>
      <c r="E1780">
        <f t="shared" si="17"/>
        <v>0.09</v>
      </c>
    </row>
    <row r="1781" spans="1:5" ht="30" x14ac:dyDescent="0.25">
      <c r="A1781" s="46" t="s">
        <v>1040</v>
      </c>
      <c r="B1781" t="s">
        <v>125</v>
      </c>
      <c r="C1781">
        <v>1</v>
      </c>
      <c r="D1781">
        <v>0.04</v>
      </c>
      <c r="E1781">
        <f t="shared" si="17"/>
        <v>0.04</v>
      </c>
    </row>
    <row r="1782" spans="1:5" x14ac:dyDescent="0.25">
      <c r="A1782" s="46" t="s">
        <v>123</v>
      </c>
      <c r="B1782" t="s">
        <v>9</v>
      </c>
      <c r="C1782" t="s">
        <v>9</v>
      </c>
      <c r="D1782" t="s">
        <v>9</v>
      </c>
      <c r="E1782">
        <f>SUM(E1776:E1781)</f>
        <v>2.8953999999999995</v>
      </c>
    </row>
    <row r="1784" spans="1:5" x14ac:dyDescent="0.25">
      <c r="A1784" s="46" t="s">
        <v>130</v>
      </c>
      <c r="B1784" t="s">
        <v>9</v>
      </c>
      <c r="C1784" t="s">
        <v>9</v>
      </c>
      <c r="D1784" t="s">
        <v>9</v>
      </c>
      <c r="E1784">
        <f>E1773+E1782</f>
        <v>14.375399999999999</v>
      </c>
    </row>
    <row r="1786" spans="1:5" x14ac:dyDescent="0.25">
      <c r="A1786" s="46" t="s">
        <v>223</v>
      </c>
    </row>
    <row r="1787" spans="1:5" ht="30" x14ac:dyDescent="0.25">
      <c r="A1787" s="46" t="s">
        <v>224</v>
      </c>
    </row>
    <row r="1788" spans="1:5" x14ac:dyDescent="0.25">
      <c r="A1788" s="46" t="s">
        <v>208</v>
      </c>
    </row>
    <row r="1790" spans="1:5" x14ac:dyDescent="0.25">
      <c r="A1790" s="46" t="s">
        <v>124</v>
      </c>
      <c r="B1790" t="s">
        <v>118</v>
      </c>
      <c r="C1790" t="s">
        <v>119</v>
      </c>
      <c r="D1790" t="s">
        <v>120</v>
      </c>
      <c r="E1790" t="s">
        <v>121</v>
      </c>
    </row>
    <row r="1791" spans="1:5" x14ac:dyDescent="0.25">
      <c r="A1791" s="46" t="s">
        <v>819</v>
      </c>
      <c r="B1791" t="s">
        <v>125</v>
      </c>
      <c r="C1791">
        <v>1</v>
      </c>
      <c r="D1791">
        <v>11.48</v>
      </c>
      <c r="E1791">
        <f>ROUND((C1791*D1791),4)</f>
        <v>11.48</v>
      </c>
    </row>
    <row r="1792" spans="1:5" x14ac:dyDescent="0.25">
      <c r="A1792" s="46" t="s">
        <v>123</v>
      </c>
      <c r="B1792" t="s">
        <v>9</v>
      </c>
      <c r="C1792" t="s">
        <v>9</v>
      </c>
      <c r="D1792" t="s">
        <v>9</v>
      </c>
      <c r="E1792">
        <f>SUM(E1791:E1791)</f>
        <v>11.48</v>
      </c>
    </row>
    <row r="1794" spans="1:5" x14ac:dyDescent="0.25">
      <c r="A1794" s="46" t="s">
        <v>126</v>
      </c>
      <c r="B1794" t="s">
        <v>118</v>
      </c>
      <c r="C1794" t="s">
        <v>119</v>
      </c>
      <c r="D1794" t="s">
        <v>120</v>
      </c>
      <c r="E1794" t="s">
        <v>121</v>
      </c>
    </row>
    <row r="1795" spans="1:5" x14ac:dyDescent="0.25">
      <c r="A1795" s="46" t="s">
        <v>1035</v>
      </c>
      <c r="B1795" t="s">
        <v>125</v>
      </c>
      <c r="C1795">
        <v>1</v>
      </c>
      <c r="D1795">
        <v>0.33889999999999998</v>
      </c>
      <c r="E1795">
        <f t="shared" ref="E1795:E1800" si="18">ROUND((C1795*D1795),4)</f>
        <v>0.33889999999999998</v>
      </c>
    </row>
    <row r="1796" spans="1:5" x14ac:dyDescent="0.25">
      <c r="A1796" s="46" t="s">
        <v>1036</v>
      </c>
      <c r="B1796" t="s">
        <v>125</v>
      </c>
      <c r="C1796">
        <v>1</v>
      </c>
      <c r="D1796">
        <v>1.1265000000000001</v>
      </c>
      <c r="E1796">
        <f t="shared" si="18"/>
        <v>1.1265000000000001</v>
      </c>
    </row>
    <row r="1797" spans="1:5" ht="30" x14ac:dyDescent="0.25">
      <c r="A1797" s="46" t="s">
        <v>1037</v>
      </c>
      <c r="B1797" t="s">
        <v>125</v>
      </c>
      <c r="C1797">
        <v>1</v>
      </c>
      <c r="D1797">
        <v>0.6</v>
      </c>
      <c r="E1797">
        <f t="shared" si="18"/>
        <v>0.6</v>
      </c>
    </row>
    <row r="1798" spans="1:5" ht="30" x14ac:dyDescent="0.25">
      <c r="A1798" s="46" t="s">
        <v>1038</v>
      </c>
      <c r="B1798" t="s">
        <v>125</v>
      </c>
      <c r="C1798">
        <v>1</v>
      </c>
      <c r="D1798">
        <v>0.7</v>
      </c>
      <c r="E1798">
        <f t="shared" si="18"/>
        <v>0.7</v>
      </c>
    </row>
    <row r="1799" spans="1:5" ht="30" x14ac:dyDescent="0.25">
      <c r="A1799" s="46" t="s">
        <v>1039</v>
      </c>
      <c r="B1799" t="s">
        <v>125</v>
      </c>
      <c r="C1799">
        <v>1</v>
      </c>
      <c r="D1799">
        <v>0.09</v>
      </c>
      <c r="E1799">
        <f t="shared" si="18"/>
        <v>0.09</v>
      </c>
    </row>
    <row r="1800" spans="1:5" ht="30" x14ac:dyDescent="0.25">
      <c r="A1800" s="46" t="s">
        <v>1040</v>
      </c>
      <c r="B1800" t="s">
        <v>125</v>
      </c>
      <c r="C1800">
        <v>1</v>
      </c>
      <c r="D1800">
        <v>0.04</v>
      </c>
      <c r="E1800">
        <f t="shared" si="18"/>
        <v>0.04</v>
      </c>
    </row>
    <row r="1801" spans="1:5" x14ac:dyDescent="0.25">
      <c r="A1801" s="46" t="s">
        <v>123</v>
      </c>
      <c r="B1801" t="s">
        <v>9</v>
      </c>
      <c r="C1801" t="s">
        <v>9</v>
      </c>
      <c r="D1801" t="s">
        <v>9</v>
      </c>
      <c r="E1801">
        <f>SUM(E1795:E1800)</f>
        <v>2.8953999999999995</v>
      </c>
    </row>
    <row r="1803" spans="1:5" x14ac:dyDescent="0.25">
      <c r="A1803" s="46" t="s">
        <v>130</v>
      </c>
      <c r="B1803" t="s">
        <v>9</v>
      </c>
      <c r="C1803" t="s">
        <v>9</v>
      </c>
      <c r="D1803" t="s">
        <v>9</v>
      </c>
      <c r="E1803">
        <f>E1792+E1801</f>
        <v>14.375399999999999</v>
      </c>
    </row>
    <row r="1805" spans="1:5" x14ac:dyDescent="0.25">
      <c r="A1805" s="46" t="s">
        <v>225</v>
      </c>
    </row>
    <row r="1806" spans="1:5" ht="30" x14ac:dyDescent="0.25">
      <c r="A1806" s="46" t="s">
        <v>226</v>
      </c>
    </row>
    <row r="1807" spans="1:5" x14ac:dyDescent="0.25">
      <c r="A1807" s="46" t="s">
        <v>208</v>
      </c>
    </row>
    <row r="1809" spans="1:5" x14ac:dyDescent="0.25">
      <c r="A1809" s="46" t="s">
        <v>124</v>
      </c>
      <c r="B1809" t="s">
        <v>118</v>
      </c>
      <c r="C1809" t="s">
        <v>119</v>
      </c>
      <c r="D1809" t="s">
        <v>120</v>
      </c>
      <c r="E1809" t="s">
        <v>121</v>
      </c>
    </row>
    <row r="1810" spans="1:5" x14ac:dyDescent="0.25">
      <c r="A1810" s="46" t="s">
        <v>1048</v>
      </c>
      <c r="B1810" t="s">
        <v>125</v>
      </c>
      <c r="C1810">
        <v>1</v>
      </c>
      <c r="D1810">
        <v>10.119999999999999</v>
      </c>
      <c r="E1810">
        <f>ROUND((C1810*D1810),4)</f>
        <v>10.119999999999999</v>
      </c>
    </row>
    <row r="1811" spans="1:5" x14ac:dyDescent="0.25">
      <c r="A1811" s="46" t="s">
        <v>123</v>
      </c>
      <c r="B1811" t="s">
        <v>9</v>
      </c>
      <c r="C1811" t="s">
        <v>9</v>
      </c>
      <c r="D1811" t="s">
        <v>9</v>
      </c>
      <c r="E1811">
        <f>SUM(E1810:E1810)</f>
        <v>10.119999999999999</v>
      </c>
    </row>
    <row r="1813" spans="1:5" x14ac:dyDescent="0.25">
      <c r="A1813" s="46" t="s">
        <v>126</v>
      </c>
      <c r="B1813" t="s">
        <v>118</v>
      </c>
      <c r="C1813" t="s">
        <v>119</v>
      </c>
      <c r="D1813" t="s">
        <v>120</v>
      </c>
      <c r="E1813" t="s">
        <v>121</v>
      </c>
    </row>
    <row r="1814" spans="1:5" x14ac:dyDescent="0.25">
      <c r="A1814" s="46" t="s">
        <v>1035</v>
      </c>
      <c r="B1814" t="s">
        <v>125</v>
      </c>
      <c r="C1814">
        <v>1</v>
      </c>
      <c r="D1814">
        <v>0.33889999999999998</v>
      </c>
      <c r="E1814">
        <f t="shared" ref="E1814:E1819" si="19">ROUND((C1814*D1814),4)</f>
        <v>0.33889999999999998</v>
      </c>
    </row>
    <row r="1815" spans="1:5" x14ac:dyDescent="0.25">
      <c r="A1815" s="46" t="s">
        <v>1036</v>
      </c>
      <c r="B1815" t="s">
        <v>125</v>
      </c>
      <c r="C1815">
        <v>1</v>
      </c>
      <c r="D1815">
        <v>1.1265000000000001</v>
      </c>
      <c r="E1815">
        <f t="shared" si="19"/>
        <v>1.1265000000000001</v>
      </c>
    </row>
    <row r="1816" spans="1:5" ht="30" x14ac:dyDescent="0.25">
      <c r="A1816" s="46" t="s">
        <v>1037</v>
      </c>
      <c r="B1816" t="s">
        <v>125</v>
      </c>
      <c r="C1816">
        <v>1</v>
      </c>
      <c r="D1816">
        <v>0.6</v>
      </c>
      <c r="E1816">
        <f t="shared" si="19"/>
        <v>0.6</v>
      </c>
    </row>
    <row r="1817" spans="1:5" ht="30" x14ac:dyDescent="0.25">
      <c r="A1817" s="46" t="s">
        <v>1038</v>
      </c>
      <c r="B1817" t="s">
        <v>125</v>
      </c>
      <c r="C1817">
        <v>1</v>
      </c>
      <c r="D1817">
        <v>0.7</v>
      </c>
      <c r="E1817">
        <f t="shared" si="19"/>
        <v>0.7</v>
      </c>
    </row>
    <row r="1818" spans="1:5" ht="30" x14ac:dyDescent="0.25">
      <c r="A1818" s="46" t="s">
        <v>1039</v>
      </c>
      <c r="B1818" t="s">
        <v>125</v>
      </c>
      <c r="C1818">
        <v>1</v>
      </c>
      <c r="D1818">
        <v>0.09</v>
      </c>
      <c r="E1818">
        <f t="shared" si="19"/>
        <v>0.09</v>
      </c>
    </row>
    <row r="1819" spans="1:5" ht="30" x14ac:dyDescent="0.25">
      <c r="A1819" s="46" t="s">
        <v>1040</v>
      </c>
      <c r="B1819" t="s">
        <v>125</v>
      </c>
      <c r="C1819">
        <v>1</v>
      </c>
      <c r="D1819">
        <v>0.04</v>
      </c>
      <c r="E1819">
        <f t="shared" si="19"/>
        <v>0.04</v>
      </c>
    </row>
    <row r="1820" spans="1:5" x14ac:dyDescent="0.25">
      <c r="A1820" s="46" t="s">
        <v>123</v>
      </c>
      <c r="B1820" t="s">
        <v>9</v>
      </c>
      <c r="C1820" t="s">
        <v>9</v>
      </c>
      <c r="D1820" t="s">
        <v>9</v>
      </c>
      <c r="E1820">
        <f>SUM(E1814:E1819)</f>
        <v>2.8953999999999995</v>
      </c>
    </row>
    <row r="1822" spans="1:5" x14ac:dyDescent="0.25">
      <c r="A1822" s="46" t="s">
        <v>130</v>
      </c>
      <c r="B1822" t="s">
        <v>9</v>
      </c>
      <c r="C1822" t="s">
        <v>9</v>
      </c>
      <c r="D1822" t="s">
        <v>9</v>
      </c>
      <c r="E1822">
        <f>E1811+E1820</f>
        <v>13.0154</v>
      </c>
    </row>
    <row r="1824" spans="1:5" x14ac:dyDescent="0.25">
      <c r="A1824" s="46" t="s">
        <v>229</v>
      </c>
    </row>
    <row r="1825" spans="1:5" ht="30" x14ac:dyDescent="0.25">
      <c r="A1825" s="46" t="s">
        <v>230</v>
      </c>
    </row>
    <row r="1826" spans="1:5" x14ac:dyDescent="0.25">
      <c r="A1826" s="46" t="s">
        <v>208</v>
      </c>
    </row>
    <row r="1828" spans="1:5" x14ac:dyDescent="0.25">
      <c r="A1828" s="46" t="s">
        <v>124</v>
      </c>
      <c r="B1828" t="s">
        <v>118</v>
      </c>
      <c r="C1828" t="s">
        <v>119</v>
      </c>
      <c r="D1828" t="s">
        <v>120</v>
      </c>
      <c r="E1828" t="s">
        <v>121</v>
      </c>
    </row>
    <row r="1829" spans="1:5" x14ac:dyDescent="0.25">
      <c r="A1829" s="46" t="s">
        <v>1049</v>
      </c>
      <c r="B1829" t="s">
        <v>125</v>
      </c>
      <c r="C1829">
        <v>1</v>
      </c>
      <c r="D1829">
        <v>15.11</v>
      </c>
      <c r="E1829">
        <f>ROUND((C1829*D1829),4)</f>
        <v>15.11</v>
      </c>
    </row>
    <row r="1830" spans="1:5" x14ac:dyDescent="0.25">
      <c r="A1830" s="46" t="s">
        <v>123</v>
      </c>
      <c r="B1830" t="s">
        <v>9</v>
      </c>
      <c r="C1830" t="s">
        <v>9</v>
      </c>
      <c r="D1830" t="s">
        <v>9</v>
      </c>
      <c r="E1830">
        <f>SUM(E1829:E1829)</f>
        <v>15.11</v>
      </c>
    </row>
    <row r="1832" spans="1:5" x14ac:dyDescent="0.25">
      <c r="A1832" s="46" t="s">
        <v>126</v>
      </c>
      <c r="B1832" t="s">
        <v>118</v>
      </c>
      <c r="C1832" t="s">
        <v>119</v>
      </c>
      <c r="D1832" t="s">
        <v>120</v>
      </c>
      <c r="E1832" t="s">
        <v>121</v>
      </c>
    </row>
    <row r="1833" spans="1:5" x14ac:dyDescent="0.25">
      <c r="A1833" s="46" t="s">
        <v>1035</v>
      </c>
      <c r="B1833" t="s">
        <v>125</v>
      </c>
      <c r="C1833">
        <v>1</v>
      </c>
      <c r="D1833">
        <v>0.33889999999999998</v>
      </c>
      <c r="E1833">
        <f t="shared" ref="E1833:E1838" si="20">ROUND((C1833*D1833),4)</f>
        <v>0.33889999999999998</v>
      </c>
    </row>
    <row r="1834" spans="1:5" x14ac:dyDescent="0.25">
      <c r="A1834" s="46" t="s">
        <v>1036</v>
      </c>
      <c r="B1834" t="s">
        <v>125</v>
      </c>
      <c r="C1834">
        <v>1</v>
      </c>
      <c r="D1834">
        <v>1.1265000000000001</v>
      </c>
      <c r="E1834">
        <f t="shared" si="20"/>
        <v>1.1265000000000001</v>
      </c>
    </row>
    <row r="1835" spans="1:5" ht="30" x14ac:dyDescent="0.25">
      <c r="A1835" s="46" t="s">
        <v>1037</v>
      </c>
      <c r="B1835" t="s">
        <v>125</v>
      </c>
      <c r="C1835">
        <v>1</v>
      </c>
      <c r="D1835">
        <v>0.6</v>
      </c>
      <c r="E1835">
        <f t="shared" si="20"/>
        <v>0.6</v>
      </c>
    </row>
    <row r="1836" spans="1:5" ht="30" x14ac:dyDescent="0.25">
      <c r="A1836" s="46" t="s">
        <v>1038</v>
      </c>
      <c r="B1836" t="s">
        <v>125</v>
      </c>
      <c r="C1836">
        <v>1</v>
      </c>
      <c r="D1836">
        <v>0.7</v>
      </c>
      <c r="E1836">
        <f t="shared" si="20"/>
        <v>0.7</v>
      </c>
    </row>
    <row r="1837" spans="1:5" ht="30" x14ac:dyDescent="0.25">
      <c r="A1837" s="46" t="s">
        <v>1039</v>
      </c>
      <c r="B1837" t="s">
        <v>125</v>
      </c>
      <c r="C1837">
        <v>1</v>
      </c>
      <c r="D1837">
        <v>0.09</v>
      </c>
      <c r="E1837">
        <f t="shared" si="20"/>
        <v>0.09</v>
      </c>
    </row>
    <row r="1838" spans="1:5" ht="30" x14ac:dyDescent="0.25">
      <c r="A1838" s="46" t="s">
        <v>1040</v>
      </c>
      <c r="B1838" t="s">
        <v>125</v>
      </c>
      <c r="C1838">
        <v>1</v>
      </c>
      <c r="D1838">
        <v>0.04</v>
      </c>
      <c r="E1838">
        <f t="shared" si="20"/>
        <v>0.04</v>
      </c>
    </row>
    <row r="1839" spans="1:5" x14ac:dyDescent="0.25">
      <c r="A1839" s="46" t="s">
        <v>123</v>
      </c>
      <c r="B1839" t="s">
        <v>9</v>
      </c>
      <c r="C1839" t="s">
        <v>9</v>
      </c>
      <c r="D1839" t="s">
        <v>9</v>
      </c>
      <c r="E1839">
        <f>SUM(E1833:E1838)</f>
        <v>2.8953999999999995</v>
      </c>
    </row>
    <row r="1841" spans="1:5" x14ac:dyDescent="0.25">
      <c r="A1841" s="46" t="s">
        <v>130</v>
      </c>
      <c r="B1841" t="s">
        <v>9</v>
      </c>
      <c r="C1841" t="s">
        <v>9</v>
      </c>
      <c r="D1841" t="s">
        <v>9</v>
      </c>
      <c r="E1841">
        <f>E1830+E1839</f>
        <v>18.005399999999998</v>
      </c>
    </row>
    <row r="1843" spans="1:5" x14ac:dyDescent="0.25">
      <c r="A1843" s="46" t="s">
        <v>231</v>
      </c>
    </row>
    <row r="1844" spans="1:5" ht="30" x14ac:dyDescent="0.25">
      <c r="A1844" s="46" t="s">
        <v>232</v>
      </c>
    </row>
    <row r="1845" spans="1:5" x14ac:dyDescent="0.25">
      <c r="A1845" s="46" t="s">
        <v>208</v>
      </c>
    </row>
    <row r="1847" spans="1:5" x14ac:dyDescent="0.25">
      <c r="A1847" s="46" t="s">
        <v>124</v>
      </c>
      <c r="B1847" t="s">
        <v>118</v>
      </c>
      <c r="C1847" t="s">
        <v>119</v>
      </c>
      <c r="D1847" t="s">
        <v>120</v>
      </c>
      <c r="E1847" t="s">
        <v>121</v>
      </c>
    </row>
    <row r="1848" spans="1:5" x14ac:dyDescent="0.25">
      <c r="A1848" s="46" t="s">
        <v>1050</v>
      </c>
      <c r="B1848" t="s">
        <v>125</v>
      </c>
      <c r="C1848">
        <v>1</v>
      </c>
      <c r="D1848">
        <v>11.48</v>
      </c>
      <c r="E1848">
        <f>ROUND((C1848*D1848),4)</f>
        <v>11.48</v>
      </c>
    </row>
    <row r="1849" spans="1:5" x14ac:dyDescent="0.25">
      <c r="A1849" s="46" t="s">
        <v>123</v>
      </c>
      <c r="B1849" t="s">
        <v>9</v>
      </c>
      <c r="C1849" t="s">
        <v>9</v>
      </c>
      <c r="D1849" t="s">
        <v>9</v>
      </c>
      <c r="E1849">
        <f>SUM(E1848:E1848)</f>
        <v>11.48</v>
      </c>
    </row>
    <row r="1851" spans="1:5" x14ac:dyDescent="0.25">
      <c r="A1851" s="46" t="s">
        <v>126</v>
      </c>
      <c r="B1851" t="s">
        <v>118</v>
      </c>
      <c r="C1851" t="s">
        <v>119</v>
      </c>
      <c r="D1851" t="s">
        <v>120</v>
      </c>
      <c r="E1851" t="s">
        <v>121</v>
      </c>
    </row>
    <row r="1852" spans="1:5" x14ac:dyDescent="0.25">
      <c r="A1852" s="46" t="s">
        <v>1035</v>
      </c>
      <c r="B1852" t="s">
        <v>125</v>
      </c>
      <c r="C1852">
        <v>1</v>
      </c>
      <c r="D1852">
        <v>0.33889999999999998</v>
      </c>
      <c r="E1852">
        <f t="shared" ref="E1852:E1857" si="21">ROUND((C1852*D1852),4)</f>
        <v>0.33889999999999998</v>
      </c>
    </row>
    <row r="1853" spans="1:5" x14ac:dyDescent="0.25">
      <c r="A1853" s="46" t="s">
        <v>1036</v>
      </c>
      <c r="B1853" t="s">
        <v>125</v>
      </c>
      <c r="C1853">
        <v>1</v>
      </c>
      <c r="D1853">
        <v>1.1265000000000001</v>
      </c>
      <c r="E1853">
        <f t="shared" si="21"/>
        <v>1.1265000000000001</v>
      </c>
    </row>
    <row r="1854" spans="1:5" ht="30" x14ac:dyDescent="0.25">
      <c r="A1854" s="46" t="s">
        <v>1037</v>
      </c>
      <c r="B1854" t="s">
        <v>125</v>
      </c>
      <c r="C1854">
        <v>1</v>
      </c>
      <c r="D1854">
        <v>0.6</v>
      </c>
      <c r="E1854">
        <f t="shared" si="21"/>
        <v>0.6</v>
      </c>
    </row>
    <row r="1855" spans="1:5" ht="30" x14ac:dyDescent="0.25">
      <c r="A1855" s="46" t="s">
        <v>1038</v>
      </c>
      <c r="B1855" t="s">
        <v>125</v>
      </c>
      <c r="C1855">
        <v>1</v>
      </c>
      <c r="D1855">
        <v>0.7</v>
      </c>
      <c r="E1855">
        <f t="shared" si="21"/>
        <v>0.7</v>
      </c>
    </row>
    <row r="1856" spans="1:5" ht="30" x14ac:dyDescent="0.25">
      <c r="A1856" s="46" t="s">
        <v>1039</v>
      </c>
      <c r="B1856" t="s">
        <v>125</v>
      </c>
      <c r="C1856">
        <v>1</v>
      </c>
      <c r="D1856">
        <v>0.09</v>
      </c>
      <c r="E1856">
        <f t="shared" si="21"/>
        <v>0.09</v>
      </c>
    </row>
    <row r="1857" spans="1:5" ht="30" x14ac:dyDescent="0.25">
      <c r="A1857" s="46" t="s">
        <v>1040</v>
      </c>
      <c r="B1857" t="s">
        <v>125</v>
      </c>
      <c r="C1857">
        <v>1</v>
      </c>
      <c r="D1857">
        <v>0.04</v>
      </c>
      <c r="E1857">
        <f t="shared" si="21"/>
        <v>0.04</v>
      </c>
    </row>
    <row r="1858" spans="1:5" x14ac:dyDescent="0.25">
      <c r="A1858" s="46" t="s">
        <v>123</v>
      </c>
      <c r="B1858" t="s">
        <v>9</v>
      </c>
      <c r="C1858" t="s">
        <v>9</v>
      </c>
      <c r="D1858" t="s">
        <v>9</v>
      </c>
      <c r="E1858">
        <f>SUM(E1852:E1857)</f>
        <v>2.8953999999999995</v>
      </c>
    </row>
    <row r="1860" spans="1:5" x14ac:dyDescent="0.25">
      <c r="A1860" s="46" t="s">
        <v>130</v>
      </c>
      <c r="B1860" t="s">
        <v>9</v>
      </c>
      <c r="C1860" t="s">
        <v>9</v>
      </c>
      <c r="D1860" t="s">
        <v>9</v>
      </c>
      <c r="E1860">
        <f>E1849+E1858</f>
        <v>14.375399999999999</v>
      </c>
    </row>
    <row r="1862" spans="1:5" x14ac:dyDescent="0.25">
      <c r="A1862" s="46" t="s">
        <v>233</v>
      </c>
    </row>
    <row r="1863" spans="1:5" x14ac:dyDescent="0.25">
      <c r="A1863" s="46" t="s">
        <v>234</v>
      </c>
    </row>
    <row r="1864" spans="1:5" x14ac:dyDescent="0.25">
      <c r="A1864" s="46" t="s">
        <v>208</v>
      </c>
    </row>
    <row r="1866" spans="1:5" x14ac:dyDescent="0.25">
      <c r="A1866" s="46" t="s">
        <v>124</v>
      </c>
      <c r="B1866" t="s">
        <v>118</v>
      </c>
      <c r="C1866" t="s">
        <v>119</v>
      </c>
      <c r="D1866" t="s">
        <v>120</v>
      </c>
      <c r="E1866" t="s">
        <v>121</v>
      </c>
    </row>
    <row r="1867" spans="1:5" x14ac:dyDescent="0.25">
      <c r="A1867" s="46" t="s">
        <v>1051</v>
      </c>
      <c r="B1867" t="s">
        <v>125</v>
      </c>
      <c r="C1867">
        <v>1</v>
      </c>
      <c r="D1867">
        <v>11.15</v>
      </c>
      <c r="E1867">
        <f>ROUND((C1867*D1867),4)</f>
        <v>11.15</v>
      </c>
    </row>
    <row r="1868" spans="1:5" x14ac:dyDescent="0.25">
      <c r="A1868" s="46" t="s">
        <v>123</v>
      </c>
      <c r="B1868" t="s">
        <v>9</v>
      </c>
      <c r="C1868" t="s">
        <v>9</v>
      </c>
      <c r="D1868" t="s">
        <v>9</v>
      </c>
      <c r="E1868">
        <f>SUM(E1867:E1867)</f>
        <v>11.15</v>
      </c>
    </row>
    <row r="1870" spans="1:5" x14ac:dyDescent="0.25">
      <c r="A1870" s="46" t="s">
        <v>126</v>
      </c>
      <c r="B1870" t="s">
        <v>118</v>
      </c>
      <c r="C1870" t="s">
        <v>119</v>
      </c>
      <c r="D1870" t="s">
        <v>120</v>
      </c>
      <c r="E1870" t="s">
        <v>121</v>
      </c>
    </row>
    <row r="1871" spans="1:5" x14ac:dyDescent="0.25">
      <c r="A1871" s="46" t="s">
        <v>1035</v>
      </c>
      <c r="B1871" t="s">
        <v>125</v>
      </c>
      <c r="C1871">
        <v>1</v>
      </c>
      <c r="D1871">
        <v>0.33889999999999998</v>
      </c>
      <c r="E1871">
        <f t="shared" ref="E1871:E1876" si="22">ROUND((C1871*D1871),4)</f>
        <v>0.33889999999999998</v>
      </c>
    </row>
    <row r="1872" spans="1:5" x14ac:dyDescent="0.25">
      <c r="A1872" s="46" t="s">
        <v>1036</v>
      </c>
      <c r="B1872" t="s">
        <v>125</v>
      </c>
      <c r="C1872">
        <v>1</v>
      </c>
      <c r="D1872">
        <v>1.1265000000000001</v>
      </c>
      <c r="E1872">
        <f t="shared" si="22"/>
        <v>1.1265000000000001</v>
      </c>
    </row>
    <row r="1873" spans="1:5" ht="30" x14ac:dyDescent="0.25">
      <c r="A1873" s="46" t="s">
        <v>1037</v>
      </c>
      <c r="B1873" t="s">
        <v>125</v>
      </c>
      <c r="C1873">
        <v>1</v>
      </c>
      <c r="D1873">
        <v>0.6</v>
      </c>
      <c r="E1873">
        <f t="shared" si="22"/>
        <v>0.6</v>
      </c>
    </row>
    <row r="1874" spans="1:5" ht="30" x14ac:dyDescent="0.25">
      <c r="A1874" s="46" t="s">
        <v>1038</v>
      </c>
      <c r="B1874" t="s">
        <v>125</v>
      </c>
      <c r="C1874">
        <v>1</v>
      </c>
      <c r="D1874">
        <v>0.7</v>
      </c>
      <c r="E1874">
        <f t="shared" si="22"/>
        <v>0.7</v>
      </c>
    </row>
    <row r="1875" spans="1:5" ht="30" x14ac:dyDescent="0.25">
      <c r="A1875" s="46" t="s">
        <v>1039</v>
      </c>
      <c r="B1875" t="s">
        <v>125</v>
      </c>
      <c r="C1875">
        <v>1</v>
      </c>
      <c r="D1875">
        <v>0.09</v>
      </c>
      <c r="E1875">
        <f t="shared" si="22"/>
        <v>0.09</v>
      </c>
    </row>
    <row r="1876" spans="1:5" ht="30" x14ac:dyDescent="0.25">
      <c r="A1876" s="46" t="s">
        <v>1040</v>
      </c>
      <c r="B1876" t="s">
        <v>125</v>
      </c>
      <c r="C1876">
        <v>1</v>
      </c>
      <c r="D1876">
        <v>0.04</v>
      </c>
      <c r="E1876">
        <f t="shared" si="22"/>
        <v>0.04</v>
      </c>
    </row>
    <row r="1877" spans="1:5" x14ac:dyDescent="0.25">
      <c r="A1877" s="46" t="s">
        <v>123</v>
      </c>
      <c r="B1877" t="s">
        <v>9</v>
      </c>
      <c r="C1877" t="s">
        <v>9</v>
      </c>
      <c r="D1877" t="s">
        <v>9</v>
      </c>
      <c r="E1877">
        <f>SUM(E1871:E1876)</f>
        <v>2.8953999999999995</v>
      </c>
    </row>
    <row r="1879" spans="1:5" x14ac:dyDescent="0.25">
      <c r="A1879" s="46" t="s">
        <v>130</v>
      </c>
      <c r="B1879" t="s">
        <v>9</v>
      </c>
      <c r="C1879" t="s">
        <v>9</v>
      </c>
      <c r="D1879" t="s">
        <v>9</v>
      </c>
      <c r="E1879">
        <f>E1868+E1877</f>
        <v>14.045400000000001</v>
      </c>
    </row>
    <row r="1881" spans="1:5" x14ac:dyDescent="0.25">
      <c r="A1881" s="46" t="s">
        <v>235</v>
      </c>
    </row>
    <row r="1882" spans="1:5" ht="30" x14ac:dyDescent="0.25">
      <c r="A1882" s="46" t="s">
        <v>236</v>
      </c>
    </row>
    <row r="1883" spans="1:5" x14ac:dyDescent="0.25">
      <c r="A1883" s="46" t="s">
        <v>208</v>
      </c>
    </row>
    <row r="1885" spans="1:5" x14ac:dyDescent="0.25">
      <c r="A1885" s="46" t="s">
        <v>124</v>
      </c>
      <c r="B1885" t="s">
        <v>118</v>
      </c>
      <c r="C1885" t="s">
        <v>119</v>
      </c>
      <c r="D1885" t="s">
        <v>120</v>
      </c>
      <c r="E1885" t="s">
        <v>121</v>
      </c>
    </row>
    <row r="1886" spans="1:5" x14ac:dyDescent="0.25">
      <c r="A1886" s="46" t="s">
        <v>1052</v>
      </c>
      <c r="B1886" t="s">
        <v>125</v>
      </c>
      <c r="C1886">
        <v>1</v>
      </c>
      <c r="D1886">
        <v>10.84</v>
      </c>
      <c r="E1886">
        <f>ROUND((C1886*D1886),4)</f>
        <v>10.84</v>
      </c>
    </row>
    <row r="1887" spans="1:5" x14ac:dyDescent="0.25">
      <c r="A1887" s="46" t="s">
        <v>123</v>
      </c>
      <c r="B1887" t="s">
        <v>9</v>
      </c>
      <c r="C1887" t="s">
        <v>9</v>
      </c>
      <c r="D1887" t="s">
        <v>9</v>
      </c>
      <c r="E1887">
        <f>SUM(E1886:E1886)</f>
        <v>10.84</v>
      </c>
    </row>
    <row r="1889" spans="1:5" x14ac:dyDescent="0.25">
      <c r="A1889" s="46" t="s">
        <v>126</v>
      </c>
      <c r="B1889" t="s">
        <v>118</v>
      </c>
      <c r="C1889" t="s">
        <v>119</v>
      </c>
      <c r="D1889" t="s">
        <v>120</v>
      </c>
      <c r="E1889" t="s">
        <v>121</v>
      </c>
    </row>
    <row r="1890" spans="1:5" x14ac:dyDescent="0.25">
      <c r="A1890" s="46" t="s">
        <v>1035</v>
      </c>
      <c r="B1890" t="s">
        <v>125</v>
      </c>
      <c r="C1890">
        <v>1</v>
      </c>
      <c r="D1890">
        <v>0.33889999999999998</v>
      </c>
      <c r="E1890">
        <f t="shared" ref="E1890:E1895" si="23">ROUND((C1890*D1890),4)</f>
        <v>0.33889999999999998</v>
      </c>
    </row>
    <row r="1891" spans="1:5" x14ac:dyDescent="0.25">
      <c r="A1891" s="46" t="s">
        <v>1036</v>
      </c>
      <c r="B1891" t="s">
        <v>125</v>
      </c>
      <c r="C1891">
        <v>1</v>
      </c>
      <c r="D1891">
        <v>1.1265000000000001</v>
      </c>
      <c r="E1891">
        <f t="shared" si="23"/>
        <v>1.1265000000000001</v>
      </c>
    </row>
    <row r="1892" spans="1:5" ht="30" x14ac:dyDescent="0.25">
      <c r="A1892" s="46" t="s">
        <v>1037</v>
      </c>
      <c r="B1892" t="s">
        <v>125</v>
      </c>
      <c r="C1892">
        <v>1</v>
      </c>
      <c r="D1892">
        <v>0.6</v>
      </c>
      <c r="E1892">
        <f t="shared" si="23"/>
        <v>0.6</v>
      </c>
    </row>
    <row r="1893" spans="1:5" ht="30" x14ac:dyDescent="0.25">
      <c r="A1893" s="46" t="s">
        <v>1038</v>
      </c>
      <c r="B1893" t="s">
        <v>125</v>
      </c>
      <c r="C1893">
        <v>1</v>
      </c>
      <c r="D1893">
        <v>0.7</v>
      </c>
      <c r="E1893">
        <f t="shared" si="23"/>
        <v>0.7</v>
      </c>
    </row>
    <row r="1894" spans="1:5" ht="30" x14ac:dyDescent="0.25">
      <c r="A1894" s="46" t="s">
        <v>1039</v>
      </c>
      <c r="B1894" t="s">
        <v>125</v>
      </c>
      <c r="C1894">
        <v>1</v>
      </c>
      <c r="D1894">
        <v>0.09</v>
      </c>
      <c r="E1894">
        <f t="shared" si="23"/>
        <v>0.09</v>
      </c>
    </row>
    <row r="1895" spans="1:5" ht="30" x14ac:dyDescent="0.25">
      <c r="A1895" s="46" t="s">
        <v>1040</v>
      </c>
      <c r="B1895" t="s">
        <v>125</v>
      </c>
      <c r="C1895">
        <v>1</v>
      </c>
      <c r="D1895">
        <v>0.04</v>
      </c>
      <c r="E1895">
        <f t="shared" si="23"/>
        <v>0.04</v>
      </c>
    </row>
    <row r="1896" spans="1:5" x14ac:dyDescent="0.25">
      <c r="A1896" s="46" t="s">
        <v>123</v>
      </c>
      <c r="B1896" t="s">
        <v>9</v>
      </c>
      <c r="C1896" t="s">
        <v>9</v>
      </c>
      <c r="D1896" t="s">
        <v>9</v>
      </c>
      <c r="E1896">
        <f>SUM(E1890:E1895)</f>
        <v>2.8953999999999995</v>
      </c>
    </row>
    <row r="1898" spans="1:5" x14ac:dyDescent="0.25">
      <c r="A1898" s="46" t="s">
        <v>130</v>
      </c>
      <c r="B1898" t="s">
        <v>9</v>
      </c>
      <c r="C1898" t="s">
        <v>9</v>
      </c>
      <c r="D1898" t="s">
        <v>9</v>
      </c>
      <c r="E1898">
        <f>E1887+E1896</f>
        <v>13.735399999999998</v>
      </c>
    </row>
    <row r="1900" spans="1:5" x14ac:dyDescent="0.25">
      <c r="A1900" s="46" t="s">
        <v>237</v>
      </c>
    </row>
    <row r="1901" spans="1:5" ht="30" x14ac:dyDescent="0.25">
      <c r="A1901" s="46" t="s">
        <v>238</v>
      </c>
    </row>
    <row r="1902" spans="1:5" x14ac:dyDescent="0.25">
      <c r="A1902" s="46" t="s">
        <v>208</v>
      </c>
    </row>
    <row r="1904" spans="1:5" x14ac:dyDescent="0.25">
      <c r="A1904" s="46" t="s">
        <v>124</v>
      </c>
      <c r="B1904" t="s">
        <v>118</v>
      </c>
      <c r="C1904" t="s">
        <v>119</v>
      </c>
      <c r="D1904" t="s">
        <v>120</v>
      </c>
      <c r="E1904" t="s">
        <v>121</v>
      </c>
    </row>
    <row r="1905" spans="1:5" x14ac:dyDescent="0.25">
      <c r="A1905" s="46" t="s">
        <v>1053</v>
      </c>
      <c r="B1905" t="s">
        <v>125</v>
      </c>
      <c r="C1905">
        <v>1</v>
      </c>
      <c r="D1905">
        <v>9.92</v>
      </c>
      <c r="E1905">
        <f>ROUND((C1905*D1905),4)</f>
        <v>9.92</v>
      </c>
    </row>
    <row r="1906" spans="1:5" x14ac:dyDescent="0.25">
      <c r="A1906" s="46" t="s">
        <v>123</v>
      </c>
      <c r="B1906" t="s">
        <v>9</v>
      </c>
      <c r="C1906" t="s">
        <v>9</v>
      </c>
      <c r="D1906" t="s">
        <v>9</v>
      </c>
      <c r="E1906">
        <f>SUM(E1905:E1905)</f>
        <v>9.92</v>
      </c>
    </row>
    <row r="1908" spans="1:5" x14ac:dyDescent="0.25">
      <c r="A1908" s="46" t="s">
        <v>126</v>
      </c>
      <c r="B1908" t="s">
        <v>118</v>
      </c>
      <c r="C1908" t="s">
        <v>119</v>
      </c>
      <c r="D1908" t="s">
        <v>120</v>
      </c>
      <c r="E1908" t="s">
        <v>121</v>
      </c>
    </row>
    <row r="1909" spans="1:5" x14ac:dyDescent="0.25">
      <c r="A1909" s="46" t="s">
        <v>1035</v>
      </c>
      <c r="B1909" t="s">
        <v>125</v>
      </c>
      <c r="C1909">
        <v>1</v>
      </c>
      <c r="D1909">
        <v>0.33889999999999998</v>
      </c>
      <c r="E1909">
        <f t="shared" ref="E1909:E1914" si="24">ROUND((C1909*D1909),4)</f>
        <v>0.33889999999999998</v>
      </c>
    </row>
    <row r="1910" spans="1:5" x14ac:dyDescent="0.25">
      <c r="A1910" s="46" t="s">
        <v>1036</v>
      </c>
      <c r="B1910" t="s">
        <v>125</v>
      </c>
      <c r="C1910">
        <v>1</v>
      </c>
      <c r="D1910">
        <v>1.1265000000000001</v>
      </c>
      <c r="E1910">
        <f t="shared" si="24"/>
        <v>1.1265000000000001</v>
      </c>
    </row>
    <row r="1911" spans="1:5" ht="30" x14ac:dyDescent="0.25">
      <c r="A1911" s="46" t="s">
        <v>1037</v>
      </c>
      <c r="B1911" t="s">
        <v>125</v>
      </c>
      <c r="C1911">
        <v>1</v>
      </c>
      <c r="D1911">
        <v>0.6</v>
      </c>
      <c r="E1911">
        <f t="shared" si="24"/>
        <v>0.6</v>
      </c>
    </row>
    <row r="1912" spans="1:5" ht="30" x14ac:dyDescent="0.25">
      <c r="A1912" s="46" t="s">
        <v>1038</v>
      </c>
      <c r="B1912" t="s">
        <v>125</v>
      </c>
      <c r="C1912">
        <v>1</v>
      </c>
      <c r="D1912">
        <v>0.7</v>
      </c>
      <c r="E1912">
        <f t="shared" si="24"/>
        <v>0.7</v>
      </c>
    </row>
    <row r="1913" spans="1:5" ht="30" x14ac:dyDescent="0.25">
      <c r="A1913" s="46" t="s">
        <v>1039</v>
      </c>
      <c r="B1913" t="s">
        <v>125</v>
      </c>
      <c r="C1913">
        <v>1</v>
      </c>
      <c r="D1913">
        <v>0.09</v>
      </c>
      <c r="E1913">
        <f t="shared" si="24"/>
        <v>0.09</v>
      </c>
    </row>
    <row r="1914" spans="1:5" ht="30" x14ac:dyDescent="0.25">
      <c r="A1914" s="46" t="s">
        <v>1040</v>
      </c>
      <c r="B1914" t="s">
        <v>125</v>
      </c>
      <c r="C1914">
        <v>1</v>
      </c>
      <c r="D1914">
        <v>0.04</v>
      </c>
      <c r="E1914">
        <f t="shared" si="24"/>
        <v>0.04</v>
      </c>
    </row>
    <row r="1915" spans="1:5" x14ac:dyDescent="0.25">
      <c r="A1915" s="46" t="s">
        <v>123</v>
      </c>
      <c r="B1915" t="s">
        <v>9</v>
      </c>
      <c r="C1915" t="s">
        <v>9</v>
      </c>
      <c r="D1915" t="s">
        <v>9</v>
      </c>
      <c r="E1915">
        <f>SUM(E1909:E1914)</f>
        <v>2.8953999999999995</v>
      </c>
    </row>
    <row r="1917" spans="1:5" x14ac:dyDescent="0.25">
      <c r="A1917" s="46" t="s">
        <v>130</v>
      </c>
      <c r="B1917" t="s">
        <v>9</v>
      </c>
      <c r="C1917" t="s">
        <v>9</v>
      </c>
      <c r="D1917" t="s">
        <v>9</v>
      </c>
      <c r="E1917">
        <f>E1906+E1915</f>
        <v>12.8154</v>
      </c>
    </row>
    <row r="1919" spans="1:5" x14ac:dyDescent="0.25">
      <c r="A1919" s="46" t="s">
        <v>239</v>
      </c>
    </row>
    <row r="1920" spans="1:5" ht="30" x14ac:dyDescent="0.25">
      <c r="A1920" s="46" t="s">
        <v>240</v>
      </c>
    </row>
    <row r="1921" spans="1:5" x14ac:dyDescent="0.25">
      <c r="A1921" s="46" t="s">
        <v>208</v>
      </c>
    </row>
    <row r="1923" spans="1:5" x14ac:dyDescent="0.25">
      <c r="A1923" s="46" t="s">
        <v>124</v>
      </c>
      <c r="B1923" t="s">
        <v>118</v>
      </c>
      <c r="C1923" t="s">
        <v>119</v>
      </c>
      <c r="D1923" t="s">
        <v>120</v>
      </c>
      <c r="E1923" t="s">
        <v>121</v>
      </c>
    </row>
    <row r="1924" spans="1:5" x14ac:dyDescent="0.25">
      <c r="A1924" s="46" t="s">
        <v>1054</v>
      </c>
      <c r="B1924" t="s">
        <v>125</v>
      </c>
      <c r="C1924">
        <v>1</v>
      </c>
      <c r="D1924">
        <v>9.9</v>
      </c>
      <c r="E1924">
        <f>ROUND((C1924*D1924),4)</f>
        <v>9.9</v>
      </c>
    </row>
    <row r="1925" spans="1:5" x14ac:dyDescent="0.25">
      <c r="A1925" s="46" t="s">
        <v>123</v>
      </c>
      <c r="B1925" t="s">
        <v>9</v>
      </c>
      <c r="C1925" t="s">
        <v>9</v>
      </c>
      <c r="D1925" t="s">
        <v>9</v>
      </c>
      <c r="E1925">
        <f>SUM(E1924:E1924)</f>
        <v>9.9</v>
      </c>
    </row>
    <row r="1927" spans="1:5" x14ac:dyDescent="0.25">
      <c r="A1927" s="46" t="s">
        <v>126</v>
      </c>
      <c r="B1927" t="s">
        <v>118</v>
      </c>
      <c r="C1927" t="s">
        <v>119</v>
      </c>
      <c r="D1927" t="s">
        <v>120</v>
      </c>
      <c r="E1927" t="s">
        <v>121</v>
      </c>
    </row>
    <row r="1928" spans="1:5" x14ac:dyDescent="0.25">
      <c r="A1928" s="46" t="s">
        <v>1035</v>
      </c>
      <c r="B1928" t="s">
        <v>125</v>
      </c>
      <c r="C1928">
        <v>1</v>
      </c>
      <c r="D1928">
        <v>0.33889999999999998</v>
      </c>
      <c r="E1928">
        <f t="shared" ref="E1928:E1933" si="25">ROUND((C1928*D1928),4)</f>
        <v>0.33889999999999998</v>
      </c>
    </row>
    <row r="1929" spans="1:5" x14ac:dyDescent="0.25">
      <c r="A1929" s="46" t="s">
        <v>1036</v>
      </c>
      <c r="B1929" t="s">
        <v>125</v>
      </c>
      <c r="C1929">
        <v>1</v>
      </c>
      <c r="D1929">
        <v>1.1265000000000001</v>
      </c>
      <c r="E1929">
        <f t="shared" si="25"/>
        <v>1.1265000000000001</v>
      </c>
    </row>
    <row r="1930" spans="1:5" ht="30" x14ac:dyDescent="0.25">
      <c r="A1930" s="46" t="s">
        <v>1037</v>
      </c>
      <c r="B1930" t="s">
        <v>125</v>
      </c>
      <c r="C1930">
        <v>1</v>
      </c>
      <c r="D1930">
        <v>0.6</v>
      </c>
      <c r="E1930">
        <f t="shared" si="25"/>
        <v>0.6</v>
      </c>
    </row>
    <row r="1931" spans="1:5" ht="30" x14ac:dyDescent="0.25">
      <c r="A1931" s="46" t="s">
        <v>1038</v>
      </c>
      <c r="B1931" t="s">
        <v>125</v>
      </c>
      <c r="C1931">
        <v>1</v>
      </c>
      <c r="D1931">
        <v>0.7</v>
      </c>
      <c r="E1931">
        <f t="shared" si="25"/>
        <v>0.7</v>
      </c>
    </row>
    <row r="1932" spans="1:5" ht="30" x14ac:dyDescent="0.25">
      <c r="A1932" s="46" t="s">
        <v>1039</v>
      </c>
      <c r="B1932" t="s">
        <v>125</v>
      </c>
      <c r="C1932">
        <v>1</v>
      </c>
      <c r="D1932">
        <v>0.09</v>
      </c>
      <c r="E1932">
        <f t="shared" si="25"/>
        <v>0.09</v>
      </c>
    </row>
    <row r="1933" spans="1:5" ht="30" x14ac:dyDescent="0.25">
      <c r="A1933" s="46" t="s">
        <v>1040</v>
      </c>
      <c r="B1933" t="s">
        <v>125</v>
      </c>
      <c r="C1933">
        <v>1</v>
      </c>
      <c r="D1933">
        <v>0.04</v>
      </c>
      <c r="E1933">
        <f t="shared" si="25"/>
        <v>0.04</v>
      </c>
    </row>
    <row r="1934" spans="1:5" x14ac:dyDescent="0.25">
      <c r="A1934" s="46" t="s">
        <v>123</v>
      </c>
      <c r="B1934" t="s">
        <v>9</v>
      </c>
      <c r="C1934" t="s">
        <v>9</v>
      </c>
      <c r="D1934" t="s">
        <v>9</v>
      </c>
      <c r="E1934">
        <f>SUM(E1928:E1933)</f>
        <v>2.8953999999999995</v>
      </c>
    </row>
    <row r="1936" spans="1:5" x14ac:dyDescent="0.25">
      <c r="A1936" s="46" t="s">
        <v>130</v>
      </c>
      <c r="B1936" t="s">
        <v>9</v>
      </c>
      <c r="C1936" t="s">
        <v>9</v>
      </c>
      <c r="D1936" t="s">
        <v>9</v>
      </c>
      <c r="E1936">
        <f>E1925+E1934</f>
        <v>12.795400000000001</v>
      </c>
    </row>
    <row r="1938" spans="1:5" x14ac:dyDescent="0.25">
      <c r="A1938" s="46" t="s">
        <v>1055</v>
      </c>
    </row>
    <row r="1939" spans="1:5" ht="30" x14ac:dyDescent="0.25">
      <c r="A1939" s="46" t="s">
        <v>1056</v>
      </c>
    </row>
    <row r="1940" spans="1:5" x14ac:dyDescent="0.25">
      <c r="A1940" s="46" t="s">
        <v>208</v>
      </c>
    </row>
    <row r="1942" spans="1:5" x14ac:dyDescent="0.25">
      <c r="A1942" s="46" t="s">
        <v>124</v>
      </c>
      <c r="B1942" t="s">
        <v>118</v>
      </c>
      <c r="C1942" t="s">
        <v>119</v>
      </c>
      <c r="D1942" t="s">
        <v>120</v>
      </c>
      <c r="E1942" t="s">
        <v>121</v>
      </c>
    </row>
    <row r="1943" spans="1:5" x14ac:dyDescent="0.25">
      <c r="A1943" s="46" t="s">
        <v>1057</v>
      </c>
      <c r="B1943" t="s">
        <v>125</v>
      </c>
      <c r="C1943">
        <v>1</v>
      </c>
      <c r="D1943">
        <v>11.27</v>
      </c>
      <c r="E1943">
        <f>ROUND((C1943*D1943),4)</f>
        <v>11.27</v>
      </c>
    </row>
    <row r="1944" spans="1:5" x14ac:dyDescent="0.25">
      <c r="A1944" s="46" t="s">
        <v>123</v>
      </c>
      <c r="B1944" t="s">
        <v>9</v>
      </c>
      <c r="C1944" t="s">
        <v>9</v>
      </c>
      <c r="D1944" t="s">
        <v>9</v>
      </c>
      <c r="E1944">
        <f>SUM(E1943:E1943)</f>
        <v>11.27</v>
      </c>
    </row>
    <row r="1946" spans="1:5" x14ac:dyDescent="0.25">
      <c r="A1946" s="46" t="s">
        <v>126</v>
      </c>
      <c r="B1946" t="s">
        <v>118</v>
      </c>
      <c r="C1946" t="s">
        <v>119</v>
      </c>
      <c r="D1946" t="s">
        <v>120</v>
      </c>
      <c r="E1946" t="s">
        <v>121</v>
      </c>
    </row>
    <row r="1947" spans="1:5" ht="30" x14ac:dyDescent="0.25">
      <c r="A1947" s="46" t="s">
        <v>1037</v>
      </c>
      <c r="B1947" t="s">
        <v>125</v>
      </c>
      <c r="C1947">
        <v>1</v>
      </c>
      <c r="D1947">
        <v>0.6</v>
      </c>
      <c r="E1947">
        <f>ROUND((C1947*D1947),4)</f>
        <v>0.6</v>
      </c>
    </row>
    <row r="1948" spans="1:5" ht="30" x14ac:dyDescent="0.25">
      <c r="A1948" s="46" t="s">
        <v>1038</v>
      </c>
      <c r="B1948" t="s">
        <v>125</v>
      </c>
      <c r="C1948">
        <v>1</v>
      </c>
      <c r="D1948">
        <v>0.7</v>
      </c>
      <c r="E1948">
        <f>ROUND((C1948*D1948),4)</f>
        <v>0.7</v>
      </c>
    </row>
    <row r="1949" spans="1:5" ht="30" x14ac:dyDescent="0.25">
      <c r="A1949" s="46" t="s">
        <v>1039</v>
      </c>
      <c r="B1949" t="s">
        <v>125</v>
      </c>
      <c r="C1949">
        <v>1</v>
      </c>
      <c r="D1949">
        <v>0.09</v>
      </c>
      <c r="E1949">
        <f>ROUND((C1949*D1949),4)</f>
        <v>0.09</v>
      </c>
    </row>
    <row r="1950" spans="1:5" ht="30" x14ac:dyDescent="0.25">
      <c r="A1950" s="46" t="s">
        <v>1040</v>
      </c>
      <c r="B1950" t="s">
        <v>125</v>
      </c>
      <c r="C1950">
        <v>1</v>
      </c>
      <c r="D1950">
        <v>0.04</v>
      </c>
      <c r="E1950">
        <f>ROUND((C1950*D1950),4)</f>
        <v>0.04</v>
      </c>
    </row>
    <row r="1951" spans="1:5" x14ac:dyDescent="0.25">
      <c r="A1951" s="46" t="s">
        <v>123</v>
      </c>
      <c r="B1951" t="s">
        <v>9</v>
      </c>
      <c r="C1951" t="s">
        <v>9</v>
      </c>
      <c r="D1951" t="s">
        <v>9</v>
      </c>
      <c r="E1951">
        <f>SUM(E1947:E1950)</f>
        <v>1.43</v>
      </c>
    </row>
    <row r="1953" spans="1:5" x14ac:dyDescent="0.25">
      <c r="A1953" s="46" t="s">
        <v>130</v>
      </c>
      <c r="B1953" t="s">
        <v>9</v>
      </c>
      <c r="C1953" t="s">
        <v>9</v>
      </c>
      <c r="D1953" t="s">
        <v>9</v>
      </c>
      <c r="E1953">
        <f>E1944+E1951</f>
        <v>12.7</v>
      </c>
    </row>
    <row r="1955" spans="1:5" x14ac:dyDescent="0.25">
      <c r="A1955" s="46" t="s">
        <v>241</v>
      </c>
    </row>
    <row r="1956" spans="1:5" ht="30" x14ac:dyDescent="0.25">
      <c r="A1956" s="46" t="s">
        <v>242</v>
      </c>
    </row>
    <row r="1957" spans="1:5" x14ac:dyDescent="0.25">
      <c r="A1957" s="46" t="s">
        <v>208</v>
      </c>
    </row>
    <row r="1959" spans="1:5" x14ac:dyDescent="0.25">
      <c r="A1959" s="46" t="s">
        <v>124</v>
      </c>
      <c r="B1959" t="s">
        <v>118</v>
      </c>
      <c r="C1959" t="s">
        <v>119</v>
      </c>
      <c r="D1959" t="s">
        <v>120</v>
      </c>
      <c r="E1959" t="s">
        <v>121</v>
      </c>
    </row>
    <row r="1960" spans="1:5" ht="30" x14ac:dyDescent="0.25">
      <c r="A1960" s="46" t="s">
        <v>1058</v>
      </c>
      <c r="B1960" t="s">
        <v>125</v>
      </c>
      <c r="C1960">
        <v>1</v>
      </c>
      <c r="D1960">
        <v>15.11</v>
      </c>
      <c r="E1960">
        <f>ROUND((C1960*D1960),4)</f>
        <v>15.11</v>
      </c>
    </row>
    <row r="1961" spans="1:5" x14ac:dyDescent="0.25">
      <c r="A1961" s="46" t="s">
        <v>123</v>
      </c>
      <c r="B1961" t="s">
        <v>9</v>
      </c>
      <c r="C1961" t="s">
        <v>9</v>
      </c>
      <c r="D1961" t="s">
        <v>9</v>
      </c>
      <c r="E1961">
        <f>SUM(E1960:E1960)</f>
        <v>15.11</v>
      </c>
    </row>
    <row r="1963" spans="1:5" x14ac:dyDescent="0.25">
      <c r="A1963" s="46" t="s">
        <v>126</v>
      </c>
      <c r="B1963" t="s">
        <v>118</v>
      </c>
      <c r="C1963" t="s">
        <v>119</v>
      </c>
      <c r="D1963" t="s">
        <v>120</v>
      </c>
      <c r="E1963" t="s">
        <v>121</v>
      </c>
    </row>
    <row r="1964" spans="1:5" x14ac:dyDescent="0.25">
      <c r="A1964" s="46" t="s">
        <v>1035</v>
      </c>
      <c r="B1964" t="s">
        <v>125</v>
      </c>
      <c r="C1964">
        <v>1</v>
      </c>
      <c r="D1964">
        <v>0.33889999999999998</v>
      </c>
      <c r="E1964">
        <f t="shared" ref="E1964:E1969" si="26">ROUND((C1964*D1964),4)</f>
        <v>0.33889999999999998</v>
      </c>
    </row>
    <row r="1965" spans="1:5" x14ac:dyDescent="0.25">
      <c r="A1965" s="46" t="s">
        <v>1036</v>
      </c>
      <c r="B1965" t="s">
        <v>125</v>
      </c>
      <c r="C1965">
        <v>1</v>
      </c>
      <c r="D1965">
        <v>1.1265000000000001</v>
      </c>
      <c r="E1965">
        <f t="shared" si="26"/>
        <v>1.1265000000000001</v>
      </c>
    </row>
    <row r="1966" spans="1:5" ht="30" x14ac:dyDescent="0.25">
      <c r="A1966" s="46" t="s">
        <v>1037</v>
      </c>
      <c r="B1966" t="s">
        <v>125</v>
      </c>
      <c r="C1966">
        <v>1</v>
      </c>
      <c r="D1966">
        <v>0.6</v>
      </c>
      <c r="E1966">
        <f t="shared" si="26"/>
        <v>0.6</v>
      </c>
    </row>
    <row r="1967" spans="1:5" ht="30" x14ac:dyDescent="0.25">
      <c r="A1967" s="46" t="s">
        <v>1038</v>
      </c>
      <c r="B1967" t="s">
        <v>125</v>
      </c>
      <c r="C1967">
        <v>1</v>
      </c>
      <c r="D1967">
        <v>0.7</v>
      </c>
      <c r="E1967">
        <f t="shared" si="26"/>
        <v>0.7</v>
      </c>
    </row>
    <row r="1968" spans="1:5" ht="30" x14ac:dyDescent="0.25">
      <c r="A1968" s="46" t="s">
        <v>1039</v>
      </c>
      <c r="B1968" t="s">
        <v>125</v>
      </c>
      <c r="C1968">
        <v>1</v>
      </c>
      <c r="D1968">
        <v>0.09</v>
      </c>
      <c r="E1968">
        <f t="shared" si="26"/>
        <v>0.09</v>
      </c>
    </row>
    <row r="1969" spans="1:5" ht="30" x14ac:dyDescent="0.25">
      <c r="A1969" s="46" t="s">
        <v>1040</v>
      </c>
      <c r="B1969" t="s">
        <v>125</v>
      </c>
      <c r="C1969">
        <v>1</v>
      </c>
      <c r="D1969">
        <v>0.04</v>
      </c>
      <c r="E1969">
        <f t="shared" si="26"/>
        <v>0.04</v>
      </c>
    </row>
    <row r="1970" spans="1:5" x14ac:dyDescent="0.25">
      <c r="A1970" s="46" t="s">
        <v>123</v>
      </c>
      <c r="B1970" t="s">
        <v>9</v>
      </c>
      <c r="C1970" t="s">
        <v>9</v>
      </c>
      <c r="D1970" t="s">
        <v>9</v>
      </c>
      <c r="E1970">
        <f>SUM(E1964:E1969)</f>
        <v>2.8953999999999995</v>
      </c>
    </row>
    <row r="1972" spans="1:5" x14ac:dyDescent="0.25">
      <c r="A1972" s="46" t="s">
        <v>130</v>
      </c>
      <c r="B1972" t="s">
        <v>9</v>
      </c>
      <c r="C1972" t="s">
        <v>9</v>
      </c>
      <c r="D1972" t="s">
        <v>9</v>
      </c>
      <c r="E1972">
        <f>E1961+E1970</f>
        <v>18.005399999999998</v>
      </c>
    </row>
    <row r="1974" spans="1:5" x14ac:dyDescent="0.25">
      <c r="A1974" s="46" t="s">
        <v>243</v>
      </c>
    </row>
    <row r="1975" spans="1:5" ht="30" x14ac:dyDescent="0.25">
      <c r="A1975" s="46" t="s">
        <v>244</v>
      </c>
    </row>
    <row r="1976" spans="1:5" x14ac:dyDescent="0.25">
      <c r="A1976" s="46" t="s">
        <v>208</v>
      </c>
    </row>
    <row r="1978" spans="1:5" x14ac:dyDescent="0.25">
      <c r="A1978" s="46" t="s">
        <v>124</v>
      </c>
      <c r="B1978" t="s">
        <v>118</v>
      </c>
      <c r="C1978" t="s">
        <v>119</v>
      </c>
      <c r="D1978" t="s">
        <v>120</v>
      </c>
      <c r="E1978" t="s">
        <v>121</v>
      </c>
    </row>
    <row r="1979" spans="1:5" x14ac:dyDescent="0.25">
      <c r="A1979" s="46" t="s">
        <v>1059</v>
      </c>
      <c r="B1979" t="s">
        <v>125</v>
      </c>
      <c r="C1979">
        <v>1</v>
      </c>
      <c r="D1979">
        <v>7.68</v>
      </c>
      <c r="E1979">
        <f>ROUND((C1979*D1979),4)</f>
        <v>7.68</v>
      </c>
    </row>
    <row r="1980" spans="1:5" x14ac:dyDescent="0.25">
      <c r="A1980" s="46" t="s">
        <v>123</v>
      </c>
      <c r="B1980" t="s">
        <v>9</v>
      </c>
      <c r="C1980" t="s">
        <v>9</v>
      </c>
      <c r="D1980" t="s">
        <v>9</v>
      </c>
      <c r="E1980">
        <f>SUM(E1979:E1979)</f>
        <v>7.68</v>
      </c>
    </row>
    <row r="1982" spans="1:5" x14ac:dyDescent="0.25">
      <c r="A1982" s="46" t="s">
        <v>126</v>
      </c>
      <c r="B1982" t="s">
        <v>118</v>
      </c>
      <c r="C1982" t="s">
        <v>119</v>
      </c>
      <c r="D1982" t="s">
        <v>120</v>
      </c>
      <c r="E1982" t="s">
        <v>121</v>
      </c>
    </row>
    <row r="1983" spans="1:5" x14ac:dyDescent="0.25">
      <c r="A1983" s="46" t="s">
        <v>1035</v>
      </c>
      <c r="B1983" t="s">
        <v>125</v>
      </c>
      <c r="C1983">
        <v>1</v>
      </c>
      <c r="D1983">
        <v>0.33889999999999998</v>
      </c>
      <c r="E1983">
        <f t="shared" ref="E1983:E1988" si="27">ROUND((C1983*D1983),4)</f>
        <v>0.33889999999999998</v>
      </c>
    </row>
    <row r="1984" spans="1:5" x14ac:dyDescent="0.25">
      <c r="A1984" s="46" t="s">
        <v>1036</v>
      </c>
      <c r="B1984" t="s">
        <v>125</v>
      </c>
      <c r="C1984">
        <v>1</v>
      </c>
      <c r="D1984">
        <v>1.1265000000000001</v>
      </c>
      <c r="E1984">
        <f t="shared" si="27"/>
        <v>1.1265000000000001</v>
      </c>
    </row>
    <row r="1985" spans="1:5" ht="30" x14ac:dyDescent="0.25">
      <c r="A1985" s="46" t="s">
        <v>1037</v>
      </c>
      <c r="B1985" t="s">
        <v>125</v>
      </c>
      <c r="C1985">
        <v>1</v>
      </c>
      <c r="D1985">
        <v>0.6</v>
      </c>
      <c r="E1985">
        <f t="shared" si="27"/>
        <v>0.6</v>
      </c>
    </row>
    <row r="1986" spans="1:5" ht="30" x14ac:dyDescent="0.25">
      <c r="A1986" s="46" t="s">
        <v>1038</v>
      </c>
      <c r="B1986" t="s">
        <v>125</v>
      </c>
      <c r="C1986">
        <v>1</v>
      </c>
      <c r="D1986">
        <v>0.7</v>
      </c>
      <c r="E1986">
        <f t="shared" si="27"/>
        <v>0.7</v>
      </c>
    </row>
    <row r="1987" spans="1:5" ht="30" x14ac:dyDescent="0.25">
      <c r="A1987" s="46" t="s">
        <v>1039</v>
      </c>
      <c r="B1987" t="s">
        <v>125</v>
      </c>
      <c r="C1987">
        <v>1</v>
      </c>
      <c r="D1987">
        <v>0.09</v>
      </c>
      <c r="E1987">
        <f t="shared" si="27"/>
        <v>0.09</v>
      </c>
    </row>
    <row r="1988" spans="1:5" ht="30" x14ac:dyDescent="0.25">
      <c r="A1988" s="46" t="s">
        <v>1040</v>
      </c>
      <c r="B1988" t="s">
        <v>125</v>
      </c>
      <c r="C1988">
        <v>1</v>
      </c>
      <c r="D1988">
        <v>0.04</v>
      </c>
      <c r="E1988">
        <f t="shared" si="27"/>
        <v>0.04</v>
      </c>
    </row>
    <row r="1989" spans="1:5" x14ac:dyDescent="0.25">
      <c r="A1989" s="46" t="s">
        <v>123</v>
      </c>
      <c r="B1989" t="s">
        <v>9</v>
      </c>
      <c r="C1989" t="s">
        <v>9</v>
      </c>
      <c r="D1989" t="s">
        <v>9</v>
      </c>
      <c r="E1989">
        <f>SUM(E1983:E1988)</f>
        <v>2.8953999999999995</v>
      </c>
    </row>
    <row r="1991" spans="1:5" x14ac:dyDescent="0.25">
      <c r="A1991" s="46" t="s">
        <v>130</v>
      </c>
      <c r="B1991" t="s">
        <v>9</v>
      </c>
      <c r="C1991" t="s">
        <v>9</v>
      </c>
      <c r="D1991" t="s">
        <v>9</v>
      </c>
      <c r="E1991">
        <f>E1980+E1989</f>
        <v>10.575399999999998</v>
      </c>
    </row>
    <row r="1993" spans="1:5" x14ac:dyDescent="0.25">
      <c r="A1993" s="46" t="s">
        <v>1060</v>
      </c>
    </row>
    <row r="1994" spans="1:5" ht="30" x14ac:dyDescent="0.25">
      <c r="A1994" s="46" t="s">
        <v>1061</v>
      </c>
    </row>
    <row r="1995" spans="1:5" x14ac:dyDescent="0.25">
      <c r="A1995" s="46" t="s">
        <v>141</v>
      </c>
    </row>
    <row r="1997" spans="1:5" x14ac:dyDescent="0.25">
      <c r="A1997" s="46" t="s">
        <v>126</v>
      </c>
      <c r="B1997" t="s">
        <v>118</v>
      </c>
      <c r="C1997" t="s">
        <v>119</v>
      </c>
      <c r="D1997" t="s">
        <v>120</v>
      </c>
      <c r="E1997" t="s">
        <v>121</v>
      </c>
    </row>
    <row r="1998" spans="1:5" ht="30" x14ac:dyDescent="0.25">
      <c r="A1998" s="46" t="s">
        <v>992</v>
      </c>
      <c r="B1998" t="s">
        <v>125</v>
      </c>
      <c r="C1998">
        <v>3.83</v>
      </c>
      <c r="D1998">
        <v>15.3165</v>
      </c>
      <c r="E1998">
        <f t="shared" ref="E1998:E2003" si="28">ROUND((C1998*D1998),4)</f>
        <v>58.662199999999999</v>
      </c>
    </row>
    <row r="1999" spans="1:5" ht="60" x14ac:dyDescent="0.25">
      <c r="A1999" s="46" t="s">
        <v>1028</v>
      </c>
      <c r="B1999" t="s">
        <v>182</v>
      </c>
      <c r="C1999">
        <v>0.89</v>
      </c>
      <c r="D1999">
        <v>0.97350000000000003</v>
      </c>
      <c r="E1999">
        <f t="shared" si="28"/>
        <v>0.86639999999999995</v>
      </c>
    </row>
    <row r="2000" spans="1:5" ht="60" x14ac:dyDescent="0.25">
      <c r="A2000" s="46" t="s">
        <v>1029</v>
      </c>
      <c r="B2000" t="s">
        <v>143</v>
      </c>
      <c r="C2000">
        <v>2.94</v>
      </c>
      <c r="D2000">
        <v>0.27829999999999999</v>
      </c>
      <c r="E2000">
        <f t="shared" si="28"/>
        <v>0.81820000000000004</v>
      </c>
    </row>
    <row r="2001" spans="1:5" ht="30" x14ac:dyDescent="0.25">
      <c r="A2001" s="46" t="s">
        <v>834</v>
      </c>
      <c r="B2001" t="s">
        <v>146</v>
      </c>
      <c r="C2001">
        <v>1.2</v>
      </c>
      <c r="D2001">
        <v>70.92</v>
      </c>
      <c r="E2001">
        <f t="shared" si="28"/>
        <v>85.103999999999999</v>
      </c>
    </row>
    <row r="2002" spans="1:5" ht="30" x14ac:dyDescent="0.25">
      <c r="A2002" s="46" t="s">
        <v>835</v>
      </c>
      <c r="B2002" t="s">
        <v>145</v>
      </c>
      <c r="C2002">
        <v>80.23</v>
      </c>
      <c r="D2002">
        <v>0.5</v>
      </c>
      <c r="E2002">
        <f t="shared" si="28"/>
        <v>40.115000000000002</v>
      </c>
    </row>
    <row r="2003" spans="1:5" x14ac:dyDescent="0.25">
      <c r="A2003" s="46" t="s">
        <v>722</v>
      </c>
      <c r="B2003" t="s">
        <v>145</v>
      </c>
      <c r="C2003">
        <v>307.54000000000002</v>
      </c>
      <c r="D2003">
        <v>0.44</v>
      </c>
      <c r="E2003">
        <f t="shared" si="28"/>
        <v>135.3176</v>
      </c>
    </row>
    <row r="2004" spans="1:5" x14ac:dyDescent="0.25">
      <c r="A2004" s="46" t="s">
        <v>123</v>
      </c>
      <c r="B2004" t="s">
        <v>9</v>
      </c>
      <c r="C2004" t="s">
        <v>9</v>
      </c>
      <c r="D2004" t="s">
        <v>9</v>
      </c>
      <c r="E2004">
        <f>SUM(E1998:E2003)</f>
        <v>320.88339999999999</v>
      </c>
    </row>
    <row r="2006" spans="1:5" x14ac:dyDescent="0.25">
      <c r="A2006" s="46" t="s">
        <v>130</v>
      </c>
      <c r="B2006" t="s">
        <v>9</v>
      </c>
      <c r="C2006" t="s">
        <v>9</v>
      </c>
      <c r="D2006" t="s">
        <v>9</v>
      </c>
      <c r="E2006">
        <f>E2004</f>
        <v>320.88339999999999</v>
      </c>
    </row>
    <row r="2008" spans="1:5" x14ac:dyDescent="0.25">
      <c r="A2008" s="46" t="s">
        <v>1062</v>
      </c>
    </row>
    <row r="2009" spans="1:5" ht="30" x14ac:dyDescent="0.25">
      <c r="A2009" s="46" t="s">
        <v>1063</v>
      </c>
    </row>
    <row r="2010" spans="1:5" x14ac:dyDescent="0.25">
      <c r="A2010" s="46" t="s">
        <v>141</v>
      </c>
    </row>
    <row r="2012" spans="1:5" x14ac:dyDescent="0.25">
      <c r="A2012" s="46" t="s">
        <v>126</v>
      </c>
      <c r="B2012" t="s">
        <v>118</v>
      </c>
      <c r="C2012" t="s">
        <v>119</v>
      </c>
      <c r="D2012" t="s">
        <v>120</v>
      </c>
      <c r="E2012" t="s">
        <v>121</v>
      </c>
    </row>
    <row r="2013" spans="1:5" ht="30" x14ac:dyDescent="0.25">
      <c r="A2013" s="46" t="s">
        <v>992</v>
      </c>
      <c r="B2013" t="s">
        <v>125</v>
      </c>
      <c r="C2013">
        <v>8.67</v>
      </c>
      <c r="D2013">
        <v>15.3165</v>
      </c>
      <c r="E2013">
        <f>ROUND((C2013*D2013),4)</f>
        <v>132.79409999999999</v>
      </c>
    </row>
    <row r="2014" spans="1:5" ht="30" x14ac:dyDescent="0.25">
      <c r="A2014" s="46" t="s">
        <v>834</v>
      </c>
      <c r="B2014" t="s">
        <v>146</v>
      </c>
      <c r="C2014">
        <v>1.2</v>
      </c>
      <c r="D2014">
        <v>70.92</v>
      </c>
      <c r="E2014">
        <f>ROUND((C2014*D2014),4)</f>
        <v>85.103999999999999</v>
      </c>
    </row>
    <row r="2015" spans="1:5" ht="30" x14ac:dyDescent="0.25">
      <c r="A2015" s="46" t="s">
        <v>835</v>
      </c>
      <c r="B2015" t="s">
        <v>145</v>
      </c>
      <c r="C2015">
        <v>80.23</v>
      </c>
      <c r="D2015">
        <v>0.5</v>
      </c>
      <c r="E2015">
        <f>ROUND((C2015*D2015),4)</f>
        <v>40.115000000000002</v>
      </c>
    </row>
    <row r="2016" spans="1:5" x14ac:dyDescent="0.25">
      <c r="A2016" s="46" t="s">
        <v>722</v>
      </c>
      <c r="B2016" t="s">
        <v>145</v>
      </c>
      <c r="C2016">
        <v>307.54000000000002</v>
      </c>
      <c r="D2016">
        <v>0.44</v>
      </c>
      <c r="E2016">
        <f>ROUND((C2016*D2016),4)</f>
        <v>135.3176</v>
      </c>
    </row>
    <row r="2017" spans="1:5" x14ac:dyDescent="0.25">
      <c r="A2017" s="46" t="s">
        <v>123</v>
      </c>
      <c r="B2017" t="s">
        <v>9</v>
      </c>
      <c r="C2017" t="s">
        <v>9</v>
      </c>
      <c r="D2017" t="s">
        <v>9</v>
      </c>
      <c r="E2017">
        <f>SUM(E2013:E2016)</f>
        <v>393.33069999999998</v>
      </c>
    </row>
    <row r="2019" spans="1:5" x14ac:dyDescent="0.25">
      <c r="A2019" s="46" t="s">
        <v>130</v>
      </c>
      <c r="B2019" t="s">
        <v>9</v>
      </c>
      <c r="C2019" t="s">
        <v>9</v>
      </c>
      <c r="D2019" t="s">
        <v>9</v>
      </c>
      <c r="E2019">
        <f>E2017</f>
        <v>393.33069999999998</v>
      </c>
    </row>
    <row r="2021" spans="1:5" x14ac:dyDescent="0.25">
      <c r="A2021" s="46" t="s">
        <v>1064</v>
      </c>
    </row>
    <row r="2022" spans="1:5" ht="30" x14ac:dyDescent="0.25">
      <c r="A2022" s="46" t="s">
        <v>1065</v>
      </c>
    </row>
    <row r="2023" spans="1:5" x14ac:dyDescent="0.25">
      <c r="A2023" s="46" t="s">
        <v>141</v>
      </c>
    </row>
    <row r="2025" spans="1:5" x14ac:dyDescent="0.25">
      <c r="A2025" s="46" t="s">
        <v>126</v>
      </c>
      <c r="B2025" t="s">
        <v>118</v>
      </c>
      <c r="C2025" t="s">
        <v>119</v>
      </c>
      <c r="D2025" t="s">
        <v>120</v>
      </c>
      <c r="E2025" t="s">
        <v>121</v>
      </c>
    </row>
    <row r="2026" spans="1:5" ht="30" x14ac:dyDescent="0.25">
      <c r="A2026" s="46" t="s">
        <v>992</v>
      </c>
      <c r="B2026" t="s">
        <v>125</v>
      </c>
      <c r="C2026">
        <v>8.48</v>
      </c>
      <c r="D2026">
        <v>15.3165</v>
      </c>
      <c r="E2026">
        <f>ROUND((C2026*D2026),4)</f>
        <v>129.88390000000001</v>
      </c>
    </row>
    <row r="2027" spans="1:5" ht="30" x14ac:dyDescent="0.25">
      <c r="A2027" s="46" t="s">
        <v>834</v>
      </c>
      <c r="B2027" t="s">
        <v>146</v>
      </c>
      <c r="C2027">
        <v>1.1499999999999999</v>
      </c>
      <c r="D2027">
        <v>70.92</v>
      </c>
      <c r="E2027">
        <f>ROUND((C2027*D2027),4)</f>
        <v>81.558000000000007</v>
      </c>
    </row>
    <row r="2028" spans="1:5" x14ac:dyDescent="0.25">
      <c r="A2028" s="46" t="s">
        <v>722</v>
      </c>
      <c r="B2028" t="s">
        <v>145</v>
      </c>
      <c r="C2028">
        <v>441.51</v>
      </c>
      <c r="D2028">
        <v>0.44</v>
      </c>
      <c r="E2028">
        <f>ROUND((C2028*D2028),4)</f>
        <v>194.26439999999999</v>
      </c>
    </row>
    <row r="2029" spans="1:5" x14ac:dyDescent="0.25">
      <c r="A2029" s="46" t="s">
        <v>123</v>
      </c>
      <c r="B2029" t="s">
        <v>9</v>
      </c>
      <c r="C2029" t="s">
        <v>9</v>
      </c>
      <c r="D2029" t="s">
        <v>9</v>
      </c>
      <c r="E2029">
        <f>SUM(E2026:E2028)</f>
        <v>405.70630000000006</v>
      </c>
    </row>
    <row r="2031" spans="1:5" x14ac:dyDescent="0.25">
      <c r="A2031" s="46" t="s">
        <v>130</v>
      </c>
      <c r="B2031" t="s">
        <v>9</v>
      </c>
      <c r="C2031" t="s">
        <v>9</v>
      </c>
      <c r="D2031" t="s">
        <v>9</v>
      </c>
      <c r="E2031">
        <f>E2029</f>
        <v>405.70630000000006</v>
      </c>
    </row>
    <row r="2033" spans="1:5" x14ac:dyDescent="0.25">
      <c r="A2033" s="46" t="s">
        <v>1066</v>
      </c>
    </row>
    <row r="2034" spans="1:5" ht="30" x14ac:dyDescent="0.25">
      <c r="A2034" s="46" t="s">
        <v>212</v>
      </c>
    </row>
    <row r="2035" spans="1:5" x14ac:dyDescent="0.25">
      <c r="A2035" s="46" t="s">
        <v>208</v>
      </c>
    </row>
    <row r="2037" spans="1:5" x14ac:dyDescent="0.25">
      <c r="A2037" s="46" t="s">
        <v>124</v>
      </c>
      <c r="B2037" t="s">
        <v>118</v>
      </c>
      <c r="C2037" t="s">
        <v>119</v>
      </c>
      <c r="D2037" t="s">
        <v>120</v>
      </c>
      <c r="E2037" t="s">
        <v>121</v>
      </c>
    </row>
    <row r="2038" spans="1:5" x14ac:dyDescent="0.25">
      <c r="A2038" s="46" t="s">
        <v>1067</v>
      </c>
      <c r="B2038" t="s">
        <v>125</v>
      </c>
      <c r="C2038">
        <v>1</v>
      </c>
      <c r="D2038">
        <v>8.66</v>
      </c>
      <c r="E2038">
        <f>ROUND((C2038*D2038),4)</f>
        <v>8.66</v>
      </c>
    </row>
    <row r="2039" spans="1:5" x14ac:dyDescent="0.25">
      <c r="A2039" s="46" t="s">
        <v>123</v>
      </c>
      <c r="B2039" t="s">
        <v>9</v>
      </c>
      <c r="C2039" t="s">
        <v>9</v>
      </c>
      <c r="D2039" t="s">
        <v>9</v>
      </c>
      <c r="E2039">
        <f>SUM(E2038:E2038)</f>
        <v>8.66</v>
      </c>
    </row>
    <row r="2041" spans="1:5" x14ac:dyDescent="0.25">
      <c r="A2041" s="46" t="s">
        <v>126</v>
      </c>
      <c r="B2041" t="s">
        <v>118</v>
      </c>
      <c r="C2041" t="s">
        <v>119</v>
      </c>
      <c r="D2041" t="s">
        <v>120</v>
      </c>
      <c r="E2041" t="s">
        <v>121</v>
      </c>
    </row>
    <row r="2042" spans="1:5" x14ac:dyDescent="0.25">
      <c r="A2042" s="46" t="s">
        <v>1068</v>
      </c>
      <c r="B2042" t="s">
        <v>125</v>
      </c>
      <c r="C2042">
        <v>1</v>
      </c>
      <c r="D2042">
        <v>0.33889999999999998</v>
      </c>
      <c r="E2042">
        <f t="shared" ref="E2042:E2047" si="29">ROUND((C2042*D2042),4)</f>
        <v>0.33889999999999998</v>
      </c>
    </row>
    <row r="2043" spans="1:5" x14ac:dyDescent="0.25">
      <c r="A2043" s="46" t="s">
        <v>1069</v>
      </c>
      <c r="B2043" t="s">
        <v>125</v>
      </c>
      <c r="C2043">
        <v>1</v>
      </c>
      <c r="D2043">
        <v>1.1265000000000001</v>
      </c>
      <c r="E2043">
        <f t="shared" si="29"/>
        <v>1.1265000000000001</v>
      </c>
    </row>
    <row r="2044" spans="1:5" ht="30" x14ac:dyDescent="0.25">
      <c r="A2044" s="46" t="s">
        <v>1070</v>
      </c>
      <c r="B2044" t="s">
        <v>125</v>
      </c>
      <c r="C2044">
        <v>1</v>
      </c>
      <c r="D2044">
        <v>0.6</v>
      </c>
      <c r="E2044">
        <f t="shared" si="29"/>
        <v>0.6</v>
      </c>
    </row>
    <row r="2045" spans="1:5" ht="30" x14ac:dyDescent="0.25">
      <c r="A2045" s="46" t="s">
        <v>1071</v>
      </c>
      <c r="B2045" t="s">
        <v>125</v>
      </c>
      <c r="C2045">
        <v>1</v>
      </c>
      <c r="D2045">
        <v>0.7</v>
      </c>
      <c r="E2045">
        <f t="shared" si="29"/>
        <v>0.7</v>
      </c>
    </row>
    <row r="2046" spans="1:5" ht="30" x14ac:dyDescent="0.25">
      <c r="A2046" s="46" t="s">
        <v>1072</v>
      </c>
      <c r="B2046" t="s">
        <v>125</v>
      </c>
      <c r="C2046">
        <v>1</v>
      </c>
      <c r="D2046">
        <v>0.09</v>
      </c>
      <c r="E2046">
        <f t="shared" si="29"/>
        <v>0.09</v>
      </c>
    </row>
    <row r="2047" spans="1:5" ht="30" x14ac:dyDescent="0.25">
      <c r="A2047" s="46" t="s">
        <v>1073</v>
      </c>
      <c r="B2047" t="s">
        <v>125</v>
      </c>
      <c r="C2047">
        <v>1</v>
      </c>
      <c r="D2047">
        <v>0.04</v>
      </c>
      <c r="E2047">
        <f t="shared" si="29"/>
        <v>0.04</v>
      </c>
    </row>
    <row r="2048" spans="1:5" x14ac:dyDescent="0.25">
      <c r="A2048" s="46" t="s">
        <v>123</v>
      </c>
      <c r="B2048" t="s">
        <v>9</v>
      </c>
      <c r="C2048" t="s">
        <v>9</v>
      </c>
      <c r="D2048" t="s">
        <v>9</v>
      </c>
      <c r="E2048">
        <f>SUM(E2042:E2047)</f>
        <v>2.8953999999999995</v>
      </c>
    </row>
    <row r="2050" spans="1:5" x14ac:dyDescent="0.25">
      <c r="A2050" s="46" t="s">
        <v>130</v>
      </c>
      <c r="B2050" t="s">
        <v>9</v>
      </c>
      <c r="C2050" t="s">
        <v>9</v>
      </c>
      <c r="D2050" t="s">
        <v>9</v>
      </c>
      <c r="E2050">
        <f>E2039+E2048</f>
        <v>11.555399999999999</v>
      </c>
    </row>
    <row r="2052" spans="1:5" x14ac:dyDescent="0.25">
      <c r="A2052" s="46" t="s">
        <v>1074</v>
      </c>
    </row>
    <row r="2053" spans="1:5" ht="30" x14ac:dyDescent="0.25">
      <c r="A2053" s="46" t="s">
        <v>222</v>
      </c>
    </row>
    <row r="2054" spans="1:5" x14ac:dyDescent="0.25">
      <c r="A2054" s="46" t="s">
        <v>208</v>
      </c>
    </row>
    <row r="2056" spans="1:5" x14ac:dyDescent="0.25">
      <c r="A2056" s="46" t="s">
        <v>124</v>
      </c>
      <c r="B2056" t="s">
        <v>118</v>
      </c>
      <c r="C2056" t="s">
        <v>119</v>
      </c>
      <c r="D2056" t="s">
        <v>120</v>
      </c>
      <c r="E2056" t="s">
        <v>121</v>
      </c>
    </row>
    <row r="2057" spans="1:5" x14ac:dyDescent="0.25">
      <c r="A2057" s="46" t="s">
        <v>1075</v>
      </c>
      <c r="B2057" t="s">
        <v>125</v>
      </c>
      <c r="C2057">
        <v>1</v>
      </c>
      <c r="D2057">
        <v>11.48</v>
      </c>
      <c r="E2057">
        <f>ROUND((C2057*D2057),4)</f>
        <v>11.48</v>
      </c>
    </row>
    <row r="2058" spans="1:5" x14ac:dyDescent="0.25">
      <c r="A2058" s="46" t="s">
        <v>123</v>
      </c>
      <c r="B2058" t="s">
        <v>9</v>
      </c>
      <c r="C2058" t="s">
        <v>9</v>
      </c>
      <c r="D2058" t="s">
        <v>9</v>
      </c>
      <c r="E2058">
        <f>SUM(E2057:E2057)</f>
        <v>11.48</v>
      </c>
    </row>
    <row r="2060" spans="1:5" x14ac:dyDescent="0.25">
      <c r="A2060" s="46" t="s">
        <v>126</v>
      </c>
      <c r="B2060" t="s">
        <v>118</v>
      </c>
      <c r="C2060" t="s">
        <v>119</v>
      </c>
      <c r="D2060" t="s">
        <v>120</v>
      </c>
      <c r="E2060" t="s">
        <v>121</v>
      </c>
    </row>
    <row r="2061" spans="1:5" x14ac:dyDescent="0.25">
      <c r="A2061" s="46" t="s">
        <v>1068</v>
      </c>
      <c r="B2061" t="s">
        <v>125</v>
      </c>
      <c r="C2061">
        <v>1</v>
      </c>
      <c r="D2061">
        <v>0.33889999999999998</v>
      </c>
      <c r="E2061">
        <f t="shared" ref="E2061:E2066" si="30">ROUND((C2061*D2061),4)</f>
        <v>0.33889999999999998</v>
      </c>
    </row>
    <row r="2062" spans="1:5" x14ac:dyDescent="0.25">
      <c r="A2062" s="46" t="s">
        <v>1069</v>
      </c>
      <c r="B2062" t="s">
        <v>125</v>
      </c>
      <c r="C2062">
        <v>1</v>
      </c>
      <c r="D2062">
        <v>1.1265000000000001</v>
      </c>
      <c r="E2062">
        <f t="shared" si="30"/>
        <v>1.1265000000000001</v>
      </c>
    </row>
    <row r="2063" spans="1:5" ht="30" x14ac:dyDescent="0.25">
      <c r="A2063" s="46" t="s">
        <v>1070</v>
      </c>
      <c r="B2063" t="s">
        <v>125</v>
      </c>
      <c r="C2063">
        <v>1</v>
      </c>
      <c r="D2063">
        <v>0.6</v>
      </c>
      <c r="E2063">
        <f t="shared" si="30"/>
        <v>0.6</v>
      </c>
    </row>
    <row r="2064" spans="1:5" ht="30" x14ac:dyDescent="0.25">
      <c r="A2064" s="46" t="s">
        <v>1071</v>
      </c>
      <c r="B2064" t="s">
        <v>125</v>
      </c>
      <c r="C2064">
        <v>1</v>
      </c>
      <c r="D2064">
        <v>0.7</v>
      </c>
      <c r="E2064">
        <f t="shared" si="30"/>
        <v>0.7</v>
      </c>
    </row>
    <row r="2065" spans="1:5" ht="30" x14ac:dyDescent="0.25">
      <c r="A2065" s="46" t="s">
        <v>1072</v>
      </c>
      <c r="B2065" t="s">
        <v>125</v>
      </c>
      <c r="C2065">
        <v>1</v>
      </c>
      <c r="D2065">
        <v>0.09</v>
      </c>
      <c r="E2065">
        <f t="shared" si="30"/>
        <v>0.09</v>
      </c>
    </row>
    <row r="2066" spans="1:5" ht="30" x14ac:dyDescent="0.25">
      <c r="A2066" s="46" t="s">
        <v>1073</v>
      </c>
      <c r="B2066" t="s">
        <v>125</v>
      </c>
      <c r="C2066">
        <v>1</v>
      </c>
      <c r="D2066">
        <v>0.04</v>
      </c>
      <c r="E2066">
        <f t="shared" si="30"/>
        <v>0.04</v>
      </c>
    </row>
    <row r="2067" spans="1:5" x14ac:dyDescent="0.25">
      <c r="A2067" s="46" t="s">
        <v>123</v>
      </c>
      <c r="B2067" t="s">
        <v>9</v>
      </c>
      <c r="C2067" t="s">
        <v>9</v>
      </c>
      <c r="D2067" t="s">
        <v>9</v>
      </c>
      <c r="E2067">
        <f>SUM(E2061:E2066)</f>
        <v>2.8953999999999995</v>
      </c>
    </row>
    <row r="2069" spans="1:5" x14ac:dyDescent="0.25">
      <c r="A2069" s="46" t="s">
        <v>130</v>
      </c>
      <c r="B2069" t="s">
        <v>9</v>
      </c>
      <c r="C2069" t="s">
        <v>9</v>
      </c>
      <c r="D2069" t="s">
        <v>9</v>
      </c>
      <c r="E2069">
        <f>E2058+E2067</f>
        <v>14.375399999999999</v>
      </c>
    </row>
    <row r="2071" spans="1:5" x14ac:dyDescent="0.25">
      <c r="A2071" s="46" t="s">
        <v>246</v>
      </c>
    </row>
    <row r="2072" spans="1:5" ht="30" x14ac:dyDescent="0.25">
      <c r="A2072" s="46" t="s">
        <v>247</v>
      </c>
    </row>
    <row r="2073" spans="1:5" x14ac:dyDescent="0.25">
      <c r="A2073" s="46" t="s">
        <v>148</v>
      </c>
    </row>
    <row r="2075" spans="1:5" x14ac:dyDescent="0.25">
      <c r="A2075" s="46" t="s">
        <v>126</v>
      </c>
      <c r="B2075" t="s">
        <v>118</v>
      </c>
      <c r="C2075" t="s">
        <v>119</v>
      </c>
      <c r="D2075" t="s">
        <v>120</v>
      </c>
      <c r="E2075" t="s">
        <v>121</v>
      </c>
    </row>
    <row r="2076" spans="1:5" ht="30" x14ac:dyDescent="0.25">
      <c r="A2076" s="46" t="s">
        <v>1076</v>
      </c>
      <c r="B2076" t="s">
        <v>125</v>
      </c>
      <c r="C2076">
        <v>0.5</v>
      </c>
      <c r="D2076">
        <v>42.267699999999998</v>
      </c>
      <c r="E2076">
        <f>ROUND((C2076*D2076),4)</f>
        <v>21.133900000000001</v>
      </c>
    </row>
    <row r="2077" spans="1:5" ht="30" x14ac:dyDescent="0.25">
      <c r="A2077" s="46" t="s">
        <v>1077</v>
      </c>
      <c r="B2077" t="s">
        <v>125</v>
      </c>
      <c r="C2077">
        <v>1</v>
      </c>
      <c r="D2077">
        <v>10.386900000000001</v>
      </c>
      <c r="E2077">
        <f>ROUND((C2077*D2077),4)</f>
        <v>10.386900000000001</v>
      </c>
    </row>
    <row r="2078" spans="1:5" x14ac:dyDescent="0.25">
      <c r="A2078" s="46" t="s">
        <v>1078</v>
      </c>
      <c r="B2078" t="s">
        <v>125</v>
      </c>
      <c r="C2078">
        <v>3</v>
      </c>
      <c r="D2078">
        <v>14.6754</v>
      </c>
      <c r="E2078">
        <f>ROUND((C2078*D2078),4)</f>
        <v>44.026200000000003</v>
      </c>
    </row>
    <row r="2079" spans="1:5" ht="30" x14ac:dyDescent="0.25">
      <c r="A2079" s="46" t="s">
        <v>1079</v>
      </c>
      <c r="B2079" t="s">
        <v>145</v>
      </c>
      <c r="C2079">
        <v>0.8</v>
      </c>
      <c r="D2079">
        <v>14.98</v>
      </c>
      <c r="E2079">
        <f>ROUND((C2079*D2079),4)</f>
        <v>11.984</v>
      </c>
    </row>
    <row r="2080" spans="1:5" x14ac:dyDescent="0.25">
      <c r="A2080" s="46" t="s">
        <v>123</v>
      </c>
      <c r="B2080" t="s">
        <v>9</v>
      </c>
      <c r="C2080" t="s">
        <v>9</v>
      </c>
      <c r="D2080" t="s">
        <v>9</v>
      </c>
      <c r="E2080">
        <f>SUM(E2076:E2079)</f>
        <v>87.530999999999992</v>
      </c>
    </row>
    <row r="2082" spans="1:5" x14ac:dyDescent="0.25">
      <c r="A2082" s="46" t="s">
        <v>130</v>
      </c>
      <c r="B2082" t="s">
        <v>9</v>
      </c>
      <c r="C2082" t="s">
        <v>9</v>
      </c>
      <c r="D2082" t="s">
        <v>9</v>
      </c>
      <c r="E2082">
        <f>E2080</f>
        <v>87.530999999999992</v>
      </c>
    </row>
    <row r="2084" spans="1:5" x14ac:dyDescent="0.25">
      <c r="A2084" s="46" t="s">
        <v>248</v>
      </c>
    </row>
    <row r="2085" spans="1:5" ht="30" x14ac:dyDescent="0.25">
      <c r="A2085" s="46" t="s">
        <v>194</v>
      </c>
    </row>
    <row r="2086" spans="1:5" x14ac:dyDescent="0.25">
      <c r="A2086" s="46" t="s">
        <v>208</v>
      </c>
    </row>
    <row r="2088" spans="1:5" x14ac:dyDescent="0.25">
      <c r="A2088" s="46" t="s">
        <v>117</v>
      </c>
      <c r="B2088" t="s">
        <v>118</v>
      </c>
      <c r="C2088" t="s">
        <v>119</v>
      </c>
      <c r="D2088" t="s">
        <v>120</v>
      </c>
      <c r="E2088" t="s">
        <v>121</v>
      </c>
    </row>
    <row r="2089" spans="1:5" ht="75" x14ac:dyDescent="0.25">
      <c r="A2089" s="46" t="s">
        <v>1080</v>
      </c>
      <c r="B2089" t="s">
        <v>129</v>
      </c>
      <c r="C2089">
        <v>6.8999999999999997E-5</v>
      </c>
      <c r="D2089" s="1">
        <v>174143.33</v>
      </c>
      <c r="E2089">
        <f>ROUND((C2089*D2089),4)</f>
        <v>12.0159</v>
      </c>
    </row>
    <row r="2090" spans="1:5" x14ac:dyDescent="0.25">
      <c r="A2090" s="46" t="s">
        <v>123</v>
      </c>
      <c r="B2090" t="s">
        <v>9</v>
      </c>
      <c r="C2090" t="s">
        <v>9</v>
      </c>
      <c r="D2090" t="s">
        <v>9</v>
      </c>
      <c r="E2090">
        <f>SUM(E2089:E2089)</f>
        <v>12.0159</v>
      </c>
    </row>
    <row r="2092" spans="1:5" x14ac:dyDescent="0.25">
      <c r="A2092" s="46" t="s">
        <v>130</v>
      </c>
      <c r="B2092" t="s">
        <v>9</v>
      </c>
      <c r="C2092" t="s">
        <v>9</v>
      </c>
      <c r="D2092" t="s">
        <v>9</v>
      </c>
      <c r="E2092">
        <f>E2090</f>
        <v>12.0159</v>
      </c>
    </row>
    <row r="2094" spans="1:5" x14ac:dyDescent="0.25">
      <c r="A2094" s="46" t="s">
        <v>249</v>
      </c>
    </row>
    <row r="2095" spans="1:5" ht="30" x14ac:dyDescent="0.25">
      <c r="A2095" s="46" t="s">
        <v>194</v>
      </c>
    </row>
    <row r="2096" spans="1:5" x14ac:dyDescent="0.25">
      <c r="A2096" s="46" t="s">
        <v>208</v>
      </c>
    </row>
    <row r="2098" spans="1:5" x14ac:dyDescent="0.25">
      <c r="A2098" s="46" t="s">
        <v>117</v>
      </c>
      <c r="B2098" t="s">
        <v>118</v>
      </c>
      <c r="C2098" t="s">
        <v>119</v>
      </c>
      <c r="D2098" t="s">
        <v>120</v>
      </c>
      <c r="E2098" t="s">
        <v>121</v>
      </c>
    </row>
    <row r="2099" spans="1:5" ht="75" x14ac:dyDescent="0.25">
      <c r="A2099" s="46" t="s">
        <v>1080</v>
      </c>
      <c r="B2099" t="s">
        <v>129</v>
      </c>
      <c r="C2099">
        <v>1.148E-4</v>
      </c>
      <c r="D2099" s="1">
        <v>174143.33</v>
      </c>
      <c r="E2099">
        <f>ROUND((C2099*D2099),4)</f>
        <v>19.991700000000002</v>
      </c>
    </row>
    <row r="2100" spans="1:5" x14ac:dyDescent="0.25">
      <c r="A2100" s="46" t="s">
        <v>123</v>
      </c>
      <c r="B2100" t="s">
        <v>9</v>
      </c>
      <c r="C2100" t="s">
        <v>9</v>
      </c>
      <c r="D2100" t="s">
        <v>9</v>
      </c>
      <c r="E2100">
        <f>SUM(E2099:E2099)</f>
        <v>19.991700000000002</v>
      </c>
    </row>
    <row r="2102" spans="1:5" x14ac:dyDescent="0.25">
      <c r="A2102" s="46" t="s">
        <v>130</v>
      </c>
      <c r="B2102" t="s">
        <v>9</v>
      </c>
      <c r="C2102" t="s">
        <v>9</v>
      </c>
      <c r="D2102" t="s">
        <v>9</v>
      </c>
      <c r="E2102">
        <f>E2100</f>
        <v>19.991700000000002</v>
      </c>
    </row>
    <row r="2104" spans="1:5" x14ac:dyDescent="0.25">
      <c r="A2104" s="46" t="s">
        <v>250</v>
      </c>
    </row>
    <row r="2105" spans="1:5" ht="30" x14ac:dyDescent="0.25">
      <c r="A2105" s="46" t="s">
        <v>194</v>
      </c>
    </row>
    <row r="2106" spans="1:5" x14ac:dyDescent="0.25">
      <c r="A2106" s="46" t="s">
        <v>208</v>
      </c>
    </row>
    <row r="2108" spans="1:5" x14ac:dyDescent="0.25">
      <c r="A2108" s="46" t="s">
        <v>126</v>
      </c>
      <c r="B2108" t="s">
        <v>118</v>
      </c>
      <c r="C2108" t="s">
        <v>119</v>
      </c>
      <c r="D2108" t="s">
        <v>120</v>
      </c>
      <c r="E2108" t="s">
        <v>121</v>
      </c>
    </row>
    <row r="2109" spans="1:5" x14ac:dyDescent="0.25">
      <c r="A2109" s="46" t="s">
        <v>1081</v>
      </c>
      <c r="B2109" t="s">
        <v>166</v>
      </c>
      <c r="C2109">
        <v>20.86</v>
      </c>
      <c r="D2109">
        <v>2.8</v>
      </c>
      <c r="E2109">
        <f>ROUND((C2109*D2109),4)</f>
        <v>58.408000000000001</v>
      </c>
    </row>
    <row r="2110" spans="1:5" x14ac:dyDescent="0.25">
      <c r="A2110" s="46" t="s">
        <v>123</v>
      </c>
      <c r="B2110" t="s">
        <v>9</v>
      </c>
      <c r="C2110" t="s">
        <v>9</v>
      </c>
      <c r="D2110" t="s">
        <v>9</v>
      </c>
      <c r="E2110">
        <f>SUM(E2109:E2109)</f>
        <v>58.408000000000001</v>
      </c>
    </row>
    <row r="2112" spans="1:5" x14ac:dyDescent="0.25">
      <c r="A2112" s="46" t="s">
        <v>130</v>
      </c>
      <c r="B2112" t="s">
        <v>9</v>
      </c>
      <c r="C2112" t="s">
        <v>9</v>
      </c>
      <c r="D2112" t="s">
        <v>9</v>
      </c>
      <c r="E2112">
        <f>E2110</f>
        <v>58.408000000000001</v>
      </c>
    </row>
    <row r="2114" spans="1:5" x14ac:dyDescent="0.25">
      <c r="A2114" s="46" t="s">
        <v>251</v>
      </c>
    </row>
    <row r="2115" spans="1:5" ht="30" x14ac:dyDescent="0.25">
      <c r="A2115" s="46" t="s">
        <v>194</v>
      </c>
    </row>
    <row r="2116" spans="1:5" x14ac:dyDescent="0.25">
      <c r="A2116" s="46" t="s">
        <v>208</v>
      </c>
    </row>
    <row r="2118" spans="1:5" x14ac:dyDescent="0.25">
      <c r="A2118" s="46" t="s">
        <v>126</v>
      </c>
      <c r="B2118" t="s">
        <v>118</v>
      </c>
      <c r="C2118" t="s">
        <v>119</v>
      </c>
      <c r="D2118" t="s">
        <v>120</v>
      </c>
      <c r="E2118" t="s">
        <v>121</v>
      </c>
    </row>
    <row r="2119" spans="1:5" ht="30" x14ac:dyDescent="0.25">
      <c r="A2119" s="46" t="s">
        <v>1082</v>
      </c>
      <c r="B2119" t="s">
        <v>125</v>
      </c>
      <c r="C2119">
        <v>1</v>
      </c>
      <c r="D2119">
        <v>13.86</v>
      </c>
      <c r="E2119">
        <f>ROUND((C2119*D2119),4)</f>
        <v>13.86</v>
      </c>
    </row>
    <row r="2120" spans="1:5" x14ac:dyDescent="0.25">
      <c r="A2120" s="46" t="s">
        <v>123</v>
      </c>
      <c r="B2120" t="s">
        <v>9</v>
      </c>
      <c r="C2120" t="s">
        <v>9</v>
      </c>
      <c r="D2120" t="s">
        <v>9</v>
      </c>
      <c r="E2120">
        <f>SUM(E2119:E2119)</f>
        <v>13.86</v>
      </c>
    </row>
    <row r="2122" spans="1:5" x14ac:dyDescent="0.25">
      <c r="A2122" s="46" t="s">
        <v>130</v>
      </c>
      <c r="B2122" t="s">
        <v>9</v>
      </c>
      <c r="C2122" t="s">
        <v>9</v>
      </c>
      <c r="D2122" t="s">
        <v>9</v>
      </c>
      <c r="E2122">
        <f>E2120</f>
        <v>13.86</v>
      </c>
    </row>
    <row r="2124" spans="1:5" x14ac:dyDescent="0.25">
      <c r="A2124" s="46" t="s">
        <v>252</v>
      </c>
    </row>
    <row r="2125" spans="1:5" ht="30" x14ac:dyDescent="0.25">
      <c r="A2125" s="46" t="s">
        <v>253</v>
      </c>
    </row>
    <row r="2126" spans="1:5" x14ac:dyDescent="0.25">
      <c r="A2126" s="46" t="s">
        <v>208</v>
      </c>
    </row>
    <row r="2128" spans="1:5" x14ac:dyDescent="0.25">
      <c r="A2128" s="46" t="s">
        <v>126</v>
      </c>
      <c r="B2128" t="s">
        <v>118</v>
      </c>
      <c r="C2128" t="s">
        <v>119</v>
      </c>
      <c r="D2128" t="s">
        <v>120</v>
      </c>
      <c r="E2128" t="s">
        <v>121</v>
      </c>
    </row>
    <row r="2129" spans="1:5" x14ac:dyDescent="0.25">
      <c r="A2129" s="46" t="s">
        <v>1083</v>
      </c>
      <c r="B2129" t="s">
        <v>129</v>
      </c>
      <c r="C2129">
        <v>2.8999999999999998E-3</v>
      </c>
      <c r="D2129">
        <v>6.93</v>
      </c>
      <c r="E2129">
        <f>ROUND((C2129*D2129),4)</f>
        <v>2.01E-2</v>
      </c>
    </row>
    <row r="2130" spans="1:5" ht="30" x14ac:dyDescent="0.25">
      <c r="A2130" s="46" t="s">
        <v>1084</v>
      </c>
      <c r="B2130" t="s">
        <v>129</v>
      </c>
      <c r="C2130">
        <v>2.8999999999999998E-3</v>
      </c>
      <c r="D2130">
        <v>93.94</v>
      </c>
      <c r="E2130">
        <f>ROUND((C2130*D2130),4)</f>
        <v>0.27239999999999998</v>
      </c>
    </row>
    <row r="2131" spans="1:5" ht="30" x14ac:dyDescent="0.25">
      <c r="A2131" s="46" t="s">
        <v>1085</v>
      </c>
      <c r="B2131" t="s">
        <v>129</v>
      </c>
      <c r="C2131">
        <v>2.8999999999999998E-3</v>
      </c>
      <c r="D2131">
        <v>16</v>
      </c>
      <c r="E2131">
        <f>ROUND((C2131*D2131),4)</f>
        <v>4.6399999999999997E-2</v>
      </c>
    </row>
    <row r="2132" spans="1:5" x14ac:dyDescent="0.25">
      <c r="A2132" s="46" t="s">
        <v>123</v>
      </c>
      <c r="B2132" t="s">
        <v>9</v>
      </c>
      <c r="C2132" t="s">
        <v>9</v>
      </c>
      <c r="D2132" t="s">
        <v>9</v>
      </c>
      <c r="E2132">
        <f>SUM(E2129:E2131)</f>
        <v>0.33889999999999998</v>
      </c>
    </row>
    <row r="2134" spans="1:5" x14ac:dyDescent="0.25">
      <c r="A2134" s="46" t="s">
        <v>130</v>
      </c>
      <c r="B2134" t="s">
        <v>9</v>
      </c>
      <c r="C2134" t="s">
        <v>9</v>
      </c>
      <c r="D2134" t="s">
        <v>9</v>
      </c>
      <c r="E2134">
        <f>E2132</f>
        <v>0.33889999999999998</v>
      </c>
    </row>
    <row r="2136" spans="1:5" x14ac:dyDescent="0.25">
      <c r="A2136" s="46" t="s">
        <v>254</v>
      </c>
    </row>
    <row r="2137" spans="1:5" x14ac:dyDescent="0.25">
      <c r="A2137" s="46" t="s">
        <v>255</v>
      </c>
    </row>
    <row r="2138" spans="1:5" x14ac:dyDescent="0.25">
      <c r="A2138" s="46" t="s">
        <v>208</v>
      </c>
    </row>
    <row r="2140" spans="1:5" x14ac:dyDescent="0.25">
      <c r="A2140" s="46" t="s">
        <v>126</v>
      </c>
      <c r="B2140" t="s">
        <v>118</v>
      </c>
      <c r="C2140" t="s">
        <v>119</v>
      </c>
      <c r="D2140" t="s">
        <v>120</v>
      </c>
      <c r="E2140" t="s">
        <v>121</v>
      </c>
    </row>
    <row r="2141" spans="1:5" ht="30" x14ac:dyDescent="0.25">
      <c r="A2141" s="46" t="s">
        <v>1086</v>
      </c>
      <c r="B2141" t="s">
        <v>256</v>
      </c>
      <c r="C2141">
        <v>1.38E-2</v>
      </c>
      <c r="D2141">
        <v>33.270000000000003</v>
      </c>
      <c r="E2141">
        <f>ROUND((C2141*D2141),4)</f>
        <v>0.45910000000000001</v>
      </c>
    </row>
    <row r="2142" spans="1:5" x14ac:dyDescent="0.25">
      <c r="A2142" s="46" t="s">
        <v>1087</v>
      </c>
      <c r="B2142" t="s">
        <v>129</v>
      </c>
      <c r="C2142">
        <v>1.38E-2</v>
      </c>
      <c r="D2142">
        <v>27.73</v>
      </c>
      <c r="E2142">
        <f>ROUND((C2142*D2142),4)</f>
        <v>0.38269999999999998</v>
      </c>
    </row>
    <row r="2143" spans="1:5" x14ac:dyDescent="0.25">
      <c r="A2143" s="46" t="s">
        <v>1088</v>
      </c>
      <c r="B2143" t="s">
        <v>129</v>
      </c>
      <c r="C2143">
        <v>1.38E-2</v>
      </c>
      <c r="D2143">
        <v>11.73</v>
      </c>
      <c r="E2143">
        <f>ROUND((C2143*D2143),4)</f>
        <v>0.16189999999999999</v>
      </c>
    </row>
    <row r="2144" spans="1:5" x14ac:dyDescent="0.25">
      <c r="A2144" s="46" t="s">
        <v>1089</v>
      </c>
      <c r="B2144" t="s">
        <v>256</v>
      </c>
      <c r="C2144">
        <v>1.38E-2</v>
      </c>
      <c r="D2144">
        <v>8.9</v>
      </c>
      <c r="E2144">
        <f>ROUND((C2144*D2144),4)</f>
        <v>0.12280000000000001</v>
      </c>
    </row>
    <row r="2145" spans="1:5" x14ac:dyDescent="0.25">
      <c r="A2145" s="46" t="s">
        <v>123</v>
      </c>
      <c r="B2145" t="s">
        <v>9</v>
      </c>
      <c r="C2145" t="s">
        <v>9</v>
      </c>
      <c r="D2145" t="s">
        <v>9</v>
      </c>
      <c r="E2145">
        <f>SUM(E2141:E2144)</f>
        <v>1.1265000000000001</v>
      </c>
    </row>
    <row r="2147" spans="1:5" x14ac:dyDescent="0.25">
      <c r="A2147" s="46" t="s">
        <v>130</v>
      </c>
      <c r="B2147" t="s">
        <v>9</v>
      </c>
      <c r="C2147" t="s">
        <v>9</v>
      </c>
      <c r="D2147" t="s">
        <v>9</v>
      </c>
      <c r="E2147">
        <f>E2145</f>
        <v>1.1265000000000001</v>
      </c>
    </row>
    <row r="2149" spans="1:5" x14ac:dyDescent="0.25">
      <c r="A2149" s="46" t="s">
        <v>257</v>
      </c>
    </row>
    <row r="2150" spans="1:5" ht="30" x14ac:dyDescent="0.25">
      <c r="A2150" s="46" t="s">
        <v>258</v>
      </c>
    </row>
    <row r="2151" spans="1:5" x14ac:dyDescent="0.25">
      <c r="A2151" s="46" t="s">
        <v>208</v>
      </c>
    </row>
    <row r="2153" spans="1:5" x14ac:dyDescent="0.25">
      <c r="A2153" s="46" t="s">
        <v>124</v>
      </c>
      <c r="B2153" t="s">
        <v>118</v>
      </c>
      <c r="C2153" t="s">
        <v>119</v>
      </c>
      <c r="D2153" t="s">
        <v>120</v>
      </c>
      <c r="E2153" t="s">
        <v>121</v>
      </c>
    </row>
    <row r="2154" spans="1:5" x14ac:dyDescent="0.25">
      <c r="A2154" s="46" t="s">
        <v>1090</v>
      </c>
      <c r="B2154" t="s">
        <v>125</v>
      </c>
      <c r="C2154">
        <v>1</v>
      </c>
      <c r="D2154">
        <v>11.48</v>
      </c>
      <c r="E2154">
        <f>ROUND((C2154*D2154),4)</f>
        <v>11.48</v>
      </c>
    </row>
    <row r="2155" spans="1:5" x14ac:dyDescent="0.25">
      <c r="A2155" s="46" t="s">
        <v>123</v>
      </c>
      <c r="B2155" t="s">
        <v>9</v>
      </c>
      <c r="C2155" t="s">
        <v>9</v>
      </c>
      <c r="D2155" t="s">
        <v>9</v>
      </c>
      <c r="E2155">
        <f>SUM(E2154:E2154)</f>
        <v>11.48</v>
      </c>
    </row>
    <row r="2157" spans="1:5" x14ac:dyDescent="0.25">
      <c r="A2157" s="46" t="s">
        <v>126</v>
      </c>
      <c r="B2157" t="s">
        <v>118</v>
      </c>
      <c r="C2157" t="s">
        <v>119</v>
      </c>
      <c r="D2157" t="s">
        <v>120</v>
      </c>
      <c r="E2157" t="s">
        <v>121</v>
      </c>
    </row>
    <row r="2158" spans="1:5" x14ac:dyDescent="0.25">
      <c r="A2158" s="46" t="s">
        <v>1035</v>
      </c>
      <c r="B2158" t="s">
        <v>125</v>
      </c>
      <c r="C2158">
        <v>1</v>
      </c>
      <c r="D2158">
        <v>0.33889999999999998</v>
      </c>
      <c r="E2158">
        <f t="shared" ref="E2158:E2163" si="31">ROUND((C2158*D2158),4)</f>
        <v>0.33889999999999998</v>
      </c>
    </row>
    <row r="2159" spans="1:5" x14ac:dyDescent="0.25">
      <c r="A2159" s="46" t="s">
        <v>1036</v>
      </c>
      <c r="B2159" t="s">
        <v>125</v>
      </c>
      <c r="C2159">
        <v>1</v>
      </c>
      <c r="D2159">
        <v>1.1265000000000001</v>
      </c>
      <c r="E2159">
        <f t="shared" si="31"/>
        <v>1.1265000000000001</v>
      </c>
    </row>
    <row r="2160" spans="1:5" ht="30" x14ac:dyDescent="0.25">
      <c r="A2160" s="46" t="s">
        <v>1037</v>
      </c>
      <c r="B2160" t="s">
        <v>125</v>
      </c>
      <c r="C2160">
        <v>1</v>
      </c>
      <c r="D2160">
        <v>0.6</v>
      </c>
      <c r="E2160">
        <f t="shared" si="31"/>
        <v>0.6</v>
      </c>
    </row>
    <row r="2161" spans="1:5" ht="30" x14ac:dyDescent="0.25">
      <c r="A2161" s="46" t="s">
        <v>1038</v>
      </c>
      <c r="B2161" t="s">
        <v>125</v>
      </c>
      <c r="C2161">
        <v>1</v>
      </c>
      <c r="D2161">
        <v>0.7</v>
      </c>
      <c r="E2161">
        <f t="shared" si="31"/>
        <v>0.7</v>
      </c>
    </row>
    <row r="2162" spans="1:5" ht="30" x14ac:dyDescent="0.25">
      <c r="A2162" s="46" t="s">
        <v>1039</v>
      </c>
      <c r="B2162" t="s">
        <v>125</v>
      </c>
      <c r="C2162">
        <v>1</v>
      </c>
      <c r="D2162">
        <v>0.09</v>
      </c>
      <c r="E2162">
        <f t="shared" si="31"/>
        <v>0.09</v>
      </c>
    </row>
    <row r="2163" spans="1:5" ht="30" x14ac:dyDescent="0.25">
      <c r="A2163" s="46" t="s">
        <v>1040</v>
      </c>
      <c r="B2163" t="s">
        <v>125</v>
      </c>
      <c r="C2163">
        <v>1</v>
      </c>
      <c r="D2163">
        <v>0.04</v>
      </c>
      <c r="E2163">
        <f t="shared" si="31"/>
        <v>0.04</v>
      </c>
    </row>
    <row r="2164" spans="1:5" x14ac:dyDescent="0.25">
      <c r="A2164" s="46" t="s">
        <v>123</v>
      </c>
      <c r="B2164" t="s">
        <v>9</v>
      </c>
      <c r="C2164" t="s">
        <v>9</v>
      </c>
      <c r="D2164" t="s">
        <v>9</v>
      </c>
      <c r="E2164">
        <f>SUM(E2158:E2163)</f>
        <v>2.8953999999999995</v>
      </c>
    </row>
    <row r="2166" spans="1:5" x14ac:dyDescent="0.25">
      <c r="A2166" s="46" t="s">
        <v>130</v>
      </c>
      <c r="B2166" t="s">
        <v>9</v>
      </c>
      <c r="C2166" t="s">
        <v>9</v>
      </c>
      <c r="D2166" t="s">
        <v>9</v>
      </c>
      <c r="E2166">
        <f>E2155+E2164</f>
        <v>14.375399999999999</v>
      </c>
    </row>
    <row r="2168" spans="1:5" x14ac:dyDescent="0.25">
      <c r="A2168" s="46" t="s">
        <v>227</v>
      </c>
    </row>
    <row r="2169" spans="1:5" ht="30" x14ac:dyDescent="0.25">
      <c r="A2169" s="46" t="s">
        <v>228</v>
      </c>
    </row>
    <row r="2170" spans="1:5" x14ac:dyDescent="0.25">
      <c r="A2170" s="46" t="s">
        <v>208</v>
      </c>
    </row>
    <row r="2172" spans="1:5" x14ac:dyDescent="0.25">
      <c r="A2172" s="46" t="s">
        <v>124</v>
      </c>
      <c r="B2172" t="s">
        <v>118</v>
      </c>
      <c r="C2172" t="s">
        <v>119</v>
      </c>
      <c r="D2172" t="s">
        <v>120</v>
      </c>
      <c r="E2172" t="s">
        <v>121</v>
      </c>
    </row>
    <row r="2173" spans="1:5" x14ac:dyDescent="0.25">
      <c r="A2173" s="46" t="s">
        <v>1091</v>
      </c>
      <c r="B2173" t="s">
        <v>125</v>
      </c>
      <c r="C2173">
        <v>1</v>
      </c>
      <c r="D2173">
        <v>10.81</v>
      </c>
      <c r="E2173">
        <f>ROUND((C2173*D2173),4)</f>
        <v>10.81</v>
      </c>
    </row>
    <row r="2174" spans="1:5" x14ac:dyDescent="0.25">
      <c r="A2174" s="46" t="s">
        <v>123</v>
      </c>
      <c r="B2174" t="s">
        <v>9</v>
      </c>
      <c r="C2174" t="s">
        <v>9</v>
      </c>
      <c r="D2174" t="s">
        <v>9</v>
      </c>
      <c r="E2174">
        <f>SUM(E2173:E2173)</f>
        <v>10.81</v>
      </c>
    </row>
    <row r="2176" spans="1:5" x14ac:dyDescent="0.25">
      <c r="A2176" s="46" t="s">
        <v>126</v>
      </c>
      <c r="B2176" t="s">
        <v>118</v>
      </c>
      <c r="C2176" t="s">
        <v>119</v>
      </c>
      <c r="D2176" t="s">
        <v>120</v>
      </c>
      <c r="E2176" t="s">
        <v>121</v>
      </c>
    </row>
    <row r="2177" spans="1:5" x14ac:dyDescent="0.25">
      <c r="A2177" s="46" t="s">
        <v>1035</v>
      </c>
      <c r="B2177" t="s">
        <v>125</v>
      </c>
      <c r="C2177">
        <v>1</v>
      </c>
      <c r="D2177">
        <v>0.33889999999999998</v>
      </c>
      <c r="E2177">
        <f t="shared" ref="E2177:E2182" si="32">ROUND((C2177*D2177),4)</f>
        <v>0.33889999999999998</v>
      </c>
    </row>
    <row r="2178" spans="1:5" x14ac:dyDescent="0.25">
      <c r="A2178" s="46" t="s">
        <v>1036</v>
      </c>
      <c r="B2178" t="s">
        <v>125</v>
      </c>
      <c r="C2178">
        <v>1</v>
      </c>
      <c r="D2178">
        <v>1.1265000000000001</v>
      </c>
      <c r="E2178">
        <f t="shared" si="32"/>
        <v>1.1265000000000001</v>
      </c>
    </row>
    <row r="2179" spans="1:5" ht="30" x14ac:dyDescent="0.25">
      <c r="A2179" s="46" t="s">
        <v>1037</v>
      </c>
      <c r="B2179" t="s">
        <v>125</v>
      </c>
      <c r="C2179">
        <v>1</v>
      </c>
      <c r="D2179">
        <v>0.6</v>
      </c>
      <c r="E2179">
        <f t="shared" si="32"/>
        <v>0.6</v>
      </c>
    </row>
    <row r="2180" spans="1:5" ht="30" x14ac:dyDescent="0.25">
      <c r="A2180" s="46" t="s">
        <v>1038</v>
      </c>
      <c r="B2180" t="s">
        <v>125</v>
      </c>
      <c r="C2180">
        <v>1</v>
      </c>
      <c r="D2180">
        <v>0.7</v>
      </c>
      <c r="E2180">
        <f t="shared" si="32"/>
        <v>0.7</v>
      </c>
    </row>
    <row r="2181" spans="1:5" ht="30" x14ac:dyDescent="0.25">
      <c r="A2181" s="46" t="s">
        <v>1039</v>
      </c>
      <c r="B2181" t="s">
        <v>125</v>
      </c>
      <c r="C2181">
        <v>1</v>
      </c>
      <c r="D2181">
        <v>0.09</v>
      </c>
      <c r="E2181">
        <f t="shared" si="32"/>
        <v>0.09</v>
      </c>
    </row>
    <row r="2182" spans="1:5" ht="30" x14ac:dyDescent="0.25">
      <c r="A2182" s="46" t="s">
        <v>1040</v>
      </c>
      <c r="B2182" t="s">
        <v>125</v>
      </c>
      <c r="C2182">
        <v>1</v>
      </c>
      <c r="D2182">
        <v>0.04</v>
      </c>
      <c r="E2182">
        <f t="shared" si="32"/>
        <v>0.04</v>
      </c>
    </row>
    <row r="2183" spans="1:5" x14ac:dyDescent="0.25">
      <c r="A2183" s="46" t="s">
        <v>123</v>
      </c>
      <c r="B2183" t="s">
        <v>9</v>
      </c>
      <c r="C2183" t="s">
        <v>9</v>
      </c>
      <c r="D2183" t="s">
        <v>9</v>
      </c>
      <c r="E2183">
        <f>SUM(E2177:E2182)</f>
        <v>2.8953999999999995</v>
      </c>
    </row>
    <row r="2185" spans="1:5" x14ac:dyDescent="0.25">
      <c r="A2185" s="46" t="s">
        <v>130</v>
      </c>
      <c r="B2185" t="s">
        <v>9</v>
      </c>
      <c r="C2185" t="s">
        <v>9</v>
      </c>
      <c r="D2185" t="s">
        <v>9</v>
      </c>
      <c r="E2185">
        <f>E2174+E2183</f>
        <v>13.705400000000001</v>
      </c>
    </row>
    <row r="2187" spans="1:5" x14ac:dyDescent="0.25">
      <c r="A2187" s="46" t="s">
        <v>259</v>
      </c>
    </row>
    <row r="2188" spans="1:5" ht="30" x14ac:dyDescent="0.25">
      <c r="A2188" s="46" t="s">
        <v>260</v>
      </c>
    </row>
    <row r="2189" spans="1:5" x14ac:dyDescent="0.25">
      <c r="A2189" s="46" t="s">
        <v>208</v>
      </c>
    </row>
    <row r="2191" spans="1:5" x14ac:dyDescent="0.25">
      <c r="A2191" s="46" t="s">
        <v>124</v>
      </c>
      <c r="B2191" t="s">
        <v>118</v>
      </c>
      <c r="C2191" t="s">
        <v>119</v>
      </c>
      <c r="D2191" t="s">
        <v>120</v>
      </c>
      <c r="E2191" t="s">
        <v>121</v>
      </c>
    </row>
    <row r="2192" spans="1:5" x14ac:dyDescent="0.25">
      <c r="A2192" s="46" t="s">
        <v>1092</v>
      </c>
      <c r="B2192" t="s">
        <v>125</v>
      </c>
      <c r="C2192">
        <v>1</v>
      </c>
      <c r="D2192">
        <v>12.76</v>
      </c>
      <c r="E2192">
        <f>ROUND((C2192*D2192),4)</f>
        <v>12.76</v>
      </c>
    </row>
    <row r="2193" spans="1:5" x14ac:dyDescent="0.25">
      <c r="A2193" s="46" t="s">
        <v>123</v>
      </c>
      <c r="B2193" t="s">
        <v>9</v>
      </c>
      <c r="C2193" t="s">
        <v>9</v>
      </c>
      <c r="D2193" t="s">
        <v>9</v>
      </c>
      <c r="E2193">
        <f>SUM(E2192:E2192)</f>
        <v>12.76</v>
      </c>
    </row>
    <row r="2195" spans="1:5" x14ac:dyDescent="0.25">
      <c r="A2195" s="46" t="s">
        <v>126</v>
      </c>
      <c r="B2195" t="s">
        <v>118</v>
      </c>
      <c r="C2195" t="s">
        <v>119</v>
      </c>
      <c r="D2195" t="s">
        <v>120</v>
      </c>
      <c r="E2195" t="s">
        <v>121</v>
      </c>
    </row>
    <row r="2196" spans="1:5" x14ac:dyDescent="0.25">
      <c r="A2196" s="46" t="s">
        <v>1036</v>
      </c>
      <c r="B2196" t="s">
        <v>125</v>
      </c>
      <c r="C2196">
        <v>1</v>
      </c>
      <c r="D2196">
        <v>1.1265000000000001</v>
      </c>
      <c r="E2196">
        <f>ROUND((C2196*D2196),4)</f>
        <v>1.1265000000000001</v>
      </c>
    </row>
    <row r="2197" spans="1:5" ht="30" x14ac:dyDescent="0.25">
      <c r="A2197" s="46" t="s">
        <v>1037</v>
      </c>
      <c r="B2197" t="s">
        <v>125</v>
      </c>
      <c r="C2197">
        <v>1</v>
      </c>
      <c r="D2197">
        <v>0.6</v>
      </c>
      <c r="E2197">
        <f>ROUND((C2197*D2197),4)</f>
        <v>0.6</v>
      </c>
    </row>
    <row r="2198" spans="1:5" ht="30" x14ac:dyDescent="0.25">
      <c r="A2198" s="46" t="s">
        <v>1038</v>
      </c>
      <c r="B2198" t="s">
        <v>125</v>
      </c>
      <c r="C2198">
        <v>1</v>
      </c>
      <c r="D2198">
        <v>0.7</v>
      </c>
      <c r="E2198">
        <f>ROUND((C2198*D2198),4)</f>
        <v>0.7</v>
      </c>
    </row>
    <row r="2199" spans="1:5" ht="30" x14ac:dyDescent="0.25">
      <c r="A2199" s="46" t="s">
        <v>1039</v>
      </c>
      <c r="B2199" t="s">
        <v>125</v>
      </c>
      <c r="C2199">
        <v>1</v>
      </c>
      <c r="D2199">
        <v>0.09</v>
      </c>
      <c r="E2199">
        <f>ROUND((C2199*D2199),4)</f>
        <v>0.09</v>
      </c>
    </row>
    <row r="2200" spans="1:5" ht="30" x14ac:dyDescent="0.25">
      <c r="A2200" s="46" t="s">
        <v>1040</v>
      </c>
      <c r="B2200" t="s">
        <v>125</v>
      </c>
      <c r="C2200">
        <v>1</v>
      </c>
      <c r="D2200">
        <v>0.04</v>
      </c>
      <c r="E2200">
        <f>ROUND((C2200*D2200),4)</f>
        <v>0.04</v>
      </c>
    </row>
    <row r="2201" spans="1:5" x14ac:dyDescent="0.25">
      <c r="A2201" s="46" t="s">
        <v>123</v>
      </c>
      <c r="B2201" t="s">
        <v>9</v>
      </c>
      <c r="C2201" t="s">
        <v>9</v>
      </c>
      <c r="D2201" t="s">
        <v>9</v>
      </c>
      <c r="E2201">
        <f>SUM(E2196:E2200)</f>
        <v>2.5564999999999998</v>
      </c>
    </row>
    <row r="2203" spans="1:5" x14ac:dyDescent="0.25">
      <c r="A2203" s="46" t="s">
        <v>130</v>
      </c>
      <c r="B2203" t="s">
        <v>9</v>
      </c>
      <c r="C2203" t="s">
        <v>9</v>
      </c>
      <c r="D2203" t="s">
        <v>9</v>
      </c>
      <c r="E2203">
        <f>E2193+E2201</f>
        <v>15.3165</v>
      </c>
    </row>
    <row r="2205" spans="1:5" x14ac:dyDescent="0.25">
      <c r="A2205" s="46" t="s">
        <v>261</v>
      </c>
    </row>
    <row r="2206" spans="1:5" ht="30" x14ac:dyDescent="0.25">
      <c r="A2206" s="46" t="s">
        <v>262</v>
      </c>
    </row>
    <row r="2207" spans="1:5" x14ac:dyDescent="0.25">
      <c r="A2207" s="46" t="s">
        <v>208</v>
      </c>
    </row>
    <row r="2209" spans="1:5" x14ac:dyDescent="0.25">
      <c r="A2209" s="46" t="s">
        <v>124</v>
      </c>
      <c r="B2209" t="s">
        <v>118</v>
      </c>
      <c r="C2209" t="s">
        <v>119</v>
      </c>
      <c r="D2209" t="s">
        <v>120</v>
      </c>
      <c r="E2209" t="s">
        <v>121</v>
      </c>
    </row>
    <row r="2210" spans="1:5" ht="30" x14ac:dyDescent="0.25">
      <c r="A2210" s="46" t="s">
        <v>1093</v>
      </c>
      <c r="B2210" t="s">
        <v>125</v>
      </c>
      <c r="C2210">
        <v>1</v>
      </c>
      <c r="D2210">
        <v>8.4499999999999993</v>
      </c>
      <c r="E2210">
        <f>ROUND((C2210*D2210),4)</f>
        <v>8.4499999999999993</v>
      </c>
    </row>
    <row r="2211" spans="1:5" x14ac:dyDescent="0.25">
      <c r="A2211" s="46" t="s">
        <v>123</v>
      </c>
      <c r="B2211" t="s">
        <v>9</v>
      </c>
      <c r="C2211" t="s">
        <v>9</v>
      </c>
      <c r="D2211" t="s">
        <v>9</v>
      </c>
      <c r="E2211">
        <f>SUM(E2210:E2210)</f>
        <v>8.4499999999999993</v>
      </c>
    </row>
    <row r="2213" spans="1:5" x14ac:dyDescent="0.25">
      <c r="A2213" s="46" t="s">
        <v>126</v>
      </c>
      <c r="B2213" t="s">
        <v>118</v>
      </c>
      <c r="C2213" t="s">
        <v>119</v>
      </c>
      <c r="D2213" t="s">
        <v>120</v>
      </c>
      <c r="E2213" t="s">
        <v>121</v>
      </c>
    </row>
    <row r="2214" spans="1:5" x14ac:dyDescent="0.25">
      <c r="A2214" s="46" t="s">
        <v>1036</v>
      </c>
      <c r="B2214" t="s">
        <v>125</v>
      </c>
      <c r="C2214">
        <v>1</v>
      </c>
      <c r="D2214">
        <v>1.1265000000000001</v>
      </c>
      <c r="E2214">
        <f>ROUND((C2214*D2214),4)</f>
        <v>1.1265000000000001</v>
      </c>
    </row>
    <row r="2215" spans="1:5" ht="30" x14ac:dyDescent="0.25">
      <c r="A2215" s="46" t="s">
        <v>1037</v>
      </c>
      <c r="B2215" t="s">
        <v>125</v>
      </c>
      <c r="C2215">
        <v>1</v>
      </c>
      <c r="D2215">
        <v>0.6</v>
      </c>
      <c r="E2215">
        <f>ROUND((C2215*D2215),4)</f>
        <v>0.6</v>
      </c>
    </row>
    <row r="2216" spans="1:5" ht="30" x14ac:dyDescent="0.25">
      <c r="A2216" s="46" t="s">
        <v>1038</v>
      </c>
      <c r="B2216" t="s">
        <v>125</v>
      </c>
      <c r="C2216">
        <v>1</v>
      </c>
      <c r="D2216">
        <v>0.7</v>
      </c>
      <c r="E2216">
        <f>ROUND((C2216*D2216),4)</f>
        <v>0.7</v>
      </c>
    </row>
    <row r="2217" spans="1:5" ht="30" x14ac:dyDescent="0.25">
      <c r="A2217" s="46" t="s">
        <v>1039</v>
      </c>
      <c r="B2217" t="s">
        <v>125</v>
      </c>
      <c r="C2217">
        <v>1</v>
      </c>
      <c r="D2217">
        <v>0.09</v>
      </c>
      <c r="E2217">
        <f>ROUND((C2217*D2217),4)</f>
        <v>0.09</v>
      </c>
    </row>
    <row r="2218" spans="1:5" ht="30" x14ac:dyDescent="0.25">
      <c r="A2218" s="46" t="s">
        <v>1040</v>
      </c>
      <c r="B2218" t="s">
        <v>125</v>
      </c>
      <c r="C2218">
        <v>1</v>
      </c>
      <c r="D2218">
        <v>0.04</v>
      </c>
      <c r="E2218">
        <f>ROUND((C2218*D2218),4)</f>
        <v>0.04</v>
      </c>
    </row>
    <row r="2219" spans="1:5" x14ac:dyDescent="0.25">
      <c r="A2219" s="46" t="s">
        <v>123</v>
      </c>
      <c r="B2219" t="s">
        <v>9</v>
      </c>
      <c r="C2219" t="s">
        <v>9</v>
      </c>
      <c r="D2219" t="s">
        <v>9</v>
      </c>
      <c r="E2219">
        <f>SUM(E2214:E2218)</f>
        <v>2.5564999999999998</v>
      </c>
    </row>
    <row r="2221" spans="1:5" x14ac:dyDescent="0.25">
      <c r="A2221" s="46" t="s">
        <v>130</v>
      </c>
      <c r="B2221" t="s">
        <v>9</v>
      </c>
      <c r="C2221" t="s">
        <v>9</v>
      </c>
      <c r="D2221" t="s">
        <v>9</v>
      </c>
      <c r="E2221">
        <f>E2211+E2219</f>
        <v>11.006499999999999</v>
      </c>
    </row>
    <row r="2223" spans="1:5" x14ac:dyDescent="0.25">
      <c r="A2223" s="46" t="s">
        <v>264</v>
      </c>
    </row>
    <row r="2224" spans="1:5" ht="30" x14ac:dyDescent="0.25">
      <c r="A2224" s="46" t="s">
        <v>263</v>
      </c>
    </row>
    <row r="2225" spans="1:5" x14ac:dyDescent="0.25">
      <c r="A2225" s="46" t="s">
        <v>195</v>
      </c>
    </row>
    <row r="2227" spans="1:5" x14ac:dyDescent="0.25">
      <c r="A2227" s="46" t="s">
        <v>126</v>
      </c>
      <c r="B2227" t="s">
        <v>118</v>
      </c>
      <c r="C2227" t="s">
        <v>119</v>
      </c>
      <c r="D2227" t="s">
        <v>120</v>
      </c>
      <c r="E2227" t="s">
        <v>121</v>
      </c>
    </row>
    <row r="2228" spans="1:5" ht="45" x14ac:dyDescent="0.25">
      <c r="A2228" s="46" t="s">
        <v>1094</v>
      </c>
      <c r="B2228" t="s">
        <v>125</v>
      </c>
      <c r="C2228">
        <v>1</v>
      </c>
      <c r="D2228">
        <v>0.56559999999999999</v>
      </c>
      <c r="E2228">
        <f>ROUND((C2228*D2228),4)</f>
        <v>0.56559999999999999</v>
      </c>
    </row>
    <row r="2229" spans="1:5" ht="45" x14ac:dyDescent="0.25">
      <c r="A2229" s="46" t="s">
        <v>1095</v>
      </c>
      <c r="B2229" t="s">
        <v>125</v>
      </c>
      <c r="C2229">
        <v>1</v>
      </c>
      <c r="D2229">
        <v>0.13189999999999999</v>
      </c>
      <c r="E2229">
        <f>ROUND((C2229*D2229),4)</f>
        <v>0.13189999999999999</v>
      </c>
    </row>
    <row r="2230" spans="1:5" ht="45" x14ac:dyDescent="0.25">
      <c r="A2230" s="46" t="s">
        <v>1096</v>
      </c>
      <c r="B2230" t="s">
        <v>125</v>
      </c>
      <c r="C2230">
        <v>1</v>
      </c>
      <c r="D2230">
        <v>0.4708</v>
      </c>
      <c r="E2230">
        <f>ROUND((C2230*D2230),4)</f>
        <v>0.4708</v>
      </c>
    </row>
    <row r="2231" spans="1:5" ht="45" x14ac:dyDescent="0.25">
      <c r="A2231" s="46" t="s">
        <v>1097</v>
      </c>
      <c r="B2231" t="s">
        <v>125</v>
      </c>
      <c r="C2231">
        <v>1</v>
      </c>
      <c r="D2231">
        <v>0.75080000000000002</v>
      </c>
      <c r="E2231">
        <f>ROUND((C2231*D2231),4)</f>
        <v>0.75080000000000002</v>
      </c>
    </row>
    <row r="2232" spans="1:5" x14ac:dyDescent="0.25">
      <c r="A2232" s="46" t="s">
        <v>123</v>
      </c>
      <c r="B2232" t="s">
        <v>9</v>
      </c>
      <c r="C2232" t="s">
        <v>9</v>
      </c>
      <c r="D2232" t="s">
        <v>9</v>
      </c>
      <c r="E2232">
        <f>SUM(E2228:E2231)</f>
        <v>1.9190999999999998</v>
      </c>
    </row>
    <row r="2234" spans="1:5" x14ac:dyDescent="0.25">
      <c r="A2234" s="46" t="s">
        <v>130</v>
      </c>
      <c r="B2234" t="s">
        <v>9</v>
      </c>
      <c r="C2234" t="s">
        <v>9</v>
      </c>
      <c r="D2234" t="s">
        <v>9</v>
      </c>
      <c r="E2234">
        <f>E2232</f>
        <v>1.9190999999999998</v>
      </c>
    </row>
    <row r="2236" spans="1:5" x14ac:dyDescent="0.25">
      <c r="A2236" s="46" t="s">
        <v>265</v>
      </c>
    </row>
    <row r="2237" spans="1:5" ht="30" x14ac:dyDescent="0.25">
      <c r="A2237" s="46" t="s">
        <v>263</v>
      </c>
    </row>
    <row r="2238" spans="1:5" x14ac:dyDescent="0.25">
      <c r="A2238" s="46" t="s">
        <v>196</v>
      </c>
    </row>
    <row r="2240" spans="1:5" x14ac:dyDescent="0.25">
      <c r="A2240" s="46" t="s">
        <v>126</v>
      </c>
      <c r="B2240" t="s">
        <v>118</v>
      </c>
      <c r="C2240" t="s">
        <v>119</v>
      </c>
      <c r="D2240" t="s">
        <v>120</v>
      </c>
      <c r="E2240" t="s">
        <v>121</v>
      </c>
    </row>
    <row r="2241" spans="1:5" ht="45" x14ac:dyDescent="0.25">
      <c r="A2241" s="46" t="s">
        <v>1094</v>
      </c>
      <c r="B2241" t="s">
        <v>125</v>
      </c>
      <c r="C2241">
        <v>1</v>
      </c>
      <c r="D2241">
        <v>0.56559999999999999</v>
      </c>
      <c r="E2241">
        <f>ROUND((C2241*D2241),4)</f>
        <v>0.56559999999999999</v>
      </c>
    </row>
    <row r="2242" spans="1:5" ht="45" x14ac:dyDescent="0.25">
      <c r="A2242" s="46" t="s">
        <v>1095</v>
      </c>
      <c r="B2242" t="s">
        <v>125</v>
      </c>
      <c r="C2242">
        <v>1</v>
      </c>
      <c r="D2242">
        <v>0.13189999999999999</v>
      </c>
      <c r="E2242">
        <f>ROUND((C2242*D2242),4)</f>
        <v>0.13189999999999999</v>
      </c>
    </row>
    <row r="2243" spans="1:5" x14ac:dyDescent="0.25">
      <c r="A2243" s="46" t="s">
        <v>123</v>
      </c>
      <c r="B2243" t="s">
        <v>9</v>
      </c>
      <c r="C2243" t="s">
        <v>9</v>
      </c>
      <c r="D2243" t="s">
        <v>9</v>
      </c>
      <c r="E2243">
        <f>SUM(E2241:E2242)</f>
        <v>0.69750000000000001</v>
      </c>
    </row>
    <row r="2245" spans="1:5" x14ac:dyDescent="0.25">
      <c r="A2245" s="46" t="s">
        <v>130</v>
      </c>
      <c r="B2245" t="s">
        <v>9</v>
      </c>
      <c r="C2245" t="s">
        <v>9</v>
      </c>
      <c r="D2245" t="s">
        <v>9</v>
      </c>
      <c r="E2245">
        <f>E2243</f>
        <v>0.69750000000000001</v>
      </c>
    </row>
    <row r="2247" spans="1:5" x14ac:dyDescent="0.25">
      <c r="A2247" s="46" t="s">
        <v>1098</v>
      </c>
    </row>
    <row r="2248" spans="1:5" ht="30" x14ac:dyDescent="0.25">
      <c r="A2248" s="46" t="s">
        <v>1099</v>
      </c>
    </row>
    <row r="2249" spans="1:5" x14ac:dyDescent="0.25">
      <c r="A2249" s="46" t="s">
        <v>195</v>
      </c>
    </row>
    <row r="2251" spans="1:5" x14ac:dyDescent="0.25">
      <c r="A2251" s="46" t="s">
        <v>126</v>
      </c>
      <c r="B2251" t="s">
        <v>118</v>
      </c>
      <c r="C2251" t="s">
        <v>119</v>
      </c>
      <c r="D2251" t="s">
        <v>120</v>
      </c>
      <c r="E2251" t="s">
        <v>121</v>
      </c>
    </row>
    <row r="2252" spans="1:5" ht="60" x14ac:dyDescent="0.25">
      <c r="A2252" s="46" t="s">
        <v>1100</v>
      </c>
      <c r="B2252" t="s">
        <v>125</v>
      </c>
      <c r="C2252">
        <v>1</v>
      </c>
      <c r="D2252">
        <v>0.22570000000000001</v>
      </c>
      <c r="E2252">
        <f>ROUND((C2252*D2252),4)</f>
        <v>0.22570000000000001</v>
      </c>
    </row>
    <row r="2253" spans="1:5" ht="60" x14ac:dyDescent="0.25">
      <c r="A2253" s="46" t="s">
        <v>1101</v>
      </c>
      <c r="B2253" t="s">
        <v>125</v>
      </c>
      <c r="C2253">
        <v>1</v>
      </c>
      <c r="D2253">
        <v>5.2600000000000001E-2</v>
      </c>
      <c r="E2253">
        <f>ROUND((C2253*D2253),4)</f>
        <v>5.2600000000000001E-2</v>
      </c>
    </row>
    <row r="2254" spans="1:5" ht="60" x14ac:dyDescent="0.25">
      <c r="A2254" s="46" t="s">
        <v>1102</v>
      </c>
      <c r="B2254" t="s">
        <v>125</v>
      </c>
      <c r="C2254">
        <v>1</v>
      </c>
      <c r="D2254">
        <v>0.18790000000000001</v>
      </c>
      <c r="E2254">
        <f>ROUND((C2254*D2254),4)</f>
        <v>0.18790000000000001</v>
      </c>
    </row>
    <row r="2255" spans="1:5" ht="60" x14ac:dyDescent="0.25">
      <c r="A2255" s="46" t="s">
        <v>1103</v>
      </c>
      <c r="B2255" t="s">
        <v>125</v>
      </c>
      <c r="C2255">
        <v>1</v>
      </c>
      <c r="D2255">
        <v>0.50729999999999997</v>
      </c>
      <c r="E2255">
        <f>ROUND((C2255*D2255),4)</f>
        <v>0.50729999999999997</v>
      </c>
    </row>
    <row r="2256" spans="1:5" x14ac:dyDescent="0.25">
      <c r="A2256" s="46" t="s">
        <v>123</v>
      </c>
      <c r="B2256" t="s">
        <v>9</v>
      </c>
      <c r="C2256" t="s">
        <v>9</v>
      </c>
      <c r="D2256" t="s">
        <v>9</v>
      </c>
      <c r="E2256">
        <f>SUM(E2252:E2255)</f>
        <v>0.97350000000000003</v>
      </c>
    </row>
    <row r="2258" spans="1:5" x14ac:dyDescent="0.25">
      <c r="A2258" s="46" t="s">
        <v>130</v>
      </c>
      <c r="B2258" t="s">
        <v>9</v>
      </c>
      <c r="C2258" t="s">
        <v>9</v>
      </c>
      <c r="D2258" t="s">
        <v>9</v>
      </c>
      <c r="E2258">
        <f>E2256</f>
        <v>0.97350000000000003</v>
      </c>
    </row>
    <row r="2260" spans="1:5" x14ac:dyDescent="0.25">
      <c r="A2260" s="46" t="s">
        <v>1104</v>
      </c>
    </row>
    <row r="2261" spans="1:5" ht="30" x14ac:dyDescent="0.25">
      <c r="A2261" s="46" t="s">
        <v>1099</v>
      </c>
    </row>
    <row r="2262" spans="1:5" x14ac:dyDescent="0.25">
      <c r="A2262" s="46" t="s">
        <v>196</v>
      </c>
    </row>
    <row r="2264" spans="1:5" x14ac:dyDescent="0.25">
      <c r="A2264" s="46" t="s">
        <v>126</v>
      </c>
      <c r="B2264" t="s">
        <v>118</v>
      </c>
      <c r="C2264" t="s">
        <v>119</v>
      </c>
      <c r="D2264" t="s">
        <v>120</v>
      </c>
      <c r="E2264" t="s">
        <v>121</v>
      </c>
    </row>
    <row r="2265" spans="1:5" ht="60" x14ac:dyDescent="0.25">
      <c r="A2265" s="46" t="s">
        <v>1100</v>
      </c>
      <c r="B2265" t="s">
        <v>125</v>
      </c>
      <c r="C2265">
        <v>1</v>
      </c>
      <c r="D2265">
        <v>0.22570000000000001</v>
      </c>
      <c r="E2265">
        <f>ROUND((C2265*D2265),4)</f>
        <v>0.22570000000000001</v>
      </c>
    </row>
    <row r="2266" spans="1:5" ht="60" x14ac:dyDescent="0.25">
      <c r="A2266" s="46" t="s">
        <v>1101</v>
      </c>
      <c r="B2266" t="s">
        <v>125</v>
      </c>
      <c r="C2266">
        <v>1</v>
      </c>
      <c r="D2266">
        <v>5.2600000000000001E-2</v>
      </c>
      <c r="E2266">
        <f>ROUND((C2266*D2266),4)</f>
        <v>5.2600000000000001E-2</v>
      </c>
    </row>
    <row r="2267" spans="1:5" x14ac:dyDescent="0.25">
      <c r="A2267" s="46" t="s">
        <v>123</v>
      </c>
      <c r="B2267" t="s">
        <v>9</v>
      </c>
      <c r="C2267" t="s">
        <v>9</v>
      </c>
      <c r="D2267" t="s">
        <v>9</v>
      </c>
      <c r="E2267">
        <f>SUM(E2265:E2266)</f>
        <v>0.27829999999999999</v>
      </c>
    </row>
    <row r="2269" spans="1:5" x14ac:dyDescent="0.25">
      <c r="A2269" s="46" t="s">
        <v>130</v>
      </c>
      <c r="B2269" t="s">
        <v>9</v>
      </c>
      <c r="C2269" t="s">
        <v>9</v>
      </c>
      <c r="D2269" t="s">
        <v>9</v>
      </c>
      <c r="E2269">
        <f>E2267</f>
        <v>0.27829999999999999</v>
      </c>
    </row>
    <row r="2271" spans="1:5" x14ac:dyDescent="0.25">
      <c r="A2271" s="46" t="s">
        <v>1105</v>
      </c>
    </row>
    <row r="2272" spans="1:5" ht="30" x14ac:dyDescent="0.25">
      <c r="A2272" s="46" t="s">
        <v>253</v>
      </c>
    </row>
    <row r="2273" spans="1:5" x14ac:dyDescent="0.25">
      <c r="A2273" s="46" t="s">
        <v>208</v>
      </c>
    </row>
    <row r="2275" spans="1:5" x14ac:dyDescent="0.25">
      <c r="A2275" s="46" t="s">
        <v>126</v>
      </c>
      <c r="B2275" t="s">
        <v>118</v>
      </c>
      <c r="C2275" t="s">
        <v>119</v>
      </c>
      <c r="D2275" t="s">
        <v>120</v>
      </c>
      <c r="E2275" t="s">
        <v>121</v>
      </c>
    </row>
    <row r="2276" spans="1:5" x14ac:dyDescent="0.25">
      <c r="A2276" s="46" t="s">
        <v>1106</v>
      </c>
      <c r="B2276" t="s">
        <v>129</v>
      </c>
      <c r="C2276">
        <v>2.8999999999999998E-3</v>
      </c>
      <c r="D2276">
        <v>6.93</v>
      </c>
      <c r="E2276">
        <f>ROUND((C2276*D2276),4)</f>
        <v>2.01E-2</v>
      </c>
    </row>
    <row r="2277" spans="1:5" ht="30" x14ac:dyDescent="0.25">
      <c r="A2277" s="46" t="s">
        <v>1107</v>
      </c>
      <c r="B2277" t="s">
        <v>129</v>
      </c>
      <c r="C2277">
        <v>2.8999999999999998E-3</v>
      </c>
      <c r="D2277">
        <v>93.94</v>
      </c>
      <c r="E2277">
        <f>ROUND((C2277*D2277),4)</f>
        <v>0.27239999999999998</v>
      </c>
    </row>
    <row r="2278" spans="1:5" ht="30" x14ac:dyDescent="0.25">
      <c r="A2278" s="46" t="s">
        <v>1108</v>
      </c>
      <c r="B2278" t="s">
        <v>129</v>
      </c>
      <c r="C2278">
        <v>2.8999999999999998E-3</v>
      </c>
      <c r="D2278">
        <v>16</v>
      </c>
      <c r="E2278">
        <f>ROUND((C2278*D2278),4)</f>
        <v>4.6399999999999997E-2</v>
      </c>
    </row>
    <row r="2279" spans="1:5" x14ac:dyDescent="0.25">
      <c r="A2279" s="46" t="s">
        <v>123</v>
      </c>
      <c r="B2279" t="s">
        <v>9</v>
      </c>
      <c r="C2279" t="s">
        <v>9</v>
      </c>
      <c r="D2279" t="s">
        <v>9</v>
      </c>
      <c r="E2279">
        <f>SUM(E2276:E2278)</f>
        <v>0.33889999999999998</v>
      </c>
    </row>
    <row r="2281" spans="1:5" x14ac:dyDescent="0.25">
      <c r="A2281" s="46" t="s">
        <v>130</v>
      </c>
      <c r="B2281" t="s">
        <v>9</v>
      </c>
      <c r="C2281" t="s">
        <v>9</v>
      </c>
      <c r="D2281" t="s">
        <v>9</v>
      </c>
      <c r="E2281">
        <f>E2279</f>
        <v>0.33889999999999998</v>
      </c>
    </row>
    <row r="2283" spans="1:5" x14ac:dyDescent="0.25">
      <c r="A2283" s="46" t="s">
        <v>1109</v>
      </c>
    </row>
    <row r="2284" spans="1:5" x14ac:dyDescent="0.25">
      <c r="A2284" s="46" t="s">
        <v>255</v>
      </c>
    </row>
    <row r="2285" spans="1:5" x14ac:dyDescent="0.25">
      <c r="A2285" s="46" t="s">
        <v>208</v>
      </c>
    </row>
    <row r="2287" spans="1:5" x14ac:dyDescent="0.25">
      <c r="A2287" s="46" t="s">
        <v>126</v>
      </c>
      <c r="B2287" t="s">
        <v>118</v>
      </c>
      <c r="C2287" t="s">
        <v>119</v>
      </c>
      <c r="D2287" t="s">
        <v>120</v>
      </c>
      <c r="E2287" t="s">
        <v>121</v>
      </c>
    </row>
    <row r="2288" spans="1:5" ht="30" x14ac:dyDescent="0.25">
      <c r="A2288" s="46" t="s">
        <v>1110</v>
      </c>
      <c r="B2288" t="s">
        <v>256</v>
      </c>
      <c r="C2288">
        <v>1.38E-2</v>
      </c>
      <c r="D2288">
        <v>33.270000000000003</v>
      </c>
      <c r="E2288">
        <f>ROUND((C2288*D2288),4)</f>
        <v>0.45910000000000001</v>
      </c>
    </row>
    <row r="2289" spans="1:5" x14ac:dyDescent="0.25">
      <c r="A2289" s="46" t="s">
        <v>1111</v>
      </c>
      <c r="B2289" t="s">
        <v>129</v>
      </c>
      <c r="C2289">
        <v>1.38E-2</v>
      </c>
      <c r="D2289">
        <v>27.73</v>
      </c>
      <c r="E2289">
        <f>ROUND((C2289*D2289),4)</f>
        <v>0.38269999999999998</v>
      </c>
    </row>
    <row r="2290" spans="1:5" x14ac:dyDescent="0.25">
      <c r="A2290" s="46" t="s">
        <v>1112</v>
      </c>
      <c r="B2290" t="s">
        <v>129</v>
      </c>
      <c r="C2290">
        <v>1.38E-2</v>
      </c>
      <c r="D2290">
        <v>11.73</v>
      </c>
      <c r="E2290">
        <f>ROUND((C2290*D2290),4)</f>
        <v>0.16189999999999999</v>
      </c>
    </row>
    <row r="2291" spans="1:5" x14ac:dyDescent="0.25">
      <c r="A2291" s="46" t="s">
        <v>1113</v>
      </c>
      <c r="B2291" t="s">
        <v>256</v>
      </c>
      <c r="C2291">
        <v>1.38E-2</v>
      </c>
      <c r="D2291">
        <v>8.9</v>
      </c>
      <c r="E2291">
        <f>ROUND((C2291*D2291),4)</f>
        <v>0.12280000000000001</v>
      </c>
    </row>
    <row r="2292" spans="1:5" x14ac:dyDescent="0.25">
      <c r="A2292" s="46" t="s">
        <v>123</v>
      </c>
      <c r="B2292" t="s">
        <v>9</v>
      </c>
      <c r="C2292" t="s">
        <v>9</v>
      </c>
      <c r="D2292" t="s">
        <v>9</v>
      </c>
      <c r="E2292">
        <f>SUM(E2288:E2291)</f>
        <v>1.1265000000000001</v>
      </c>
    </row>
    <row r="2294" spans="1:5" x14ac:dyDescent="0.25">
      <c r="A2294" s="46" t="s">
        <v>130</v>
      </c>
      <c r="B2294" t="s">
        <v>9</v>
      </c>
      <c r="C2294" t="s">
        <v>9</v>
      </c>
      <c r="D2294" t="s">
        <v>9</v>
      </c>
      <c r="E2294">
        <f>E2292</f>
        <v>1.1265000000000001</v>
      </c>
    </row>
    <row r="2296" spans="1:5" x14ac:dyDescent="0.25">
      <c r="A2296" s="46" t="s">
        <v>266</v>
      </c>
    </row>
    <row r="2297" spans="1:5" ht="30" x14ac:dyDescent="0.25">
      <c r="A2297" s="46" t="s">
        <v>1114</v>
      </c>
    </row>
    <row r="2298" spans="1:5" x14ac:dyDescent="0.25">
      <c r="A2298" s="46" t="s">
        <v>208</v>
      </c>
    </row>
    <row r="2300" spans="1:5" x14ac:dyDescent="0.25">
      <c r="A2300" s="46" t="s">
        <v>117</v>
      </c>
      <c r="B2300" t="s">
        <v>118</v>
      </c>
      <c r="C2300" t="s">
        <v>119</v>
      </c>
      <c r="D2300" t="s">
        <v>120</v>
      </c>
      <c r="E2300" t="s">
        <v>121</v>
      </c>
    </row>
    <row r="2301" spans="1:5" ht="45" x14ac:dyDescent="0.25">
      <c r="A2301" s="46" t="s">
        <v>1115</v>
      </c>
      <c r="B2301" t="s">
        <v>129</v>
      </c>
      <c r="C2301">
        <v>1.92E-4</v>
      </c>
      <c r="D2301" s="1">
        <v>68335.12</v>
      </c>
      <c r="E2301">
        <f>ROUND((C2301*D2301),4)</f>
        <v>13.1203</v>
      </c>
    </row>
    <row r="2302" spans="1:5" x14ac:dyDescent="0.25">
      <c r="A2302" s="46" t="s">
        <v>123</v>
      </c>
      <c r="B2302" t="s">
        <v>9</v>
      </c>
      <c r="C2302" t="s">
        <v>9</v>
      </c>
      <c r="D2302" t="s">
        <v>9</v>
      </c>
      <c r="E2302">
        <f>SUM(E2301:E2301)</f>
        <v>13.1203</v>
      </c>
    </row>
    <row r="2304" spans="1:5" x14ac:dyDescent="0.25">
      <c r="A2304" s="46" t="s">
        <v>126</v>
      </c>
      <c r="B2304" t="s">
        <v>118</v>
      </c>
      <c r="C2304" t="s">
        <v>119</v>
      </c>
      <c r="D2304" t="s">
        <v>120</v>
      </c>
      <c r="E2304" t="s">
        <v>121</v>
      </c>
    </row>
    <row r="2305" spans="1:5" x14ac:dyDescent="0.25">
      <c r="A2305" s="46" t="s">
        <v>1116</v>
      </c>
      <c r="B2305" t="s">
        <v>145</v>
      </c>
      <c r="C2305">
        <v>0.03</v>
      </c>
      <c r="D2305">
        <v>13.58</v>
      </c>
      <c r="E2305">
        <f>ROUND((C2305*D2305),4)</f>
        <v>0.40739999999999998</v>
      </c>
    </row>
    <row r="2306" spans="1:5" x14ac:dyDescent="0.25">
      <c r="A2306" s="46" t="s">
        <v>1081</v>
      </c>
      <c r="B2306" t="s">
        <v>166</v>
      </c>
      <c r="C2306">
        <v>10</v>
      </c>
      <c r="D2306">
        <v>2.8</v>
      </c>
      <c r="E2306">
        <f>ROUND((C2306*D2306),4)</f>
        <v>28</v>
      </c>
    </row>
    <row r="2307" spans="1:5" ht="45" x14ac:dyDescent="0.25">
      <c r="A2307" s="46" t="s">
        <v>1117</v>
      </c>
      <c r="B2307" t="s">
        <v>166</v>
      </c>
      <c r="C2307">
        <v>0.08</v>
      </c>
      <c r="D2307">
        <v>9.25</v>
      </c>
      <c r="E2307">
        <f>ROUND((C2307*D2307),4)</f>
        <v>0.74</v>
      </c>
    </row>
    <row r="2308" spans="1:5" x14ac:dyDescent="0.25">
      <c r="A2308" s="46" t="s">
        <v>123</v>
      </c>
      <c r="B2308" t="s">
        <v>9</v>
      </c>
      <c r="C2308" t="s">
        <v>9</v>
      </c>
      <c r="D2308" t="s">
        <v>9</v>
      </c>
      <c r="E2308">
        <f>SUM(E2305:E2307)</f>
        <v>29.147399999999998</v>
      </c>
    </row>
    <row r="2310" spans="1:5" x14ac:dyDescent="0.25">
      <c r="A2310" s="46" t="s">
        <v>130</v>
      </c>
      <c r="B2310" t="s">
        <v>9</v>
      </c>
      <c r="C2310" t="s">
        <v>9</v>
      </c>
      <c r="D2310" t="s">
        <v>9</v>
      </c>
      <c r="E2310">
        <f>E2302+E2308</f>
        <v>42.267699999999998</v>
      </c>
    </row>
    <row r="2312" spans="1:5" x14ac:dyDescent="0.25">
      <c r="A2312" s="46" t="s">
        <v>267</v>
      </c>
    </row>
    <row r="2313" spans="1:5" ht="30" x14ac:dyDescent="0.25">
      <c r="A2313" s="46" t="s">
        <v>1118</v>
      </c>
    </row>
    <row r="2314" spans="1:5" x14ac:dyDescent="0.25">
      <c r="A2314" s="46" t="s">
        <v>208</v>
      </c>
    </row>
    <row r="2316" spans="1:5" x14ac:dyDescent="0.25">
      <c r="A2316" s="46" t="s">
        <v>117</v>
      </c>
      <c r="B2316" t="s">
        <v>118</v>
      </c>
      <c r="C2316" t="s">
        <v>119</v>
      </c>
      <c r="D2316" t="s">
        <v>120</v>
      </c>
      <c r="E2316" t="s">
        <v>121</v>
      </c>
    </row>
    <row r="2317" spans="1:5" ht="45" x14ac:dyDescent="0.25">
      <c r="A2317" s="46" t="s">
        <v>1115</v>
      </c>
      <c r="B2317" t="s">
        <v>129</v>
      </c>
      <c r="C2317">
        <v>1.5200000000000001E-4</v>
      </c>
      <c r="D2317" s="1">
        <v>68335.12</v>
      </c>
      <c r="E2317">
        <f>ROUND((C2317*D2317),4)</f>
        <v>10.386900000000001</v>
      </c>
    </row>
    <row r="2318" spans="1:5" x14ac:dyDescent="0.25">
      <c r="A2318" s="46" t="s">
        <v>123</v>
      </c>
      <c r="B2318" t="s">
        <v>9</v>
      </c>
      <c r="C2318" t="s">
        <v>9</v>
      </c>
      <c r="D2318" t="s">
        <v>9</v>
      </c>
      <c r="E2318">
        <f>SUM(E2317:E2317)</f>
        <v>10.386900000000001</v>
      </c>
    </row>
    <row r="2320" spans="1:5" x14ac:dyDescent="0.25">
      <c r="A2320" s="46" t="s">
        <v>130</v>
      </c>
      <c r="B2320" t="s">
        <v>9</v>
      </c>
      <c r="C2320" t="s">
        <v>9</v>
      </c>
      <c r="D2320" t="s">
        <v>9</v>
      </c>
      <c r="E2320">
        <f>E2318</f>
        <v>10.386900000000001</v>
      </c>
    </row>
    <row r="2322" spans="1:5" x14ac:dyDescent="0.25">
      <c r="A2322" s="46" t="s">
        <v>268</v>
      </c>
    </row>
    <row r="2323" spans="1:5" ht="30" x14ac:dyDescent="0.25">
      <c r="A2323" s="46" t="s">
        <v>269</v>
      </c>
    </row>
    <row r="2324" spans="1:5" x14ac:dyDescent="0.25">
      <c r="A2324" s="46" t="s">
        <v>208</v>
      </c>
    </row>
    <row r="2326" spans="1:5" x14ac:dyDescent="0.25">
      <c r="A2326" s="46" t="s">
        <v>124</v>
      </c>
      <c r="B2326" t="s">
        <v>118</v>
      </c>
      <c r="C2326" t="s">
        <v>119</v>
      </c>
      <c r="D2326" t="s">
        <v>120</v>
      </c>
      <c r="E2326" t="s">
        <v>121</v>
      </c>
    </row>
    <row r="2327" spans="1:5" x14ac:dyDescent="0.25">
      <c r="A2327" s="46" t="s">
        <v>1119</v>
      </c>
      <c r="B2327" t="s">
        <v>125</v>
      </c>
      <c r="C2327">
        <v>1</v>
      </c>
      <c r="D2327">
        <v>12.43</v>
      </c>
      <c r="E2327">
        <f>ROUND((C2327*D2327),4)</f>
        <v>12.43</v>
      </c>
    </row>
    <row r="2328" spans="1:5" x14ac:dyDescent="0.25">
      <c r="A2328" s="46" t="s">
        <v>123</v>
      </c>
      <c r="B2328" t="s">
        <v>9</v>
      </c>
      <c r="C2328" t="s">
        <v>9</v>
      </c>
      <c r="D2328" t="s">
        <v>9</v>
      </c>
      <c r="E2328">
        <f>SUM(E2327:E2327)</f>
        <v>12.43</v>
      </c>
    </row>
    <row r="2330" spans="1:5" x14ac:dyDescent="0.25">
      <c r="A2330" s="46" t="s">
        <v>126</v>
      </c>
      <c r="B2330" t="s">
        <v>118</v>
      </c>
      <c r="C2330" t="s">
        <v>119</v>
      </c>
      <c r="D2330" t="s">
        <v>120</v>
      </c>
      <c r="E2330" t="s">
        <v>121</v>
      </c>
    </row>
    <row r="2331" spans="1:5" ht="30" x14ac:dyDescent="0.25">
      <c r="A2331" s="46" t="s">
        <v>1037</v>
      </c>
      <c r="B2331" t="s">
        <v>125</v>
      </c>
      <c r="C2331">
        <v>1</v>
      </c>
      <c r="D2331">
        <v>0.6</v>
      </c>
      <c r="E2331">
        <f>ROUND((C2331*D2331),4)</f>
        <v>0.6</v>
      </c>
    </row>
    <row r="2332" spans="1:5" ht="30" x14ac:dyDescent="0.25">
      <c r="A2332" s="46" t="s">
        <v>1038</v>
      </c>
      <c r="B2332" t="s">
        <v>125</v>
      </c>
      <c r="C2332">
        <v>1</v>
      </c>
      <c r="D2332">
        <v>0.7</v>
      </c>
      <c r="E2332">
        <f>ROUND((C2332*D2332),4)</f>
        <v>0.7</v>
      </c>
    </row>
    <row r="2333" spans="1:5" ht="30" x14ac:dyDescent="0.25">
      <c r="A2333" s="46" t="s">
        <v>1039</v>
      </c>
      <c r="B2333" t="s">
        <v>125</v>
      </c>
      <c r="C2333">
        <v>1</v>
      </c>
      <c r="D2333">
        <v>0.09</v>
      </c>
      <c r="E2333">
        <f>ROUND((C2333*D2333),4)</f>
        <v>0.09</v>
      </c>
    </row>
    <row r="2334" spans="1:5" ht="30" x14ac:dyDescent="0.25">
      <c r="A2334" s="46" t="s">
        <v>1040</v>
      </c>
      <c r="B2334" t="s">
        <v>125</v>
      </c>
      <c r="C2334">
        <v>1</v>
      </c>
      <c r="D2334">
        <v>0.04</v>
      </c>
      <c r="E2334">
        <f>ROUND((C2334*D2334),4)</f>
        <v>0.04</v>
      </c>
    </row>
    <row r="2335" spans="1:5" x14ac:dyDescent="0.25">
      <c r="A2335" s="46" t="s">
        <v>123</v>
      </c>
      <c r="B2335" t="s">
        <v>9</v>
      </c>
      <c r="C2335" t="s">
        <v>9</v>
      </c>
      <c r="D2335" t="s">
        <v>9</v>
      </c>
      <c r="E2335">
        <f>SUM(E2331:E2334)</f>
        <v>1.43</v>
      </c>
    </row>
    <row r="2337" spans="1:5" x14ac:dyDescent="0.25">
      <c r="A2337" s="46" t="s">
        <v>130</v>
      </c>
      <c r="B2337" t="s">
        <v>9</v>
      </c>
      <c r="C2337" t="s">
        <v>9</v>
      </c>
      <c r="D2337" t="s">
        <v>9</v>
      </c>
      <c r="E2337">
        <f>E2328+E2335</f>
        <v>13.86</v>
      </c>
    </row>
    <row r="2339" spans="1:5" x14ac:dyDescent="0.25">
      <c r="A2339" s="46" t="s">
        <v>270</v>
      </c>
    </row>
    <row r="2340" spans="1:5" ht="30" x14ac:dyDescent="0.25">
      <c r="A2340" s="46" t="s">
        <v>271</v>
      </c>
    </row>
    <row r="2341" spans="1:5" x14ac:dyDescent="0.25">
      <c r="A2341" s="46" t="s">
        <v>208</v>
      </c>
    </row>
    <row r="2343" spans="1:5" x14ac:dyDescent="0.25">
      <c r="A2343" s="46" t="s">
        <v>124</v>
      </c>
      <c r="B2343" t="s">
        <v>118</v>
      </c>
      <c r="C2343" t="s">
        <v>119</v>
      </c>
      <c r="D2343" t="s">
        <v>120</v>
      </c>
      <c r="E2343" t="s">
        <v>121</v>
      </c>
    </row>
    <row r="2344" spans="1:5" x14ac:dyDescent="0.25">
      <c r="A2344" s="46" t="s">
        <v>1120</v>
      </c>
      <c r="B2344" t="s">
        <v>125</v>
      </c>
      <c r="C2344">
        <v>1</v>
      </c>
      <c r="D2344">
        <v>11.78</v>
      </c>
      <c r="E2344">
        <f>ROUND((C2344*D2344),4)</f>
        <v>11.78</v>
      </c>
    </row>
    <row r="2345" spans="1:5" x14ac:dyDescent="0.25">
      <c r="A2345" s="46" t="s">
        <v>123</v>
      </c>
      <c r="B2345" t="s">
        <v>9</v>
      </c>
      <c r="C2345" t="s">
        <v>9</v>
      </c>
      <c r="D2345" t="s">
        <v>9</v>
      </c>
      <c r="E2345">
        <f>SUM(E2344:E2344)</f>
        <v>11.78</v>
      </c>
    </row>
    <row r="2347" spans="1:5" x14ac:dyDescent="0.25">
      <c r="A2347" s="46" t="s">
        <v>126</v>
      </c>
      <c r="B2347" t="s">
        <v>118</v>
      </c>
      <c r="C2347" t="s">
        <v>119</v>
      </c>
      <c r="D2347" t="s">
        <v>120</v>
      </c>
      <c r="E2347" t="s">
        <v>121</v>
      </c>
    </row>
    <row r="2348" spans="1:5" x14ac:dyDescent="0.25">
      <c r="A2348" s="46" t="s">
        <v>1035</v>
      </c>
      <c r="B2348" t="s">
        <v>125</v>
      </c>
      <c r="C2348">
        <v>1</v>
      </c>
      <c r="D2348">
        <v>0.33889999999999998</v>
      </c>
      <c r="E2348">
        <f t="shared" ref="E2348:E2353" si="33">ROUND((C2348*D2348),4)</f>
        <v>0.33889999999999998</v>
      </c>
    </row>
    <row r="2349" spans="1:5" x14ac:dyDescent="0.25">
      <c r="A2349" s="46" t="s">
        <v>1036</v>
      </c>
      <c r="B2349" t="s">
        <v>125</v>
      </c>
      <c r="C2349">
        <v>1</v>
      </c>
      <c r="D2349">
        <v>1.1265000000000001</v>
      </c>
      <c r="E2349">
        <f t="shared" si="33"/>
        <v>1.1265000000000001</v>
      </c>
    </row>
    <row r="2350" spans="1:5" ht="30" x14ac:dyDescent="0.25">
      <c r="A2350" s="46" t="s">
        <v>1037</v>
      </c>
      <c r="B2350" t="s">
        <v>125</v>
      </c>
      <c r="C2350">
        <v>1</v>
      </c>
      <c r="D2350">
        <v>0.6</v>
      </c>
      <c r="E2350">
        <f t="shared" si="33"/>
        <v>0.6</v>
      </c>
    </row>
    <row r="2351" spans="1:5" ht="30" x14ac:dyDescent="0.25">
      <c r="A2351" s="46" t="s">
        <v>1038</v>
      </c>
      <c r="B2351" t="s">
        <v>125</v>
      </c>
      <c r="C2351">
        <v>1</v>
      </c>
      <c r="D2351">
        <v>0.7</v>
      </c>
      <c r="E2351">
        <f t="shared" si="33"/>
        <v>0.7</v>
      </c>
    </row>
    <row r="2352" spans="1:5" ht="30" x14ac:dyDescent="0.25">
      <c r="A2352" s="46" t="s">
        <v>1039</v>
      </c>
      <c r="B2352" t="s">
        <v>125</v>
      </c>
      <c r="C2352">
        <v>1</v>
      </c>
      <c r="D2352">
        <v>0.09</v>
      </c>
      <c r="E2352">
        <f t="shared" si="33"/>
        <v>0.09</v>
      </c>
    </row>
    <row r="2353" spans="1:5" ht="30" x14ac:dyDescent="0.25">
      <c r="A2353" s="46" t="s">
        <v>1040</v>
      </c>
      <c r="B2353" t="s">
        <v>125</v>
      </c>
      <c r="C2353">
        <v>1</v>
      </c>
      <c r="D2353">
        <v>0.04</v>
      </c>
      <c r="E2353">
        <f t="shared" si="33"/>
        <v>0.04</v>
      </c>
    </row>
    <row r="2354" spans="1:5" x14ac:dyDescent="0.25">
      <c r="A2354" s="46" t="s">
        <v>123</v>
      </c>
      <c r="B2354" t="s">
        <v>9</v>
      </c>
      <c r="C2354" t="s">
        <v>9</v>
      </c>
      <c r="D2354" t="s">
        <v>9</v>
      </c>
      <c r="E2354">
        <f>SUM(E2348:E2353)</f>
        <v>2.8953999999999995</v>
      </c>
    </row>
    <row r="2356" spans="1:5" x14ac:dyDescent="0.25">
      <c r="A2356" s="46" t="s">
        <v>130</v>
      </c>
      <c r="B2356" t="s">
        <v>9</v>
      </c>
      <c r="C2356" t="s">
        <v>9</v>
      </c>
      <c r="D2356" t="s">
        <v>9</v>
      </c>
      <c r="E2356">
        <f>E2345+E2354</f>
        <v>14.6754</v>
      </c>
    </row>
    <row r="2358" spans="1:5" x14ac:dyDescent="0.25">
      <c r="A2358" s="46" t="s">
        <v>273</v>
      </c>
    </row>
    <row r="2359" spans="1:5" ht="30" x14ac:dyDescent="0.25">
      <c r="A2359" s="46" t="s">
        <v>263</v>
      </c>
    </row>
    <row r="2360" spans="1:5" x14ac:dyDescent="0.25">
      <c r="A2360" s="46" t="s">
        <v>208</v>
      </c>
    </row>
    <row r="2362" spans="1:5" x14ac:dyDescent="0.25">
      <c r="A2362" s="46" t="s">
        <v>126</v>
      </c>
      <c r="B2362" t="s">
        <v>118</v>
      </c>
      <c r="C2362" t="s">
        <v>119</v>
      </c>
      <c r="D2362" t="s">
        <v>120</v>
      </c>
      <c r="E2362" t="s">
        <v>121</v>
      </c>
    </row>
    <row r="2363" spans="1:5" ht="45" x14ac:dyDescent="0.25">
      <c r="A2363" s="46" t="s">
        <v>1121</v>
      </c>
      <c r="B2363" t="s">
        <v>129</v>
      </c>
      <c r="C2363">
        <v>6.86E-5</v>
      </c>
      <c r="D2363" s="1">
        <v>8244.64</v>
      </c>
      <c r="E2363">
        <f>ROUND((C2363*D2363),4)</f>
        <v>0.56559999999999999</v>
      </c>
    </row>
    <row r="2364" spans="1:5" x14ac:dyDescent="0.25">
      <c r="A2364" s="46" t="s">
        <v>123</v>
      </c>
      <c r="B2364" t="s">
        <v>9</v>
      </c>
      <c r="C2364" t="s">
        <v>9</v>
      </c>
      <c r="D2364" t="s">
        <v>9</v>
      </c>
      <c r="E2364">
        <f>SUM(E2363:E2363)</f>
        <v>0.56559999999999999</v>
      </c>
    </row>
    <row r="2366" spans="1:5" x14ac:dyDescent="0.25">
      <c r="A2366" s="46" t="s">
        <v>130</v>
      </c>
      <c r="B2366" t="s">
        <v>9</v>
      </c>
      <c r="C2366" t="s">
        <v>9</v>
      </c>
      <c r="D2366" t="s">
        <v>9</v>
      </c>
      <c r="E2366">
        <f>E2364</f>
        <v>0.56559999999999999</v>
      </c>
    </row>
    <row r="2368" spans="1:5" x14ac:dyDescent="0.25">
      <c r="A2368" s="46" t="s">
        <v>274</v>
      </c>
    </row>
    <row r="2369" spans="1:5" ht="30" x14ac:dyDescent="0.25">
      <c r="A2369" s="46" t="s">
        <v>263</v>
      </c>
    </row>
    <row r="2370" spans="1:5" x14ac:dyDescent="0.25">
      <c r="A2370" s="46" t="s">
        <v>208</v>
      </c>
    </row>
    <row r="2372" spans="1:5" x14ac:dyDescent="0.25">
      <c r="A2372" s="46" t="s">
        <v>126</v>
      </c>
      <c r="B2372" t="s">
        <v>118</v>
      </c>
      <c r="C2372" t="s">
        <v>119</v>
      </c>
      <c r="D2372" t="s">
        <v>120</v>
      </c>
      <c r="E2372" t="s">
        <v>121</v>
      </c>
    </row>
    <row r="2373" spans="1:5" ht="45" x14ac:dyDescent="0.25">
      <c r="A2373" s="46" t="s">
        <v>1121</v>
      </c>
      <c r="B2373" t="s">
        <v>129</v>
      </c>
      <c r="C2373">
        <v>1.5999999999999999E-5</v>
      </c>
      <c r="D2373" s="1">
        <v>8244.64</v>
      </c>
      <c r="E2373">
        <f>ROUND((C2373*D2373),4)</f>
        <v>0.13189999999999999</v>
      </c>
    </row>
    <row r="2374" spans="1:5" x14ac:dyDescent="0.25">
      <c r="A2374" s="46" t="s">
        <v>123</v>
      </c>
      <c r="B2374" t="s">
        <v>9</v>
      </c>
      <c r="C2374" t="s">
        <v>9</v>
      </c>
      <c r="D2374" t="s">
        <v>9</v>
      </c>
      <c r="E2374">
        <f>SUM(E2373:E2373)</f>
        <v>0.13189999999999999</v>
      </c>
    </row>
    <row r="2376" spans="1:5" x14ac:dyDescent="0.25">
      <c r="A2376" s="46" t="s">
        <v>130</v>
      </c>
      <c r="B2376" t="s">
        <v>9</v>
      </c>
      <c r="C2376" t="s">
        <v>9</v>
      </c>
      <c r="D2376" t="s">
        <v>9</v>
      </c>
      <c r="E2376">
        <f>E2374</f>
        <v>0.13189999999999999</v>
      </c>
    </row>
    <row r="2378" spans="1:5" x14ac:dyDescent="0.25">
      <c r="A2378" s="46" t="s">
        <v>275</v>
      </c>
    </row>
    <row r="2379" spans="1:5" ht="30" x14ac:dyDescent="0.25">
      <c r="A2379" s="46" t="s">
        <v>263</v>
      </c>
    </row>
    <row r="2380" spans="1:5" x14ac:dyDescent="0.25">
      <c r="A2380" s="46" t="s">
        <v>208</v>
      </c>
    </row>
    <row r="2382" spans="1:5" x14ac:dyDescent="0.25">
      <c r="A2382" s="46" t="s">
        <v>126</v>
      </c>
      <c r="B2382" t="s">
        <v>118</v>
      </c>
      <c r="C2382" t="s">
        <v>119</v>
      </c>
      <c r="D2382" t="s">
        <v>120</v>
      </c>
      <c r="E2382" t="s">
        <v>121</v>
      </c>
    </row>
    <row r="2383" spans="1:5" ht="45" x14ac:dyDescent="0.25">
      <c r="A2383" s="46" t="s">
        <v>1121</v>
      </c>
      <c r="B2383" t="s">
        <v>129</v>
      </c>
      <c r="C2383">
        <v>5.7099999999999999E-5</v>
      </c>
      <c r="D2383" s="1">
        <v>8244.64</v>
      </c>
      <c r="E2383">
        <f>ROUND((C2383*D2383),4)</f>
        <v>0.4708</v>
      </c>
    </row>
    <row r="2384" spans="1:5" x14ac:dyDescent="0.25">
      <c r="A2384" s="46" t="s">
        <v>123</v>
      </c>
      <c r="B2384" t="s">
        <v>9</v>
      </c>
      <c r="C2384" t="s">
        <v>9</v>
      </c>
      <c r="D2384" t="s">
        <v>9</v>
      </c>
      <c r="E2384">
        <f>SUM(E2383:E2383)</f>
        <v>0.4708</v>
      </c>
    </row>
    <row r="2386" spans="1:5" x14ac:dyDescent="0.25">
      <c r="A2386" s="46" t="s">
        <v>130</v>
      </c>
      <c r="B2386" t="s">
        <v>9</v>
      </c>
      <c r="C2386" t="s">
        <v>9</v>
      </c>
      <c r="D2386" t="s">
        <v>9</v>
      </c>
      <c r="E2386">
        <f>E2384</f>
        <v>0.4708</v>
      </c>
    </row>
    <row r="2388" spans="1:5" x14ac:dyDescent="0.25">
      <c r="A2388" s="46" t="s">
        <v>276</v>
      </c>
    </row>
    <row r="2389" spans="1:5" ht="30" x14ac:dyDescent="0.25">
      <c r="A2389" s="46" t="s">
        <v>263</v>
      </c>
    </row>
    <row r="2390" spans="1:5" x14ac:dyDescent="0.25">
      <c r="A2390" s="46" t="s">
        <v>208</v>
      </c>
    </row>
    <row r="2392" spans="1:5" x14ac:dyDescent="0.25">
      <c r="A2392" s="46" t="s">
        <v>126</v>
      </c>
      <c r="B2392" t="s">
        <v>118</v>
      </c>
      <c r="C2392" t="s">
        <v>119</v>
      </c>
      <c r="D2392" t="s">
        <v>120</v>
      </c>
      <c r="E2392" t="s">
        <v>121</v>
      </c>
    </row>
    <row r="2393" spans="1:5" ht="30" x14ac:dyDescent="0.25">
      <c r="A2393" s="46" t="s">
        <v>1122</v>
      </c>
      <c r="B2393" t="s">
        <v>272</v>
      </c>
      <c r="C2393">
        <v>1.877</v>
      </c>
      <c r="D2393">
        <v>0.4</v>
      </c>
      <c r="E2393">
        <f>ROUND((C2393*D2393),4)</f>
        <v>0.75080000000000002</v>
      </c>
    </row>
    <row r="2394" spans="1:5" x14ac:dyDescent="0.25">
      <c r="A2394" s="46" t="s">
        <v>123</v>
      </c>
      <c r="B2394" t="s">
        <v>9</v>
      </c>
      <c r="C2394" t="s">
        <v>9</v>
      </c>
      <c r="D2394" t="s">
        <v>9</v>
      </c>
      <c r="E2394">
        <f>SUM(E2393:E2393)</f>
        <v>0.75080000000000002</v>
      </c>
    </row>
    <row r="2396" spans="1:5" x14ac:dyDescent="0.25">
      <c r="A2396" s="46" t="s">
        <v>130</v>
      </c>
      <c r="B2396" t="s">
        <v>9</v>
      </c>
      <c r="C2396" t="s">
        <v>9</v>
      </c>
      <c r="D2396" t="s">
        <v>9</v>
      </c>
      <c r="E2396">
        <f>E2394</f>
        <v>0.75080000000000002</v>
      </c>
    </row>
    <row r="2398" spans="1:5" x14ac:dyDescent="0.25">
      <c r="A2398" s="46" t="s">
        <v>1123</v>
      </c>
    </row>
    <row r="2399" spans="1:5" ht="30" x14ac:dyDescent="0.25">
      <c r="A2399" s="46" t="s">
        <v>1099</v>
      </c>
    </row>
    <row r="2400" spans="1:5" x14ac:dyDescent="0.25">
      <c r="A2400" s="46" t="s">
        <v>208</v>
      </c>
    </row>
    <row r="2402" spans="1:5" x14ac:dyDescent="0.25">
      <c r="A2402" s="46" t="s">
        <v>117</v>
      </c>
      <c r="B2402" t="s">
        <v>118</v>
      </c>
      <c r="C2402" t="s">
        <v>119</v>
      </c>
      <c r="D2402" t="s">
        <v>120</v>
      </c>
      <c r="E2402" t="s">
        <v>121</v>
      </c>
    </row>
    <row r="2403" spans="1:5" ht="45" x14ac:dyDescent="0.25">
      <c r="A2403" s="46" t="s">
        <v>1124</v>
      </c>
      <c r="B2403" t="s">
        <v>129</v>
      </c>
      <c r="C2403">
        <v>6.86E-5</v>
      </c>
      <c r="D2403" s="1">
        <v>3290</v>
      </c>
      <c r="E2403">
        <f>ROUND((C2403*D2403),4)</f>
        <v>0.22570000000000001</v>
      </c>
    </row>
    <row r="2404" spans="1:5" x14ac:dyDescent="0.25">
      <c r="A2404" s="46" t="s">
        <v>123</v>
      </c>
      <c r="B2404" t="s">
        <v>9</v>
      </c>
      <c r="C2404" t="s">
        <v>9</v>
      </c>
      <c r="D2404" t="s">
        <v>9</v>
      </c>
      <c r="E2404">
        <f>SUM(E2403:E2403)</f>
        <v>0.22570000000000001</v>
      </c>
    </row>
    <row r="2406" spans="1:5" x14ac:dyDescent="0.25">
      <c r="A2406" s="46" t="s">
        <v>130</v>
      </c>
      <c r="B2406" t="s">
        <v>9</v>
      </c>
      <c r="C2406" t="s">
        <v>9</v>
      </c>
      <c r="D2406" t="s">
        <v>9</v>
      </c>
      <c r="E2406">
        <f>E2404</f>
        <v>0.22570000000000001</v>
      </c>
    </row>
    <row r="2408" spans="1:5" x14ac:dyDescent="0.25">
      <c r="A2408" s="46" t="s">
        <v>1125</v>
      </c>
    </row>
    <row r="2409" spans="1:5" ht="30" x14ac:dyDescent="0.25">
      <c r="A2409" s="46" t="s">
        <v>1099</v>
      </c>
    </row>
    <row r="2410" spans="1:5" x14ac:dyDescent="0.25">
      <c r="A2410" s="46" t="s">
        <v>208</v>
      </c>
    </row>
    <row r="2412" spans="1:5" x14ac:dyDescent="0.25">
      <c r="A2412" s="46" t="s">
        <v>117</v>
      </c>
      <c r="B2412" t="s">
        <v>118</v>
      </c>
      <c r="C2412" t="s">
        <v>119</v>
      </c>
      <c r="D2412" t="s">
        <v>120</v>
      </c>
      <c r="E2412" t="s">
        <v>121</v>
      </c>
    </row>
    <row r="2413" spans="1:5" ht="45" x14ac:dyDescent="0.25">
      <c r="A2413" s="46" t="s">
        <v>1124</v>
      </c>
      <c r="B2413" t="s">
        <v>129</v>
      </c>
      <c r="C2413">
        <v>1.5999999999999999E-5</v>
      </c>
      <c r="D2413" s="1">
        <v>3290</v>
      </c>
      <c r="E2413">
        <f>ROUND((C2413*D2413),4)</f>
        <v>5.2600000000000001E-2</v>
      </c>
    </row>
    <row r="2414" spans="1:5" x14ac:dyDescent="0.25">
      <c r="A2414" s="46" t="s">
        <v>123</v>
      </c>
      <c r="B2414" t="s">
        <v>9</v>
      </c>
      <c r="C2414" t="s">
        <v>9</v>
      </c>
      <c r="D2414" t="s">
        <v>9</v>
      </c>
      <c r="E2414">
        <f>SUM(E2413:E2413)</f>
        <v>5.2600000000000001E-2</v>
      </c>
    </row>
    <row r="2416" spans="1:5" x14ac:dyDescent="0.25">
      <c r="A2416" s="46" t="s">
        <v>130</v>
      </c>
      <c r="B2416" t="s">
        <v>9</v>
      </c>
      <c r="C2416" t="s">
        <v>9</v>
      </c>
      <c r="D2416" t="s">
        <v>9</v>
      </c>
      <c r="E2416">
        <f>E2414</f>
        <v>5.2600000000000001E-2</v>
      </c>
    </row>
    <row r="2418" spans="1:5" x14ac:dyDescent="0.25">
      <c r="A2418" s="46" t="s">
        <v>1126</v>
      </c>
    </row>
    <row r="2419" spans="1:5" ht="30" x14ac:dyDescent="0.25">
      <c r="A2419" s="46" t="s">
        <v>1099</v>
      </c>
    </row>
    <row r="2420" spans="1:5" x14ac:dyDescent="0.25">
      <c r="A2420" s="46" t="s">
        <v>208</v>
      </c>
    </row>
    <row r="2422" spans="1:5" x14ac:dyDescent="0.25">
      <c r="A2422" s="46" t="s">
        <v>117</v>
      </c>
      <c r="B2422" t="s">
        <v>118</v>
      </c>
      <c r="C2422" t="s">
        <v>119</v>
      </c>
      <c r="D2422" t="s">
        <v>120</v>
      </c>
      <c r="E2422" t="s">
        <v>121</v>
      </c>
    </row>
    <row r="2423" spans="1:5" ht="45" x14ac:dyDescent="0.25">
      <c r="A2423" s="46" t="s">
        <v>1124</v>
      </c>
      <c r="B2423" t="s">
        <v>129</v>
      </c>
      <c r="C2423">
        <v>5.7099999999999999E-5</v>
      </c>
      <c r="D2423" s="1">
        <v>3290</v>
      </c>
      <c r="E2423">
        <f>ROUND((C2423*D2423),4)</f>
        <v>0.18790000000000001</v>
      </c>
    </row>
    <row r="2424" spans="1:5" x14ac:dyDescent="0.25">
      <c r="A2424" s="46" t="s">
        <v>123</v>
      </c>
      <c r="B2424" t="s">
        <v>9</v>
      </c>
      <c r="C2424" t="s">
        <v>9</v>
      </c>
      <c r="D2424" t="s">
        <v>9</v>
      </c>
      <c r="E2424">
        <f>SUM(E2423:E2423)</f>
        <v>0.18790000000000001</v>
      </c>
    </row>
    <row r="2426" spans="1:5" x14ac:dyDescent="0.25">
      <c r="A2426" s="46" t="s">
        <v>130</v>
      </c>
      <c r="B2426" t="s">
        <v>9</v>
      </c>
      <c r="C2426" t="s">
        <v>9</v>
      </c>
      <c r="D2426" t="s">
        <v>9</v>
      </c>
      <c r="E2426">
        <f>E2424</f>
        <v>0.18790000000000001</v>
      </c>
    </row>
    <row r="2428" spans="1:5" x14ac:dyDescent="0.25">
      <c r="A2428" s="46" t="s">
        <v>1127</v>
      </c>
    </row>
    <row r="2429" spans="1:5" ht="30" x14ac:dyDescent="0.25">
      <c r="A2429" s="46" t="s">
        <v>1099</v>
      </c>
    </row>
    <row r="2430" spans="1:5" x14ac:dyDescent="0.25">
      <c r="A2430" s="46" t="s">
        <v>208</v>
      </c>
    </row>
    <row r="2432" spans="1:5" x14ac:dyDescent="0.25">
      <c r="A2432" s="46" t="s">
        <v>126</v>
      </c>
      <c r="B2432" t="s">
        <v>118</v>
      </c>
      <c r="C2432" t="s">
        <v>119</v>
      </c>
      <c r="D2432" t="s">
        <v>120</v>
      </c>
      <c r="E2432" t="s">
        <v>121</v>
      </c>
    </row>
    <row r="2433" spans="1:5" ht="30" x14ac:dyDescent="0.25">
      <c r="A2433" s="46" t="s">
        <v>1122</v>
      </c>
      <c r="B2433" t="s">
        <v>272</v>
      </c>
      <c r="C2433">
        <v>1.2682</v>
      </c>
      <c r="D2433">
        <v>0.4</v>
      </c>
      <c r="E2433">
        <f>ROUND((C2433*D2433),4)</f>
        <v>0.50729999999999997</v>
      </c>
    </row>
    <row r="2434" spans="1:5" x14ac:dyDescent="0.25">
      <c r="A2434" s="46" t="s">
        <v>123</v>
      </c>
      <c r="B2434" t="s">
        <v>9</v>
      </c>
      <c r="C2434" t="s">
        <v>9</v>
      </c>
      <c r="D2434" t="s">
        <v>9</v>
      </c>
      <c r="E2434">
        <f>SUM(E2433:E2433)</f>
        <v>0.50729999999999997</v>
      </c>
    </row>
    <row r="2436" spans="1:5" x14ac:dyDescent="0.25">
      <c r="A2436" s="46" t="s">
        <v>130</v>
      </c>
      <c r="B2436" t="s">
        <v>9</v>
      </c>
      <c r="C2436" t="s">
        <v>9</v>
      </c>
      <c r="D2436" t="s">
        <v>9</v>
      </c>
      <c r="E2436">
        <f>E2434</f>
        <v>0.50729999999999997</v>
      </c>
    </row>
  </sheetData>
  <mergeCells count="5">
    <mergeCell ref="A1:D1"/>
    <mergeCell ref="A2:D2"/>
    <mergeCell ref="A3:D3"/>
    <mergeCell ref="A4:D4"/>
    <mergeCell ref="A5:D5"/>
  </mergeCells>
  <pageMargins left="0.51181102362204722" right="0.51181102362204722" top="0.78740157480314965" bottom="0.78740157480314965" header="0.31496062992125984" footer="0.31496062992125984"/>
  <pageSetup paperSize="9" scale="94" fitToHeight="10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V49"/>
  <sheetViews>
    <sheetView topLeftCell="B19" workbookViewId="0"/>
  </sheetViews>
  <sheetFormatPr defaultRowHeight="15" x14ac:dyDescent="0.25"/>
  <cols>
    <col min="1" max="1" width="14.28515625" style="115" customWidth="1"/>
    <col min="2" max="2" width="49.28515625" customWidth="1"/>
    <col min="3" max="3" width="11" hidden="1" customWidth="1"/>
    <col min="4" max="4" width="13.42578125" customWidth="1"/>
    <col min="5" max="6" width="10.7109375" hidden="1" customWidth="1"/>
    <col min="7" max="7" width="9.140625" hidden="1" customWidth="1"/>
    <col min="8" max="65" width="0.85546875" customWidth="1"/>
    <col min="66" max="66" width="1" customWidth="1"/>
    <col min="67" max="67" width="0.28515625" hidden="1" customWidth="1"/>
    <col min="68" max="73" width="0.85546875" hidden="1" customWidth="1"/>
    <col min="74" max="74" width="0.42578125" hidden="1" customWidth="1"/>
  </cols>
  <sheetData>
    <row r="1" spans="1:74" ht="15.75" thickBot="1" x14ac:dyDescent="0.3">
      <c r="H1" s="88">
        <v>41913</v>
      </c>
      <c r="I1" s="88">
        <v>41914</v>
      </c>
      <c r="J1" s="88">
        <v>41915</v>
      </c>
      <c r="K1" s="88">
        <v>41916</v>
      </c>
      <c r="L1" s="88">
        <v>41917</v>
      </c>
      <c r="M1" s="88">
        <v>41918</v>
      </c>
      <c r="N1" s="88">
        <v>41919</v>
      </c>
      <c r="O1" s="88">
        <v>41920</v>
      </c>
      <c r="P1" s="88">
        <v>41921</v>
      </c>
      <c r="Q1" s="88">
        <v>41922</v>
      </c>
      <c r="R1" s="88">
        <v>41923</v>
      </c>
      <c r="S1" s="88">
        <v>41924</v>
      </c>
      <c r="T1" s="88">
        <v>41925</v>
      </c>
      <c r="U1" s="88">
        <v>41926</v>
      </c>
      <c r="V1" s="88">
        <v>41927</v>
      </c>
      <c r="W1" s="88">
        <v>41928</v>
      </c>
      <c r="X1" s="88">
        <v>41929</v>
      </c>
      <c r="Y1" s="88">
        <v>41930</v>
      </c>
      <c r="Z1" s="88">
        <v>41931</v>
      </c>
      <c r="AA1" s="88">
        <v>41932</v>
      </c>
      <c r="AB1" s="88">
        <v>41933</v>
      </c>
      <c r="AC1" s="88">
        <v>41934</v>
      </c>
      <c r="AD1" s="88">
        <v>41935</v>
      </c>
      <c r="AE1" s="88">
        <v>41936</v>
      </c>
      <c r="AF1" s="88">
        <v>41937</v>
      </c>
      <c r="AG1" s="88">
        <v>41938</v>
      </c>
      <c r="AH1" s="88">
        <v>41939</v>
      </c>
      <c r="AI1" s="88">
        <v>41940</v>
      </c>
      <c r="AJ1" s="88">
        <v>41941</v>
      </c>
      <c r="AK1" s="88">
        <v>41942</v>
      </c>
      <c r="AL1" s="88">
        <v>41943</v>
      </c>
      <c r="AM1" s="88">
        <v>41944</v>
      </c>
      <c r="AN1" s="88">
        <v>41945</v>
      </c>
      <c r="AO1" s="88">
        <v>41946</v>
      </c>
      <c r="AP1" s="88">
        <v>41947</v>
      </c>
      <c r="AQ1" s="88">
        <v>41948</v>
      </c>
      <c r="AR1" s="88">
        <v>41949</v>
      </c>
      <c r="AS1" s="88">
        <v>41950</v>
      </c>
      <c r="AT1" s="88">
        <v>41951</v>
      </c>
      <c r="AU1" s="88">
        <v>41952</v>
      </c>
      <c r="AV1" s="88">
        <v>41953</v>
      </c>
      <c r="AW1" s="88">
        <v>41954</v>
      </c>
      <c r="AX1" s="88">
        <v>41955</v>
      </c>
      <c r="AY1" s="88">
        <v>41956</v>
      </c>
      <c r="AZ1" s="88">
        <v>41957</v>
      </c>
      <c r="BA1" s="88">
        <v>41958</v>
      </c>
      <c r="BB1" s="88">
        <v>41959</v>
      </c>
      <c r="BC1" s="88">
        <v>41960</v>
      </c>
      <c r="BD1" s="88">
        <v>41961</v>
      </c>
      <c r="BE1" s="88">
        <v>41962</v>
      </c>
      <c r="BF1" s="88">
        <v>41963</v>
      </c>
      <c r="BG1" s="88">
        <v>41964</v>
      </c>
      <c r="BH1" s="88">
        <v>41965</v>
      </c>
      <c r="BI1" s="88">
        <v>41966</v>
      </c>
      <c r="BJ1" s="88">
        <v>41967</v>
      </c>
      <c r="BK1" s="88">
        <v>41968</v>
      </c>
      <c r="BL1" s="88">
        <v>41969</v>
      </c>
      <c r="BM1" s="88">
        <v>41970</v>
      </c>
      <c r="BN1" s="88">
        <v>41971</v>
      </c>
      <c r="BO1" s="88">
        <v>41994</v>
      </c>
      <c r="BP1" s="88">
        <v>41995</v>
      </c>
      <c r="BQ1" s="88">
        <v>41996</v>
      </c>
      <c r="BR1" s="88">
        <v>41997</v>
      </c>
      <c r="BS1" s="88">
        <v>41998</v>
      </c>
      <c r="BT1" s="88">
        <v>41999</v>
      </c>
      <c r="BU1" s="88">
        <v>42000</v>
      </c>
      <c r="BV1" s="88">
        <v>42001</v>
      </c>
    </row>
    <row r="2" spans="1:74" ht="18" x14ac:dyDescent="0.25">
      <c r="A2" s="236" t="s">
        <v>277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8"/>
    </row>
    <row r="3" spans="1:74" ht="15.75" x14ac:dyDescent="0.25">
      <c r="A3" s="239" t="s">
        <v>328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1"/>
    </row>
    <row r="4" spans="1:74" x14ac:dyDescent="0.25">
      <c r="A4" s="242" t="s">
        <v>362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4"/>
    </row>
    <row r="5" spans="1:74" x14ac:dyDescent="0.25">
      <c r="A5" s="242" t="s">
        <v>363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4"/>
    </row>
    <row r="6" spans="1:74" x14ac:dyDescent="0.25">
      <c r="A6" s="89"/>
      <c r="B6" s="68" t="s">
        <v>326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6"/>
    </row>
    <row r="7" spans="1:74" x14ac:dyDescent="0.25">
      <c r="A7" s="89"/>
      <c r="B7" s="49" t="s">
        <v>1130</v>
      </c>
      <c r="C7" s="53" t="s">
        <v>307</v>
      </c>
      <c r="D7" s="5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2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5"/>
    </row>
    <row r="8" spans="1:74" ht="15.75" thickBot="1" x14ac:dyDescent="0.3">
      <c r="A8" s="93"/>
      <c r="B8" s="94" t="s">
        <v>1131</v>
      </c>
      <c r="C8" s="95"/>
      <c r="D8" s="95"/>
      <c r="E8" s="95"/>
      <c r="F8" s="96"/>
      <c r="G8" s="96"/>
      <c r="H8" s="97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9"/>
    </row>
    <row r="9" spans="1:74" x14ac:dyDescent="0.25">
      <c r="A9" s="116"/>
      <c r="B9" s="100"/>
      <c r="C9" s="101"/>
      <c r="D9" s="101"/>
      <c r="E9" s="101"/>
      <c r="F9" s="102"/>
      <c r="G9" s="102"/>
      <c r="H9" s="103"/>
      <c r="I9" s="104"/>
      <c r="J9" s="104"/>
      <c r="K9" s="104"/>
    </row>
    <row r="10" spans="1:74" x14ac:dyDescent="0.25">
      <c r="A10" s="226" t="s">
        <v>329</v>
      </c>
      <c r="B10" s="226" t="s">
        <v>330</v>
      </c>
      <c r="C10" s="227" t="s">
        <v>331</v>
      </c>
      <c r="D10" s="228" t="s">
        <v>332</v>
      </c>
      <c r="E10" s="230" t="s">
        <v>333</v>
      </c>
      <c r="F10" s="232" t="s">
        <v>334</v>
      </c>
      <c r="G10" s="105"/>
      <c r="H10" s="247" t="s">
        <v>335</v>
      </c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</row>
    <row r="11" spans="1:74" x14ac:dyDescent="0.25">
      <c r="A11" s="226"/>
      <c r="B11" s="226"/>
      <c r="C11" s="227"/>
      <c r="D11" s="229"/>
      <c r="E11" s="231"/>
      <c r="F11" s="233"/>
      <c r="G11" s="106"/>
      <c r="H11" s="248" t="s">
        <v>336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 t="s">
        <v>337</v>
      </c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</row>
    <row r="12" spans="1:74" x14ac:dyDescent="0.25">
      <c r="A12" s="226"/>
      <c r="B12" s="226"/>
      <c r="C12" s="227"/>
      <c r="D12" s="107" t="s">
        <v>338</v>
      </c>
      <c r="E12" s="231"/>
      <c r="F12" s="233"/>
      <c r="G12" s="106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</row>
    <row r="13" spans="1:74" ht="8.1" customHeight="1" x14ac:dyDescent="0.25">
      <c r="A13" s="181" t="str">
        <f>PLANILHA!A10</f>
        <v xml:space="preserve"> 01.</v>
      </c>
      <c r="B13" s="211" t="str">
        <f>PLANILHA!D10</f>
        <v>ADMINISTRAÇÃO LOCAL/CANTEIRO</v>
      </c>
      <c r="C13" s="203">
        <f>PLANILHA!J19</f>
        <v>36299.709999999992</v>
      </c>
      <c r="D13" s="190">
        <f>C13/$C$49</f>
        <v>0.26730209472260447</v>
      </c>
      <c r="E13" s="192">
        <v>41913</v>
      </c>
      <c r="F13" s="192">
        <v>41973</v>
      </c>
      <c r="G13" s="173">
        <f>F13-E13</f>
        <v>60</v>
      </c>
      <c r="H13" s="206">
        <f>D13/2</f>
        <v>0.13365104736130223</v>
      </c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207"/>
      <c r="AM13" s="208">
        <f>H13</f>
        <v>0.13365104736130223</v>
      </c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10"/>
      <c r="BO13" s="180"/>
      <c r="BP13" s="180"/>
      <c r="BQ13" s="180"/>
      <c r="BR13" s="180"/>
      <c r="BS13" s="180"/>
      <c r="BT13" s="180"/>
      <c r="BU13" s="180"/>
      <c r="BV13" s="180"/>
    </row>
    <row r="14" spans="1:74" ht="8.1" customHeight="1" x14ac:dyDescent="0.25">
      <c r="A14" s="182"/>
      <c r="B14" s="212"/>
      <c r="C14" s="204"/>
      <c r="D14" s="190"/>
      <c r="E14" s="192"/>
      <c r="F14" s="192"/>
      <c r="G14" s="173"/>
      <c r="H14" s="108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109"/>
      <c r="AM14" s="108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109"/>
      <c r="BO14" s="92"/>
      <c r="BP14" s="92"/>
      <c r="BQ14" s="92"/>
      <c r="BR14" s="92"/>
      <c r="BS14" s="92"/>
      <c r="BT14" s="92"/>
      <c r="BU14" s="92"/>
      <c r="BV14" s="92"/>
    </row>
    <row r="15" spans="1:74" ht="8.1" customHeight="1" x14ac:dyDescent="0.25">
      <c r="A15" s="182"/>
      <c r="B15" s="213"/>
      <c r="C15" s="204"/>
      <c r="D15" s="190"/>
      <c r="E15" s="192"/>
      <c r="F15" s="192"/>
      <c r="G15" s="173"/>
      <c r="H15" s="108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109"/>
      <c r="AM15" s="108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109"/>
      <c r="BO15" s="92"/>
      <c r="BP15" s="92"/>
      <c r="BQ15" s="92"/>
      <c r="BR15" s="92"/>
      <c r="BS15" s="92"/>
      <c r="BT15" s="92"/>
      <c r="BU15" s="92"/>
      <c r="BV15" s="92"/>
    </row>
    <row r="16" spans="1:74" ht="8.1" customHeight="1" x14ac:dyDescent="0.25">
      <c r="A16" s="181" t="str">
        <f>PLANILHA!A20</f>
        <v xml:space="preserve"> 02.</v>
      </c>
      <c r="B16" s="200" t="str">
        <f>PLANILHA!D20</f>
        <v>DEMOLIÇÃO/RETIRADA</v>
      </c>
      <c r="C16" s="203">
        <f>PLANILHA!J30</f>
        <v>1795.33</v>
      </c>
      <c r="D16" s="190">
        <f>C16/$C$49</f>
        <v>1.3220366491036252E-2</v>
      </c>
      <c r="E16" s="191">
        <v>41915</v>
      </c>
      <c r="F16" s="191">
        <v>41925</v>
      </c>
      <c r="G16" s="173">
        <f t="shared" ref="G16" si="0">F16-E16</f>
        <v>10</v>
      </c>
      <c r="H16" s="249">
        <f>D16</f>
        <v>1.3220366491036252E-2</v>
      </c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1"/>
      <c r="AM16" s="208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10"/>
      <c r="BO16" s="195"/>
      <c r="BP16" s="195"/>
      <c r="BQ16" s="195"/>
      <c r="BR16" s="195"/>
      <c r="BS16" s="195"/>
      <c r="BT16" s="195"/>
      <c r="BU16" s="195"/>
      <c r="BV16" s="195"/>
    </row>
    <row r="17" spans="1:74" ht="8.1" customHeight="1" x14ac:dyDescent="0.25">
      <c r="A17" s="182"/>
      <c r="B17" s="201"/>
      <c r="C17" s="204"/>
      <c r="D17" s="190"/>
      <c r="E17" s="192"/>
      <c r="F17" s="192"/>
      <c r="G17" s="173"/>
      <c r="H17" s="108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109"/>
      <c r="AM17" s="108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109"/>
      <c r="BO17" s="92"/>
      <c r="BP17" s="92"/>
      <c r="BQ17" s="92"/>
      <c r="BR17" s="92"/>
      <c r="BS17" s="92"/>
      <c r="BT17" s="92"/>
      <c r="BU17" s="92"/>
      <c r="BV17" s="92"/>
    </row>
    <row r="18" spans="1:74" ht="8.1" customHeight="1" x14ac:dyDescent="0.25">
      <c r="A18" s="183"/>
      <c r="B18" s="202"/>
      <c r="C18" s="205"/>
      <c r="D18" s="190"/>
      <c r="E18" s="193"/>
      <c r="F18" s="193"/>
      <c r="G18" s="173"/>
      <c r="H18" s="110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2"/>
      <c r="AM18" s="110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2"/>
      <c r="BO18" s="111"/>
      <c r="BP18" s="111"/>
      <c r="BQ18" s="111"/>
      <c r="BR18" s="111"/>
      <c r="BS18" s="111"/>
      <c r="BT18" s="111"/>
      <c r="BU18" s="111"/>
      <c r="BV18" s="111"/>
    </row>
    <row r="19" spans="1:74" ht="8.1" customHeight="1" x14ac:dyDescent="0.25">
      <c r="A19" s="181" t="str">
        <f>PLANILHA!A31</f>
        <v xml:space="preserve"> 03.</v>
      </c>
      <c r="B19" s="200" t="str">
        <f>PLANILHA!D31</f>
        <v>VEDAÇÃO</v>
      </c>
      <c r="C19" s="187">
        <f>PLANILHA!J35</f>
        <v>5713.77</v>
      </c>
      <c r="D19" s="190">
        <f>C19/$C$49</f>
        <v>4.207479039813751E-2</v>
      </c>
      <c r="E19" s="170">
        <v>41925</v>
      </c>
      <c r="F19" s="170">
        <v>41943</v>
      </c>
      <c r="G19" s="173">
        <f t="shared" ref="G19" si="1">F19-E19</f>
        <v>18</v>
      </c>
      <c r="H19" s="174">
        <f>D19</f>
        <v>4.207479039813751E-2</v>
      </c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6"/>
      <c r="AM19" s="217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9"/>
      <c r="BO19" s="180"/>
      <c r="BP19" s="180"/>
      <c r="BQ19" s="180"/>
      <c r="BR19" s="180"/>
      <c r="BS19" s="180"/>
      <c r="BT19" s="180"/>
      <c r="BU19" s="180"/>
      <c r="BV19" s="180"/>
    </row>
    <row r="20" spans="1:74" ht="8.1" customHeight="1" x14ac:dyDescent="0.25">
      <c r="A20" s="182"/>
      <c r="B20" s="201"/>
      <c r="C20" s="188"/>
      <c r="D20" s="190"/>
      <c r="E20" s="171"/>
      <c r="F20" s="171"/>
      <c r="G20" s="173"/>
      <c r="H20" s="108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109"/>
      <c r="AM20" s="108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109"/>
      <c r="BO20" s="92"/>
      <c r="BP20" s="92"/>
      <c r="BQ20" s="92"/>
      <c r="BR20" s="92"/>
      <c r="BS20" s="92"/>
      <c r="BT20" s="92"/>
      <c r="BU20" s="92"/>
      <c r="BV20" s="92"/>
    </row>
    <row r="21" spans="1:74" ht="8.1" customHeight="1" x14ac:dyDescent="0.25">
      <c r="A21" s="183"/>
      <c r="B21" s="202"/>
      <c r="C21" s="189"/>
      <c r="D21" s="190"/>
      <c r="E21" s="172"/>
      <c r="F21" s="172"/>
      <c r="G21" s="173"/>
      <c r="H21" s="110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2"/>
      <c r="AM21" s="110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2"/>
      <c r="BO21" s="111"/>
      <c r="BP21" s="111"/>
      <c r="BQ21" s="111"/>
      <c r="BR21" s="111"/>
      <c r="BS21" s="111"/>
      <c r="BT21" s="111"/>
      <c r="BU21" s="111"/>
      <c r="BV21" s="111"/>
    </row>
    <row r="22" spans="1:74" ht="8.1" customHeight="1" x14ac:dyDescent="0.25">
      <c r="A22" s="181" t="str">
        <f>PLANILHA!A36</f>
        <v xml:space="preserve"> 04.</v>
      </c>
      <c r="B22" s="211" t="str">
        <f>PLANILHA!D36</f>
        <v>REVESTIMENTO</v>
      </c>
      <c r="C22" s="203">
        <f>PLANILHA!J45</f>
        <v>9091.7199999999993</v>
      </c>
      <c r="D22" s="190">
        <f>C22/$C$49</f>
        <v>6.6949179501197054E-2</v>
      </c>
      <c r="E22" s="192">
        <v>41927</v>
      </c>
      <c r="F22" s="192">
        <v>41961</v>
      </c>
      <c r="G22" s="173">
        <f>F22-E22</f>
        <v>34</v>
      </c>
      <c r="H22" s="206">
        <f>D22/2</f>
        <v>3.3474589750598527E-2</v>
      </c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207"/>
      <c r="AM22" s="208">
        <f>H22</f>
        <v>3.3474589750598527E-2</v>
      </c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10"/>
      <c r="BO22" s="180"/>
      <c r="BP22" s="180"/>
      <c r="BQ22" s="180"/>
      <c r="BR22" s="180"/>
      <c r="BS22" s="180"/>
      <c r="BT22" s="180"/>
      <c r="BU22" s="180"/>
      <c r="BV22" s="180"/>
    </row>
    <row r="23" spans="1:74" ht="8.1" customHeight="1" x14ac:dyDescent="0.25">
      <c r="A23" s="182"/>
      <c r="B23" s="212"/>
      <c r="C23" s="204"/>
      <c r="D23" s="190"/>
      <c r="E23" s="192"/>
      <c r="F23" s="192"/>
      <c r="G23" s="173"/>
      <c r="H23" s="108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109"/>
      <c r="AM23" s="108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109"/>
      <c r="BO23" s="92"/>
      <c r="BP23" s="92"/>
      <c r="BQ23" s="92"/>
      <c r="BR23" s="92"/>
      <c r="BS23" s="92"/>
      <c r="BT23" s="92"/>
      <c r="BU23" s="92"/>
      <c r="BV23" s="92"/>
    </row>
    <row r="24" spans="1:74" ht="8.1" customHeight="1" x14ac:dyDescent="0.25">
      <c r="A24" s="182"/>
      <c r="B24" s="213"/>
      <c r="C24" s="204"/>
      <c r="D24" s="190"/>
      <c r="E24" s="192"/>
      <c r="F24" s="192"/>
      <c r="G24" s="173"/>
      <c r="H24" s="108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109"/>
      <c r="AM24" s="108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109"/>
      <c r="BO24" s="92"/>
      <c r="BP24" s="92"/>
      <c r="BQ24" s="92"/>
      <c r="BR24" s="92"/>
      <c r="BS24" s="92"/>
      <c r="BT24" s="92"/>
      <c r="BU24" s="92"/>
      <c r="BV24" s="92"/>
    </row>
    <row r="25" spans="1:74" ht="8.1" customHeight="1" x14ac:dyDescent="0.25">
      <c r="A25" s="181" t="str">
        <f>PLANILHA!A46</f>
        <v xml:space="preserve"> 05.</v>
      </c>
      <c r="B25" s="200" t="str">
        <f>PLANILHA!D46</f>
        <v>ACESSÓRIOS</v>
      </c>
      <c r="C25" s="203">
        <f>PLANILHA!J52</f>
        <v>2915.1699999999996</v>
      </c>
      <c r="D25" s="190">
        <f t="shared" ref="D25" si="2">C25/$C$49</f>
        <v>2.1466591536750429E-2</v>
      </c>
      <c r="E25" s="191">
        <v>41961</v>
      </c>
      <c r="F25" s="191">
        <v>41970</v>
      </c>
      <c r="G25" s="173">
        <f t="shared" ref="G25" si="3">F25-E25</f>
        <v>9</v>
      </c>
      <c r="H25" s="194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6"/>
      <c r="AM25" s="223">
        <f>D25-H25</f>
        <v>2.1466591536750429E-2</v>
      </c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5"/>
      <c r="BO25" s="195"/>
      <c r="BP25" s="195"/>
      <c r="BQ25" s="195"/>
      <c r="BR25" s="195"/>
      <c r="BS25" s="195"/>
      <c r="BT25" s="195"/>
      <c r="BU25" s="195"/>
      <c r="BV25" s="195"/>
    </row>
    <row r="26" spans="1:74" ht="8.1" customHeight="1" x14ac:dyDescent="0.25">
      <c r="A26" s="182"/>
      <c r="B26" s="201"/>
      <c r="C26" s="204"/>
      <c r="D26" s="190"/>
      <c r="E26" s="192"/>
      <c r="F26" s="192"/>
      <c r="G26" s="173"/>
      <c r="H26" s="108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109"/>
      <c r="AM26" s="108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109"/>
      <c r="BO26" s="92"/>
      <c r="BP26" s="92"/>
      <c r="BQ26" s="92"/>
      <c r="BR26" s="92"/>
      <c r="BS26" s="92"/>
      <c r="BT26" s="92"/>
      <c r="BU26" s="92"/>
      <c r="BV26" s="92"/>
    </row>
    <row r="27" spans="1:74" ht="8.1" customHeight="1" x14ac:dyDescent="0.25">
      <c r="A27" s="183"/>
      <c r="B27" s="202"/>
      <c r="C27" s="205"/>
      <c r="D27" s="190"/>
      <c r="E27" s="193"/>
      <c r="F27" s="193"/>
      <c r="G27" s="173"/>
      <c r="H27" s="110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  <c r="AM27" s="110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2"/>
      <c r="BO27" s="111"/>
      <c r="BP27" s="111"/>
      <c r="BQ27" s="111"/>
      <c r="BR27" s="111"/>
      <c r="BS27" s="111"/>
      <c r="BT27" s="111"/>
      <c r="BU27" s="111"/>
      <c r="BV27" s="111"/>
    </row>
    <row r="28" spans="1:74" ht="8.1" customHeight="1" x14ac:dyDescent="0.25">
      <c r="A28" s="181" t="str">
        <f>PLANILHA!A53</f>
        <v xml:space="preserve"> 06.</v>
      </c>
      <c r="B28" s="184" t="str">
        <f>PLANILHA!D53</f>
        <v>ESQUADRIAS</v>
      </c>
      <c r="C28" s="187">
        <f>PLANILHA!J59</f>
        <v>5325.91</v>
      </c>
      <c r="D28" s="190">
        <f t="shared" ref="D28" si="4">C28/$C$49</f>
        <v>3.92186851989745E-2</v>
      </c>
      <c r="E28" s="192">
        <v>41927</v>
      </c>
      <c r="F28" s="192">
        <v>41932</v>
      </c>
      <c r="G28" s="173">
        <f t="shared" ref="G28" si="5">F28-E28</f>
        <v>5</v>
      </c>
      <c r="H28" s="206">
        <f>D28</f>
        <v>3.92186851989745E-2</v>
      </c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207"/>
      <c r="AM28" s="217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9"/>
      <c r="BO28" s="180"/>
      <c r="BP28" s="180"/>
      <c r="BQ28" s="180"/>
      <c r="BR28" s="180"/>
      <c r="BS28" s="180"/>
      <c r="BT28" s="180"/>
      <c r="BU28" s="180"/>
      <c r="BV28" s="180"/>
    </row>
    <row r="29" spans="1:74" ht="8.1" customHeight="1" x14ac:dyDescent="0.25">
      <c r="A29" s="182"/>
      <c r="B29" s="185"/>
      <c r="C29" s="188"/>
      <c r="D29" s="190"/>
      <c r="E29" s="192"/>
      <c r="F29" s="192"/>
      <c r="G29" s="173"/>
      <c r="H29" s="108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109"/>
      <c r="AM29" s="108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109"/>
      <c r="BO29" s="92"/>
      <c r="BP29" s="92"/>
      <c r="BQ29" s="92"/>
      <c r="BR29" s="92"/>
      <c r="BS29" s="92"/>
      <c r="BT29" s="92"/>
      <c r="BU29" s="92"/>
      <c r="BV29" s="92"/>
    </row>
    <row r="30" spans="1:74" ht="8.1" customHeight="1" x14ac:dyDescent="0.25">
      <c r="A30" s="183"/>
      <c r="B30" s="186"/>
      <c r="C30" s="189"/>
      <c r="D30" s="190"/>
      <c r="E30" s="192"/>
      <c r="F30" s="192"/>
      <c r="G30" s="173"/>
      <c r="H30" s="110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2"/>
      <c r="AM30" s="110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2"/>
      <c r="BO30" s="111"/>
      <c r="BP30" s="111"/>
      <c r="BQ30" s="111"/>
      <c r="BR30" s="111"/>
      <c r="BS30" s="111"/>
      <c r="BT30" s="111"/>
      <c r="BU30" s="111"/>
      <c r="BV30" s="111"/>
    </row>
    <row r="31" spans="1:74" ht="8.1" customHeight="1" x14ac:dyDescent="0.25">
      <c r="A31" s="181" t="str">
        <f>PLANILHA!A60</f>
        <v xml:space="preserve"> 07.</v>
      </c>
      <c r="B31" s="211" t="str">
        <f>PLANILHA!D60</f>
        <v>COBERTURA</v>
      </c>
      <c r="C31" s="203">
        <f>PLANILHA!J65</f>
        <v>2050.2799999999997</v>
      </c>
      <c r="D31" s="190">
        <f>C31/$C$49</f>
        <v>1.5097755292476483E-2</v>
      </c>
      <c r="E31" s="192">
        <v>41927</v>
      </c>
      <c r="F31" s="192">
        <v>41932</v>
      </c>
      <c r="G31" s="173">
        <f>F31-E31</f>
        <v>5</v>
      </c>
      <c r="H31" s="206">
        <f>D31</f>
        <v>1.5097755292476483E-2</v>
      </c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207"/>
      <c r="AM31" s="208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10"/>
      <c r="BO31" s="180"/>
      <c r="BP31" s="180"/>
      <c r="BQ31" s="180"/>
      <c r="BR31" s="180"/>
      <c r="BS31" s="180"/>
      <c r="BT31" s="180"/>
      <c r="BU31" s="180"/>
      <c r="BV31" s="180"/>
    </row>
    <row r="32" spans="1:74" ht="8.1" customHeight="1" x14ac:dyDescent="0.25">
      <c r="A32" s="182"/>
      <c r="B32" s="212"/>
      <c r="C32" s="204"/>
      <c r="D32" s="190"/>
      <c r="E32" s="192"/>
      <c r="F32" s="192"/>
      <c r="G32" s="173"/>
      <c r="H32" s="108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109"/>
      <c r="AM32" s="108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109"/>
      <c r="BO32" s="92"/>
      <c r="BP32" s="92"/>
      <c r="BQ32" s="92"/>
      <c r="BR32" s="92"/>
      <c r="BS32" s="92"/>
      <c r="BT32" s="92"/>
      <c r="BU32" s="92"/>
      <c r="BV32" s="92"/>
    </row>
    <row r="33" spans="1:74" ht="8.1" customHeight="1" x14ac:dyDescent="0.25">
      <c r="A33" s="182"/>
      <c r="B33" s="213"/>
      <c r="C33" s="204"/>
      <c r="D33" s="190"/>
      <c r="E33" s="192"/>
      <c r="F33" s="192"/>
      <c r="G33" s="173"/>
      <c r="H33" s="108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109"/>
      <c r="AM33" s="108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109"/>
      <c r="BO33" s="92"/>
      <c r="BP33" s="92"/>
      <c r="BQ33" s="92"/>
      <c r="BR33" s="92"/>
      <c r="BS33" s="92"/>
      <c r="BT33" s="92"/>
      <c r="BU33" s="92"/>
      <c r="BV33" s="92"/>
    </row>
    <row r="34" spans="1:74" ht="8.1" customHeight="1" x14ac:dyDescent="0.25">
      <c r="A34" s="181" t="str">
        <f>PLANILHA!A66</f>
        <v xml:space="preserve"> 08.</v>
      </c>
      <c r="B34" s="200" t="str">
        <f>PLANILHA!D66</f>
        <v>PINTURA</v>
      </c>
      <c r="C34" s="203">
        <f>PLANILHA!J70</f>
        <v>3450.81</v>
      </c>
      <c r="D34" s="190">
        <f>C34/$C$49</f>
        <v>2.541091213923502E-2</v>
      </c>
      <c r="E34" s="191">
        <v>41961</v>
      </c>
      <c r="F34" s="191">
        <v>41968</v>
      </c>
      <c r="G34" s="173">
        <f t="shared" ref="G34" si="6">F34-E34</f>
        <v>7</v>
      </c>
      <c r="H34" s="194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6"/>
      <c r="AM34" s="220">
        <f>D34-H34</f>
        <v>2.541091213923502E-2</v>
      </c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2"/>
      <c r="BO34" s="195"/>
      <c r="BP34" s="195"/>
      <c r="BQ34" s="195"/>
      <c r="BR34" s="195"/>
      <c r="BS34" s="195"/>
      <c r="BT34" s="195"/>
      <c r="BU34" s="195"/>
      <c r="BV34" s="195"/>
    </row>
    <row r="35" spans="1:74" ht="8.1" customHeight="1" x14ac:dyDescent="0.25">
      <c r="A35" s="182"/>
      <c r="B35" s="201"/>
      <c r="C35" s="204"/>
      <c r="D35" s="190"/>
      <c r="E35" s="192"/>
      <c r="F35" s="192"/>
      <c r="G35" s="173"/>
      <c r="H35" s="108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109"/>
      <c r="AM35" s="108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109"/>
      <c r="BO35" s="92"/>
      <c r="BP35" s="92"/>
      <c r="BQ35" s="92"/>
      <c r="BR35" s="92"/>
      <c r="BS35" s="92"/>
      <c r="BT35" s="92"/>
      <c r="BU35" s="92"/>
      <c r="BV35" s="92"/>
    </row>
    <row r="36" spans="1:74" ht="8.1" customHeight="1" x14ac:dyDescent="0.25">
      <c r="A36" s="183"/>
      <c r="B36" s="202"/>
      <c r="C36" s="205"/>
      <c r="D36" s="190"/>
      <c r="E36" s="193"/>
      <c r="F36" s="193"/>
      <c r="G36" s="173"/>
      <c r="H36" s="110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2"/>
      <c r="AM36" s="110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2"/>
      <c r="BO36" s="111"/>
      <c r="BP36" s="111"/>
      <c r="BQ36" s="111"/>
      <c r="BR36" s="111"/>
      <c r="BS36" s="111"/>
      <c r="BT36" s="111"/>
      <c r="BU36" s="111"/>
      <c r="BV36" s="111"/>
    </row>
    <row r="37" spans="1:74" ht="8.1" customHeight="1" x14ac:dyDescent="0.25">
      <c r="A37" s="181" t="str">
        <f>PLANILHA!A71</f>
        <v xml:space="preserve"> 09.</v>
      </c>
      <c r="B37" s="184" t="str">
        <f>PLANILHA!D71</f>
        <v>INSTALAÇÕES HIDRÁULIUCAS</v>
      </c>
      <c r="C37" s="187">
        <f>PLANILHA!J82</f>
        <v>2604.9900000000002</v>
      </c>
      <c r="D37" s="190">
        <f>C37/$C$49</f>
        <v>1.9182502662733053E-2</v>
      </c>
      <c r="E37" s="170">
        <v>41927</v>
      </c>
      <c r="F37" s="170">
        <v>41941</v>
      </c>
      <c r="G37" s="173">
        <f t="shared" ref="G37" si="7">F37-E37</f>
        <v>14</v>
      </c>
      <c r="H37" s="214">
        <f>D37</f>
        <v>1.9182502662733053E-2</v>
      </c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6"/>
      <c r="AM37" s="217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9"/>
      <c r="BO37" s="180"/>
      <c r="BP37" s="180"/>
      <c r="BQ37" s="180"/>
      <c r="BR37" s="180"/>
      <c r="BS37" s="180"/>
      <c r="BT37" s="180"/>
      <c r="BU37" s="180"/>
      <c r="BV37" s="180"/>
    </row>
    <row r="38" spans="1:74" ht="8.1" customHeight="1" x14ac:dyDescent="0.25">
      <c r="A38" s="182"/>
      <c r="B38" s="185"/>
      <c r="C38" s="188"/>
      <c r="D38" s="190"/>
      <c r="E38" s="171"/>
      <c r="F38" s="171"/>
      <c r="G38" s="173"/>
      <c r="H38" s="108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109"/>
      <c r="AM38" s="108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109"/>
      <c r="BO38" s="92"/>
      <c r="BP38" s="92"/>
      <c r="BQ38" s="92"/>
      <c r="BR38" s="92"/>
      <c r="BS38" s="92"/>
      <c r="BT38" s="92"/>
      <c r="BU38" s="92"/>
      <c r="BV38" s="92"/>
    </row>
    <row r="39" spans="1:74" ht="8.1" customHeight="1" x14ac:dyDescent="0.25">
      <c r="A39" s="183"/>
      <c r="B39" s="186"/>
      <c r="C39" s="189"/>
      <c r="D39" s="190"/>
      <c r="E39" s="172"/>
      <c r="F39" s="172"/>
      <c r="G39" s="173"/>
      <c r="H39" s="110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2"/>
      <c r="AM39" s="110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2"/>
      <c r="BO39" s="111"/>
      <c r="BP39" s="111"/>
      <c r="BQ39" s="111"/>
      <c r="BR39" s="111"/>
      <c r="BS39" s="111"/>
      <c r="BT39" s="111"/>
      <c r="BU39" s="111"/>
      <c r="BV39" s="111"/>
    </row>
    <row r="40" spans="1:74" ht="8.1" customHeight="1" x14ac:dyDescent="0.25">
      <c r="A40" s="181">
        <v>10</v>
      </c>
      <c r="B40" s="211" t="str">
        <f>PLANILHA!D83</f>
        <v>INSTALAÇÕES ELÉTRICAS</v>
      </c>
      <c r="C40" s="203">
        <f>PLANILHA!J120</f>
        <v>52687.419999999991</v>
      </c>
      <c r="D40" s="190">
        <f>C40/$C$49</f>
        <v>0.38797714173280301</v>
      </c>
      <c r="E40" s="192">
        <v>41925</v>
      </c>
      <c r="F40" s="192">
        <v>41961</v>
      </c>
      <c r="G40" s="173">
        <f>F40-E40</f>
        <v>36</v>
      </c>
      <c r="H40" s="206">
        <f>D40/2</f>
        <v>0.19398857086640151</v>
      </c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207"/>
      <c r="AM40" s="208">
        <f>H40</f>
        <v>0.19398857086640151</v>
      </c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10"/>
      <c r="BO40" s="180"/>
      <c r="BP40" s="180"/>
      <c r="BQ40" s="180"/>
      <c r="BR40" s="180"/>
      <c r="BS40" s="180"/>
      <c r="BT40" s="180"/>
      <c r="BU40" s="180"/>
      <c r="BV40" s="180"/>
    </row>
    <row r="41" spans="1:74" ht="8.1" customHeight="1" x14ac:dyDescent="0.25">
      <c r="A41" s="182"/>
      <c r="B41" s="212"/>
      <c r="C41" s="204"/>
      <c r="D41" s="190"/>
      <c r="E41" s="192"/>
      <c r="F41" s="192"/>
      <c r="G41" s="173"/>
      <c r="H41" s="108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109"/>
      <c r="AM41" s="108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109"/>
      <c r="BO41" s="92"/>
      <c r="BP41" s="92"/>
      <c r="BQ41" s="92"/>
      <c r="BR41" s="92"/>
      <c r="BS41" s="92"/>
      <c r="BT41" s="92"/>
      <c r="BU41" s="92"/>
      <c r="BV41" s="92"/>
    </row>
    <row r="42" spans="1:74" ht="8.1" customHeight="1" x14ac:dyDescent="0.25">
      <c r="A42" s="182"/>
      <c r="B42" s="213"/>
      <c r="C42" s="204"/>
      <c r="D42" s="190"/>
      <c r="E42" s="192"/>
      <c r="F42" s="192"/>
      <c r="G42" s="173"/>
      <c r="H42" s="108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109"/>
      <c r="AM42" s="108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109"/>
      <c r="BO42" s="92"/>
      <c r="BP42" s="92"/>
      <c r="BQ42" s="92"/>
      <c r="BR42" s="92"/>
      <c r="BS42" s="92"/>
      <c r="BT42" s="92"/>
      <c r="BU42" s="92"/>
      <c r="BV42" s="92"/>
    </row>
    <row r="43" spans="1:74" ht="8.1" customHeight="1" x14ac:dyDescent="0.25">
      <c r="A43" s="181">
        <v>11</v>
      </c>
      <c r="B43" s="200" t="str">
        <f>PLANILHA!D121</f>
        <v>EQUIPAMENTOS</v>
      </c>
      <c r="C43" s="203">
        <f>PLANILHA!J126</f>
        <v>13643.19</v>
      </c>
      <c r="D43" s="190">
        <f t="shared" ref="D43" si="8">C43/$C$49</f>
        <v>0.10046507990555548</v>
      </c>
      <c r="E43" s="191">
        <v>41968</v>
      </c>
      <c r="F43" s="191">
        <f>E46</f>
        <v>41970</v>
      </c>
      <c r="G43" s="173">
        <f t="shared" ref="G43" si="9">F43-E43</f>
        <v>2</v>
      </c>
      <c r="H43" s="194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6"/>
      <c r="AM43" s="197">
        <f>D43-H43</f>
        <v>0.10046507990555548</v>
      </c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9"/>
      <c r="BO43" s="195"/>
      <c r="BP43" s="195"/>
      <c r="BQ43" s="195"/>
      <c r="BR43" s="195"/>
      <c r="BS43" s="195"/>
      <c r="BT43" s="195"/>
      <c r="BU43" s="195"/>
      <c r="BV43" s="195"/>
    </row>
    <row r="44" spans="1:74" ht="8.1" customHeight="1" x14ac:dyDescent="0.25">
      <c r="A44" s="182"/>
      <c r="B44" s="201"/>
      <c r="C44" s="204"/>
      <c r="D44" s="190"/>
      <c r="E44" s="192"/>
      <c r="F44" s="192"/>
      <c r="G44" s="173"/>
      <c r="H44" s="108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109"/>
      <c r="AM44" s="108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109"/>
      <c r="BO44" s="92"/>
      <c r="BP44" s="92"/>
      <c r="BQ44" s="92"/>
      <c r="BR44" s="92"/>
      <c r="BS44" s="92"/>
      <c r="BT44" s="92"/>
      <c r="BU44" s="92"/>
      <c r="BV44" s="92"/>
    </row>
    <row r="45" spans="1:74" ht="8.1" customHeight="1" x14ac:dyDescent="0.25">
      <c r="A45" s="183"/>
      <c r="B45" s="202"/>
      <c r="C45" s="205"/>
      <c r="D45" s="190"/>
      <c r="E45" s="193"/>
      <c r="F45" s="193"/>
      <c r="G45" s="173"/>
      <c r="H45" s="110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2"/>
      <c r="AM45" s="110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2"/>
      <c r="BO45" s="111"/>
      <c r="BP45" s="111"/>
      <c r="BQ45" s="111"/>
      <c r="BR45" s="111"/>
      <c r="BS45" s="111"/>
      <c r="BT45" s="111"/>
      <c r="BU45" s="111"/>
      <c r="BV45" s="111"/>
    </row>
    <row r="46" spans="1:74" ht="8.1" customHeight="1" x14ac:dyDescent="0.25">
      <c r="A46" s="181">
        <v>12</v>
      </c>
      <c r="B46" s="184" t="str">
        <f>PLANILHA!D127</f>
        <v>SERVIÇOS COMPLEMENTARES</v>
      </c>
      <c r="C46" s="187">
        <f>PLANILHA!J129</f>
        <v>222.02</v>
      </c>
      <c r="D46" s="190">
        <f t="shared" ref="D46" si="10">C46/$C$49</f>
        <v>1.634900418496805E-3</v>
      </c>
      <c r="E46" s="170">
        <v>41970</v>
      </c>
      <c r="F46" s="170">
        <v>41971</v>
      </c>
      <c r="G46" s="173">
        <f t="shared" ref="G46" si="11">F46-E46</f>
        <v>1</v>
      </c>
      <c r="H46" s="174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6"/>
      <c r="AM46" s="177">
        <f>D46</f>
        <v>1.634900418496805E-3</v>
      </c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9"/>
      <c r="BO46" s="180"/>
      <c r="BP46" s="180"/>
      <c r="BQ46" s="180"/>
      <c r="BR46" s="180"/>
      <c r="BS46" s="180"/>
      <c r="BT46" s="180"/>
      <c r="BU46" s="180"/>
      <c r="BV46" s="180"/>
    </row>
    <row r="47" spans="1:74" ht="8.1" customHeight="1" x14ac:dyDescent="0.25">
      <c r="A47" s="182"/>
      <c r="B47" s="185"/>
      <c r="C47" s="188"/>
      <c r="D47" s="190"/>
      <c r="E47" s="171"/>
      <c r="F47" s="171"/>
      <c r="G47" s="173"/>
      <c r="H47" s="108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109"/>
      <c r="AM47" s="108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109"/>
      <c r="BO47" s="92"/>
      <c r="BP47" s="92"/>
      <c r="BQ47" s="92"/>
      <c r="BR47" s="92"/>
      <c r="BS47" s="92"/>
      <c r="BT47" s="92"/>
      <c r="BU47" s="92"/>
      <c r="BV47" s="92"/>
    </row>
    <row r="48" spans="1:74" ht="8.1" customHeight="1" x14ac:dyDescent="0.25">
      <c r="A48" s="183"/>
      <c r="B48" s="186"/>
      <c r="C48" s="189"/>
      <c r="D48" s="190"/>
      <c r="E48" s="172"/>
      <c r="F48" s="172"/>
      <c r="G48" s="173"/>
      <c r="H48" s="110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2"/>
      <c r="AM48" s="110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2"/>
      <c r="BO48" s="111"/>
      <c r="BP48" s="111"/>
      <c r="BQ48" s="111"/>
      <c r="BR48" s="111"/>
      <c r="BS48" s="111"/>
      <c r="BT48" s="111"/>
      <c r="BU48" s="111"/>
      <c r="BV48" s="111"/>
    </row>
    <row r="49" spans="1:74" x14ac:dyDescent="0.25">
      <c r="A49" s="255" t="s">
        <v>339</v>
      </c>
      <c r="B49" s="256"/>
      <c r="C49" s="1">
        <f>SUM(C13:C48)</f>
        <v>135800.31999999998</v>
      </c>
      <c r="D49" s="113">
        <f>SUM(D13:D48)</f>
        <v>1</v>
      </c>
      <c r="E49" s="88"/>
      <c r="H49" s="252">
        <f>H13+H16+H19+H22+H25+H28+H31+H34+H37+H40+H43+H46</f>
        <v>0.48990830802166008</v>
      </c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4">
        <f>AM13+AM16+AM19+AM22+AM25+AM28+AM31+AM34+AM37+AM40+AM43+AM46</f>
        <v>0.51009169197834003</v>
      </c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3"/>
      <c r="BP49" s="253"/>
      <c r="BQ49" s="253"/>
      <c r="BR49" s="253"/>
      <c r="BS49" s="253"/>
      <c r="BT49" s="253"/>
      <c r="BU49" s="253"/>
      <c r="BV49" s="253"/>
    </row>
  </sheetData>
  <mergeCells count="140">
    <mergeCell ref="BO19:BV19"/>
    <mergeCell ref="H49:AL49"/>
    <mergeCell ref="AM49:BN49"/>
    <mergeCell ref="BO49:BV49"/>
    <mergeCell ref="A49:B49"/>
    <mergeCell ref="A19:A21"/>
    <mergeCell ref="B19:B21"/>
    <mergeCell ref="C19:C21"/>
    <mergeCell ref="D19:D21"/>
    <mergeCell ref="E19:E21"/>
    <mergeCell ref="F19:F21"/>
    <mergeCell ref="G19:G21"/>
    <mergeCell ref="H19:AL19"/>
    <mergeCell ref="AM19:BN19"/>
    <mergeCell ref="F22:F24"/>
    <mergeCell ref="G22:G24"/>
    <mergeCell ref="H22:AL22"/>
    <mergeCell ref="AM22:BN22"/>
    <mergeCell ref="BO22:BV22"/>
    <mergeCell ref="A22:A24"/>
    <mergeCell ref="B22:B24"/>
    <mergeCell ref="C22:C24"/>
    <mergeCell ref="D22:D24"/>
    <mergeCell ref="E22:E24"/>
    <mergeCell ref="G13:G15"/>
    <mergeCell ref="H13:AL13"/>
    <mergeCell ref="AM13:BN13"/>
    <mergeCell ref="BO13:BV13"/>
    <mergeCell ref="A16:A18"/>
    <mergeCell ref="B16:B18"/>
    <mergeCell ref="C16:C18"/>
    <mergeCell ref="D16:D18"/>
    <mergeCell ref="E16:E18"/>
    <mergeCell ref="F16:F18"/>
    <mergeCell ref="G16:G18"/>
    <mergeCell ref="H16:AL16"/>
    <mergeCell ref="AM16:BN16"/>
    <mergeCell ref="BO16:BV16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1"/>
    <mergeCell ref="E10:E12"/>
    <mergeCell ref="F10:F12"/>
    <mergeCell ref="AE7:BV7"/>
    <mergeCell ref="A2:BV2"/>
    <mergeCell ref="A3:BV3"/>
    <mergeCell ref="A4:BV4"/>
    <mergeCell ref="A5:BV5"/>
    <mergeCell ref="AD6:BV6"/>
    <mergeCell ref="H10:BV10"/>
    <mergeCell ref="H11:AL12"/>
    <mergeCell ref="AM11:BN12"/>
    <mergeCell ref="BO11:BV12"/>
    <mergeCell ref="F25:F27"/>
    <mergeCell ref="G25:G27"/>
    <mergeCell ref="H25:AL25"/>
    <mergeCell ref="AM25:BN25"/>
    <mergeCell ref="BO25:BV25"/>
    <mergeCell ref="A25:A27"/>
    <mergeCell ref="B25:B27"/>
    <mergeCell ref="C25:C27"/>
    <mergeCell ref="D25:D27"/>
    <mergeCell ref="E25:E27"/>
    <mergeCell ref="F28:F30"/>
    <mergeCell ref="G28:G30"/>
    <mergeCell ref="H28:AL28"/>
    <mergeCell ref="AM28:BN28"/>
    <mergeCell ref="BO28:BV28"/>
    <mergeCell ref="A28:A30"/>
    <mergeCell ref="B28:B30"/>
    <mergeCell ref="C28:C30"/>
    <mergeCell ref="D28:D30"/>
    <mergeCell ref="E28:E30"/>
    <mergeCell ref="F31:F33"/>
    <mergeCell ref="G31:G33"/>
    <mergeCell ref="H31:AL31"/>
    <mergeCell ref="AM31:BN31"/>
    <mergeCell ref="BO31:BV31"/>
    <mergeCell ref="A31:A33"/>
    <mergeCell ref="B31:B33"/>
    <mergeCell ref="C31:C33"/>
    <mergeCell ref="D31:D33"/>
    <mergeCell ref="E31:E33"/>
    <mergeCell ref="F34:F36"/>
    <mergeCell ref="G34:G36"/>
    <mergeCell ref="H34:AL34"/>
    <mergeCell ref="AM34:BN34"/>
    <mergeCell ref="BO34:BV34"/>
    <mergeCell ref="A34:A36"/>
    <mergeCell ref="B34:B36"/>
    <mergeCell ref="C34:C36"/>
    <mergeCell ref="D34:D36"/>
    <mergeCell ref="E34:E36"/>
    <mergeCell ref="F37:F39"/>
    <mergeCell ref="G37:G39"/>
    <mergeCell ref="H37:AL37"/>
    <mergeCell ref="AM37:BN37"/>
    <mergeCell ref="BO37:BV37"/>
    <mergeCell ref="A37:A39"/>
    <mergeCell ref="B37:B39"/>
    <mergeCell ref="C37:C39"/>
    <mergeCell ref="D37:D39"/>
    <mergeCell ref="E37:E39"/>
    <mergeCell ref="F40:F42"/>
    <mergeCell ref="G40:G42"/>
    <mergeCell ref="H40:AL40"/>
    <mergeCell ref="AM40:BN40"/>
    <mergeCell ref="BO40:BV40"/>
    <mergeCell ref="A40:A42"/>
    <mergeCell ref="B40:B42"/>
    <mergeCell ref="C40:C42"/>
    <mergeCell ref="D40:D42"/>
    <mergeCell ref="E40:E42"/>
    <mergeCell ref="F43:F45"/>
    <mergeCell ref="G43:G45"/>
    <mergeCell ref="H43:AL43"/>
    <mergeCell ref="AM43:BN43"/>
    <mergeCell ref="BO43:BV43"/>
    <mergeCell ref="A43:A45"/>
    <mergeCell ref="B43:B45"/>
    <mergeCell ref="C43:C45"/>
    <mergeCell ref="D43:D45"/>
    <mergeCell ref="E43:E45"/>
    <mergeCell ref="F46:F48"/>
    <mergeCell ref="G46:G48"/>
    <mergeCell ref="H46:AL46"/>
    <mergeCell ref="AM46:BN46"/>
    <mergeCell ref="BO46:BV46"/>
    <mergeCell ref="A46:A48"/>
    <mergeCell ref="B46:B48"/>
    <mergeCell ref="C46:C48"/>
    <mergeCell ref="D46:D48"/>
    <mergeCell ref="E46:E48"/>
  </mergeCells>
  <conditionalFormatting sqref="H24:BV24 H27:BV27 H30:BV30 H15:BV15 H18:BV18 H21:BV21 H42:BV42 H45:BV45 H48:BV48 BO33:BV33 BO36:BV36 BO39:BV39">
    <cfRule type="expression" dxfId="3" priority="12">
      <formula>IF(H$1&gt;=$E15,H$1&lt;=$F15)</formula>
    </cfRule>
  </conditionalFormatting>
  <conditionalFormatting sqref="H23:BV23 H26:BV26 H29:BV29 H14:BV14 H17:BV17 H20:BV20 H41:BV41 H44:BV44 H47:BV47 BO32:BV32 BO35:BV35 BO38:BV38">
    <cfRule type="expression" dxfId="2" priority="11">
      <formula>IF(H$1&gt;=$E13,H$1&lt;=$F13)</formula>
    </cfRule>
  </conditionalFormatting>
  <conditionalFormatting sqref="H33:BN33 H36:BN36 H39:BN39">
    <cfRule type="expression" dxfId="1" priority="4">
      <formula>IF(H$1&gt;=$E33,H$1&lt;=$F33)</formula>
    </cfRule>
  </conditionalFormatting>
  <conditionalFormatting sqref="H32:BN32 H35:BN35 H38:BN38">
    <cfRule type="expression" dxfId="0" priority="3">
      <formula>IF(H$1&gt;=$E31,H$1&lt;=$F31)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D39"/>
  <sheetViews>
    <sheetView topLeftCell="A10" workbookViewId="0"/>
  </sheetViews>
  <sheetFormatPr defaultRowHeight="15" x14ac:dyDescent="0.25"/>
  <cols>
    <col min="1" max="1" width="41.5703125" customWidth="1"/>
    <col min="2" max="2" width="13.28515625" customWidth="1"/>
    <col min="3" max="3" width="10.42578125" customWidth="1"/>
    <col min="4" max="4" width="10.85546875" customWidth="1"/>
  </cols>
  <sheetData>
    <row r="2" spans="1:4" x14ac:dyDescent="0.25">
      <c r="A2" s="166" t="s">
        <v>277</v>
      </c>
      <c r="B2" s="163"/>
      <c r="C2" s="163"/>
      <c r="D2" s="257"/>
    </row>
    <row r="3" spans="1:4" x14ac:dyDescent="0.25">
      <c r="A3" s="167" t="s">
        <v>363</v>
      </c>
      <c r="B3" s="150"/>
      <c r="C3" s="150"/>
      <c r="D3" s="258"/>
    </row>
    <row r="4" spans="1:4" x14ac:dyDescent="0.25">
      <c r="A4" s="259" t="s">
        <v>340</v>
      </c>
      <c r="B4" s="260"/>
      <c r="C4" s="260"/>
      <c r="D4" s="261"/>
    </row>
    <row r="5" spans="1:4" x14ac:dyDescent="0.25">
      <c r="A5" s="167" t="s">
        <v>364</v>
      </c>
      <c r="B5" s="150"/>
      <c r="C5" s="150"/>
      <c r="D5" s="258"/>
    </row>
    <row r="6" spans="1:4" x14ac:dyDescent="0.25">
      <c r="A6" s="262" t="s">
        <v>326</v>
      </c>
      <c r="B6" s="263"/>
      <c r="C6" s="263"/>
      <c r="D6" s="264"/>
    </row>
    <row r="8" spans="1:4" x14ac:dyDescent="0.25">
      <c r="A8" s="114" t="s">
        <v>341</v>
      </c>
      <c r="B8" s="120" t="s">
        <v>342</v>
      </c>
      <c r="C8" s="121" t="s">
        <v>343</v>
      </c>
      <c r="D8" s="121" t="s">
        <v>344</v>
      </c>
    </row>
    <row r="9" spans="1:4" x14ac:dyDescent="0.25">
      <c r="A9" s="119" t="s">
        <v>366</v>
      </c>
      <c r="B9" s="122">
        <v>80</v>
      </c>
      <c r="C9" s="123"/>
      <c r="D9" s="123">
        <v>80</v>
      </c>
    </row>
    <row r="10" spans="1:4" x14ac:dyDescent="0.25">
      <c r="A10" s="117" t="s">
        <v>345</v>
      </c>
      <c r="B10" s="124">
        <v>134.43</v>
      </c>
      <c r="C10" s="125">
        <v>134.43</v>
      </c>
      <c r="D10" s="125"/>
    </row>
    <row r="11" spans="1:4" x14ac:dyDescent="0.25">
      <c r="A11" s="117" t="s">
        <v>346</v>
      </c>
      <c r="B11" s="124">
        <v>590.93000000000006</v>
      </c>
      <c r="C11" s="126">
        <v>300.3</v>
      </c>
      <c r="D11" s="126">
        <v>290.63</v>
      </c>
    </row>
    <row r="12" spans="1:4" x14ac:dyDescent="0.25">
      <c r="A12" s="117" t="s">
        <v>347</v>
      </c>
      <c r="B12" s="124">
        <v>0.15</v>
      </c>
      <c r="C12" s="125"/>
      <c r="D12" s="125">
        <v>0.15</v>
      </c>
    </row>
    <row r="13" spans="1:4" x14ac:dyDescent="0.25">
      <c r="A13" s="117" t="s">
        <v>367</v>
      </c>
      <c r="B13" s="124">
        <v>8</v>
      </c>
      <c r="C13" s="125"/>
      <c r="D13" s="125">
        <v>8</v>
      </c>
    </row>
    <row r="14" spans="1:4" x14ac:dyDescent="0.25">
      <c r="A14" s="117" t="s">
        <v>348</v>
      </c>
      <c r="B14" s="124">
        <v>300</v>
      </c>
      <c r="C14" s="126">
        <v>160.05000000000001</v>
      </c>
      <c r="D14" s="126">
        <v>139.94999999999999</v>
      </c>
    </row>
    <row r="15" spans="1:4" x14ac:dyDescent="0.25">
      <c r="A15" s="117" t="s">
        <v>349</v>
      </c>
      <c r="B15" s="124">
        <v>1.02</v>
      </c>
      <c r="C15" s="125">
        <v>1.02</v>
      </c>
      <c r="D15" s="125"/>
    </row>
    <row r="16" spans="1:4" x14ac:dyDescent="0.25">
      <c r="A16" s="117" t="s">
        <v>368</v>
      </c>
      <c r="B16" s="124">
        <v>0.9</v>
      </c>
      <c r="C16" s="125">
        <v>0.9</v>
      </c>
      <c r="D16" s="125"/>
    </row>
    <row r="17" spans="1:4" x14ac:dyDescent="0.25">
      <c r="A17" s="117" t="s">
        <v>350</v>
      </c>
      <c r="B17" s="124">
        <v>160.69999999999999</v>
      </c>
      <c r="C17" s="126">
        <v>68.099999999999994</v>
      </c>
      <c r="D17" s="126">
        <v>92.6</v>
      </c>
    </row>
    <row r="18" spans="1:4" ht="30" x14ac:dyDescent="0.25">
      <c r="A18" s="117" t="s">
        <v>351</v>
      </c>
      <c r="B18" s="124">
        <v>33.97</v>
      </c>
      <c r="C18" s="126">
        <v>30.97</v>
      </c>
      <c r="D18" s="126">
        <v>3</v>
      </c>
    </row>
    <row r="19" spans="1:4" x14ac:dyDescent="0.25">
      <c r="A19" s="117" t="s">
        <v>369</v>
      </c>
      <c r="B19" s="124">
        <v>85.58</v>
      </c>
      <c r="C19" s="125">
        <v>16.53</v>
      </c>
      <c r="D19" s="125">
        <v>69.05</v>
      </c>
    </row>
    <row r="20" spans="1:4" x14ac:dyDescent="0.25">
      <c r="A20" s="117" t="s">
        <v>352</v>
      </c>
      <c r="B20" s="124">
        <v>144.18</v>
      </c>
      <c r="C20" s="125">
        <v>144.18</v>
      </c>
      <c r="D20" s="125"/>
    </row>
    <row r="21" spans="1:4" x14ac:dyDescent="0.25">
      <c r="A21" s="117" t="s">
        <v>370</v>
      </c>
      <c r="B21" s="124">
        <v>16.420000000000002</v>
      </c>
      <c r="C21" s="125">
        <v>16.420000000000002</v>
      </c>
      <c r="D21" s="125"/>
    </row>
    <row r="22" spans="1:4" x14ac:dyDescent="0.25">
      <c r="A22" s="117" t="s">
        <v>379</v>
      </c>
      <c r="B22" s="124">
        <v>766.18000000000006</v>
      </c>
      <c r="C22" s="126">
        <v>385.67999999999995</v>
      </c>
      <c r="D22" s="126">
        <v>380.5</v>
      </c>
    </row>
    <row r="23" spans="1:4" ht="30" x14ac:dyDescent="0.25">
      <c r="A23" s="117" t="s">
        <v>353</v>
      </c>
      <c r="B23" s="124">
        <v>43.57</v>
      </c>
      <c r="C23" s="126">
        <v>37.97</v>
      </c>
      <c r="D23" s="126">
        <v>5.58</v>
      </c>
    </row>
    <row r="24" spans="1:4" x14ac:dyDescent="0.25">
      <c r="A24" s="117" t="s">
        <v>354</v>
      </c>
      <c r="B24" s="124">
        <v>50</v>
      </c>
      <c r="C24" s="125">
        <v>50</v>
      </c>
      <c r="D24" s="125"/>
    </row>
    <row r="25" spans="1:4" x14ac:dyDescent="0.25">
      <c r="A25" s="117" t="s">
        <v>355</v>
      </c>
      <c r="B25" s="124">
        <v>50</v>
      </c>
      <c r="C25" s="125">
        <v>50</v>
      </c>
      <c r="D25" s="125"/>
    </row>
    <row r="26" spans="1:4" x14ac:dyDescent="0.25">
      <c r="A26" s="117" t="s">
        <v>371</v>
      </c>
      <c r="B26" s="124">
        <v>13.5</v>
      </c>
      <c r="C26" s="125"/>
      <c r="D26" s="125">
        <v>13.5</v>
      </c>
    </row>
    <row r="27" spans="1:4" x14ac:dyDescent="0.25">
      <c r="A27" s="117" t="s">
        <v>372</v>
      </c>
      <c r="B27" s="124">
        <v>6.32</v>
      </c>
      <c r="C27" s="125"/>
      <c r="D27" s="125">
        <v>6.32</v>
      </c>
    </row>
    <row r="28" spans="1:4" x14ac:dyDescent="0.25">
      <c r="A28" s="117" t="s">
        <v>373</v>
      </c>
      <c r="B28" s="124">
        <v>8</v>
      </c>
      <c r="C28" s="125"/>
      <c r="D28" s="125">
        <v>8</v>
      </c>
    </row>
    <row r="29" spans="1:4" x14ac:dyDescent="0.25">
      <c r="A29" s="117" t="s">
        <v>374</v>
      </c>
      <c r="B29" s="124">
        <v>0</v>
      </c>
      <c r="C29" s="125"/>
      <c r="D29" s="125"/>
    </row>
    <row r="30" spans="1:4" x14ac:dyDescent="0.25">
      <c r="A30" s="117" t="s">
        <v>375</v>
      </c>
      <c r="B30" s="124">
        <v>2.78</v>
      </c>
      <c r="C30" s="125"/>
      <c r="D30" s="125">
        <v>2.78</v>
      </c>
    </row>
    <row r="31" spans="1:4" ht="30" x14ac:dyDescent="0.25">
      <c r="A31" s="117" t="s">
        <v>356</v>
      </c>
      <c r="B31" s="124">
        <v>5.88</v>
      </c>
      <c r="C31" s="125">
        <v>5.15</v>
      </c>
      <c r="D31" s="125">
        <v>0.73</v>
      </c>
    </row>
    <row r="32" spans="1:4" x14ac:dyDescent="0.25">
      <c r="A32" s="117" t="s">
        <v>357</v>
      </c>
      <c r="B32" s="124">
        <v>0.37</v>
      </c>
      <c r="C32" s="125">
        <v>0.37</v>
      </c>
      <c r="D32" s="125"/>
    </row>
    <row r="33" spans="1:4" x14ac:dyDescent="0.25">
      <c r="A33" s="117" t="s">
        <v>358</v>
      </c>
      <c r="B33" s="124">
        <v>253.58</v>
      </c>
      <c r="C33" s="125">
        <v>113.45</v>
      </c>
      <c r="D33" s="125">
        <v>140.13</v>
      </c>
    </row>
    <row r="34" spans="1:4" x14ac:dyDescent="0.25">
      <c r="A34" s="117" t="s">
        <v>359</v>
      </c>
      <c r="B34" s="124">
        <v>100.47</v>
      </c>
      <c r="C34" s="125"/>
      <c r="D34" s="125">
        <v>100.47</v>
      </c>
    </row>
    <row r="35" spans="1:4" x14ac:dyDescent="0.25">
      <c r="A35" s="117" t="s">
        <v>376</v>
      </c>
      <c r="B35" s="124">
        <v>3.37</v>
      </c>
      <c r="C35" s="125">
        <v>3.37</v>
      </c>
      <c r="D35" s="125"/>
    </row>
    <row r="36" spans="1:4" x14ac:dyDescent="0.25">
      <c r="A36" s="117" t="s">
        <v>360</v>
      </c>
      <c r="B36" s="124">
        <v>599</v>
      </c>
      <c r="C36" s="125">
        <v>226.82</v>
      </c>
      <c r="D36" s="125">
        <v>372.18</v>
      </c>
    </row>
    <row r="37" spans="1:4" x14ac:dyDescent="0.25">
      <c r="A37" s="117" t="s">
        <v>377</v>
      </c>
      <c r="B37" s="124">
        <v>1.2</v>
      </c>
      <c r="C37" s="125"/>
      <c r="D37" s="125">
        <v>1.2</v>
      </c>
    </row>
    <row r="38" spans="1:4" x14ac:dyDescent="0.25">
      <c r="A38" s="117" t="s">
        <v>378</v>
      </c>
      <c r="B38" s="124">
        <v>7.77</v>
      </c>
      <c r="C38" s="125">
        <v>7.77</v>
      </c>
      <c r="D38" s="125"/>
    </row>
    <row r="39" spans="1:4" x14ac:dyDescent="0.25">
      <c r="A39" s="118" t="s">
        <v>361</v>
      </c>
      <c r="B39" s="127">
        <v>4.5</v>
      </c>
      <c r="C39" s="128">
        <v>4.5</v>
      </c>
      <c r="D39" s="128"/>
    </row>
  </sheetData>
  <sortState ref="A9:D78">
    <sortCondition ref="A9:A78"/>
  </sortState>
  <mergeCells count="5">
    <mergeCell ref="A2:D2"/>
    <mergeCell ref="A3:D3"/>
    <mergeCell ref="A4:D4"/>
    <mergeCell ref="A5:D5"/>
    <mergeCell ref="A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PLANILHA</vt:lpstr>
      <vt:lpstr>BDI EQUIP</vt:lpstr>
      <vt:lpstr>BDI SERV</vt:lpstr>
      <vt:lpstr>COMPOSIÇÕES</vt:lpstr>
      <vt:lpstr>CRONOGRAMA</vt:lpstr>
      <vt:lpstr>HISTOGRAMA</vt:lpstr>
      <vt:lpstr>'BDI EQUIP'!Area_de_impressao</vt:lpstr>
      <vt:lpstr>'BDI SERV'!Area_de_impressao</vt:lpstr>
      <vt:lpstr>COMPOSIÇÕES!Area_de_impressao</vt:lpstr>
      <vt:lpstr>PLANILHA!Area_de_impressao</vt:lpstr>
      <vt:lpstr>COMPOSIÇÕES!Titulos_de_impressao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Allyne Rodrigues Ribeiro Felix</dc:creator>
  <cp:lastModifiedBy>Allyne Rodrigues Ribeiro Felix</cp:lastModifiedBy>
  <cp:lastPrinted>2015-05-07T14:02:41Z</cp:lastPrinted>
  <dcterms:created xsi:type="dcterms:W3CDTF">2014-10-01T19:42:11Z</dcterms:created>
  <dcterms:modified xsi:type="dcterms:W3CDTF">2015-05-07T14:05:49Z</dcterms:modified>
</cp:coreProperties>
</file>