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lyne\Desktop\Laboratorios 2015\6TJU\"/>
    </mc:Choice>
  </mc:AlternateContent>
  <bookViews>
    <workbookView xWindow="0" yWindow="0" windowWidth="24000" windowHeight="9285"/>
  </bookViews>
  <sheets>
    <sheet name="PLANILHA" sheetId="1" r:id="rId1"/>
    <sheet name="BDI EQUIP" sheetId="4" r:id="rId2"/>
    <sheet name="BDI SERV" sheetId="3" r:id="rId3"/>
    <sheet name="COMPOSIÇÃO" sheetId="2" r:id="rId4"/>
    <sheet name="CRONOGRAMA" sheetId="5" r:id="rId5"/>
    <sheet name="HISTOGRAMA" sheetId="6" r:id="rId6"/>
  </sheets>
  <definedNames>
    <definedName name="_xlnm.Print_Area" localSheetId="1">'BDI EQUIP'!$A$1:$J$41</definedName>
    <definedName name="_xlnm.Print_Area" localSheetId="2">'BDI SERV'!$B$1:$K$40</definedName>
    <definedName name="_xlnm.Print_Area" localSheetId="3">COMPOSIÇÃO!$A$1:$E$2933</definedName>
    <definedName name="_xlnm.Print_Area" localSheetId="0">PLANILHA!$A$1:$J$177</definedName>
    <definedName name="_xlnm.Print_Titles" localSheetId="3">COMPOSIÇÃO!$1:$5</definedName>
    <definedName name="_xlnm.Print_Titles" localSheetId="5">HISTOGRAMA!$1:$8</definedName>
    <definedName name="_xlnm.Print_Titles" localSheetId="0">PLANILHA!$1:$8</definedName>
  </definedNames>
  <calcPr calcId="152511"/>
</workbook>
</file>

<file path=xl/calcChain.xml><?xml version="1.0" encoding="utf-8"?>
<calcChain xmlns="http://schemas.openxmlformats.org/spreadsheetml/2006/main">
  <c r="B25" i="5" l="1"/>
  <c r="A25" i="5"/>
  <c r="B22" i="5"/>
  <c r="A22" i="5"/>
  <c r="B19" i="5"/>
  <c r="A19" i="5"/>
  <c r="C25" i="5"/>
  <c r="C22" i="5"/>
  <c r="C19" i="5"/>
  <c r="C16" i="5"/>
  <c r="C13" i="5"/>
  <c r="B16" i="5"/>
  <c r="A16" i="5"/>
  <c r="A13" i="5"/>
  <c r="E2930" i="2"/>
  <c r="E2931" i="2" s="1"/>
  <c r="E2933" i="2" s="1"/>
  <c r="E2920" i="2"/>
  <c r="E2921" i="2" s="1"/>
  <c r="E2923" i="2" s="1"/>
  <c r="E2913" i="2"/>
  <c r="E2911" i="2"/>
  <c r="E2910" i="2"/>
  <c r="E2901" i="2"/>
  <c r="E2903" i="2" s="1"/>
  <c r="E2900" i="2"/>
  <c r="E2891" i="2"/>
  <c r="E2893" i="2" s="1"/>
  <c r="E2890" i="2"/>
  <c r="E2880" i="2"/>
  <c r="E2881" i="2" s="1"/>
  <c r="E2883" i="2" s="1"/>
  <c r="E2870" i="2"/>
  <c r="E2871" i="2" s="1"/>
  <c r="E2873" i="2" s="1"/>
  <c r="E2863" i="2"/>
  <c r="E2861" i="2"/>
  <c r="E2860" i="2"/>
  <c r="E2850" i="2"/>
  <c r="E2851" i="2" s="1"/>
  <c r="E2853" i="2" s="1"/>
  <c r="E2840" i="2"/>
  <c r="E2841" i="2" s="1"/>
  <c r="E2843" i="2" s="1"/>
  <c r="E2833" i="2"/>
  <c r="E2831" i="2"/>
  <c r="E2830" i="2"/>
  <c r="E2821" i="2"/>
  <c r="E2823" i="2" s="1"/>
  <c r="E2820" i="2"/>
  <c r="E2810" i="2"/>
  <c r="E2811" i="2" s="1"/>
  <c r="E2813" i="2" s="1"/>
  <c r="E2809" i="2"/>
  <c r="E2808" i="2"/>
  <c r="E2807" i="2"/>
  <c r="E2804" i="2"/>
  <c r="E2803" i="2"/>
  <c r="E2793" i="2"/>
  <c r="E2794" i="2" s="1"/>
  <c r="E2796" i="2" s="1"/>
  <c r="E2792" i="2"/>
  <c r="E2791" i="2"/>
  <c r="E2790" i="2"/>
  <c r="E2787" i="2"/>
  <c r="E2786" i="2"/>
  <c r="E2777" i="2"/>
  <c r="E2779" i="2" s="1"/>
  <c r="E2776" i="2"/>
  <c r="E2775" i="2"/>
  <c r="E2774" i="2"/>
  <c r="E2773" i="2"/>
  <c r="E2763" i="2"/>
  <c r="E2762" i="2"/>
  <c r="E2761" i="2"/>
  <c r="E2751" i="2"/>
  <c r="E2750" i="2"/>
  <c r="E2752" i="2" s="1"/>
  <c r="E2754" i="2" s="1"/>
  <c r="E2740" i="2"/>
  <c r="E2739" i="2"/>
  <c r="E2741" i="2" s="1"/>
  <c r="E2743" i="2" s="1"/>
  <c r="E2738" i="2"/>
  <c r="E2737" i="2"/>
  <c r="E2727" i="2"/>
  <c r="E2726" i="2"/>
  <c r="E2728" i="2" s="1"/>
  <c r="E2730" i="2" s="1"/>
  <c r="E2719" i="2"/>
  <c r="E2717" i="2"/>
  <c r="E2716" i="2"/>
  <c r="E2715" i="2"/>
  <c r="E2714" i="2"/>
  <c r="E2713" i="2"/>
  <c r="E2703" i="2"/>
  <c r="E2702" i="2"/>
  <c r="E2692" i="2"/>
  <c r="E2691" i="2"/>
  <c r="E2690" i="2"/>
  <c r="E2689" i="2"/>
  <c r="E2693" i="2" s="1"/>
  <c r="E2695" i="2" s="1"/>
  <c r="E2680" i="2"/>
  <c r="E2679" i="2"/>
  <c r="E2678" i="2"/>
  <c r="E2677" i="2"/>
  <c r="E2676" i="2"/>
  <c r="E2675" i="2"/>
  <c r="E2671" i="2"/>
  <c r="E2672" i="2" s="1"/>
  <c r="E2682" i="2" s="1"/>
  <c r="E2661" i="2"/>
  <c r="E2660" i="2"/>
  <c r="E2659" i="2"/>
  <c r="E2658" i="2"/>
  <c r="E2657" i="2"/>
  <c r="E2656" i="2"/>
  <c r="E2662" i="2" s="1"/>
  <c r="E2653" i="2"/>
  <c r="E2652" i="2"/>
  <c r="E2642" i="2"/>
  <c r="E2641" i="2"/>
  <c r="E2640" i="2"/>
  <c r="E2639" i="2"/>
  <c r="E2638" i="2"/>
  <c r="E2635" i="2"/>
  <c r="E2634" i="2"/>
  <c r="E2624" i="2"/>
  <c r="E2623" i="2"/>
  <c r="E2622" i="2"/>
  <c r="E2621" i="2"/>
  <c r="E2625" i="2" s="1"/>
  <c r="E2620" i="2"/>
  <c r="E2619" i="2"/>
  <c r="E2615" i="2"/>
  <c r="E2616" i="2" s="1"/>
  <c r="E2627" i="2" s="1"/>
  <c r="E2606" i="2"/>
  <c r="E2608" i="2" s="1"/>
  <c r="E2605" i="2"/>
  <c r="E2604" i="2"/>
  <c r="E2603" i="2"/>
  <c r="E2602" i="2"/>
  <c r="E2592" i="2"/>
  <c r="E2591" i="2"/>
  <c r="E2590" i="2"/>
  <c r="E2593" i="2" s="1"/>
  <c r="E2595" i="2" s="1"/>
  <c r="E2583" i="2"/>
  <c r="E2581" i="2"/>
  <c r="E2580" i="2"/>
  <c r="E2571" i="2"/>
  <c r="E2573" i="2" s="1"/>
  <c r="E2570" i="2"/>
  <c r="E2560" i="2"/>
  <c r="E2561" i="2" s="1"/>
  <c r="E2563" i="2" s="1"/>
  <c r="E2553" i="2"/>
  <c r="E2551" i="2"/>
  <c r="E2550" i="2"/>
  <c r="E2540" i="2"/>
  <c r="E2541" i="2" s="1"/>
  <c r="E2543" i="2" s="1"/>
  <c r="E2533" i="2"/>
  <c r="E2531" i="2"/>
  <c r="E2530" i="2"/>
  <c r="E2529" i="2"/>
  <c r="E2528" i="2"/>
  <c r="E2525" i="2"/>
  <c r="E2524" i="2"/>
  <c r="E2515" i="2"/>
  <c r="E2517" i="2" s="1"/>
  <c r="E2514" i="2"/>
  <c r="E2507" i="2"/>
  <c r="E2505" i="2"/>
  <c r="E2504" i="2"/>
  <c r="E2494" i="2"/>
  <c r="E2493" i="2"/>
  <c r="E2492" i="2"/>
  <c r="E2491" i="2"/>
  <c r="E2490" i="2"/>
  <c r="E2489" i="2"/>
  <c r="E2486" i="2"/>
  <c r="E2485" i="2"/>
  <c r="E2476" i="2"/>
  <c r="E2475" i="2"/>
  <c r="E2474" i="2"/>
  <c r="E2473" i="2"/>
  <c r="E2472" i="2"/>
  <c r="E2471" i="2"/>
  <c r="E2470" i="2"/>
  <c r="E2466" i="2"/>
  <c r="E2467" i="2" s="1"/>
  <c r="E2478" i="2" s="1"/>
  <c r="E2456" i="2"/>
  <c r="E2455" i="2"/>
  <c r="E2454" i="2"/>
  <c r="E2457" i="2" s="1"/>
  <c r="E2459" i="2" s="1"/>
  <c r="E2444" i="2"/>
  <c r="E2445" i="2" s="1"/>
  <c r="E2447" i="2" s="1"/>
  <c r="E2443" i="2"/>
  <c r="E2442" i="2"/>
  <c r="E2432" i="2"/>
  <c r="E2431" i="2"/>
  <c r="E2430" i="2"/>
  <c r="E2429" i="2"/>
  <c r="E2433" i="2" s="1"/>
  <c r="E2435" i="2" s="1"/>
  <c r="E2419" i="2"/>
  <c r="E2418" i="2"/>
  <c r="E2417" i="2"/>
  <c r="E2416" i="2"/>
  <c r="E2415" i="2"/>
  <c r="E2414" i="2"/>
  <c r="E2411" i="2"/>
  <c r="E2410" i="2"/>
  <c r="E2400" i="2"/>
  <c r="E2399" i="2"/>
  <c r="E2398" i="2"/>
  <c r="E2397" i="2"/>
  <c r="E2396" i="2"/>
  <c r="E2395" i="2"/>
  <c r="E2392" i="2"/>
  <c r="E2391" i="2"/>
  <c r="E2384" i="2"/>
  <c r="E2381" i="2"/>
  <c r="E2380" i="2"/>
  <c r="E2379" i="2"/>
  <c r="E2378" i="2"/>
  <c r="E2382" i="2" s="1"/>
  <c r="E2374" i="2"/>
  <c r="E2375" i="2" s="1"/>
  <c r="E2364" i="2"/>
  <c r="E2363" i="2"/>
  <c r="E2362" i="2"/>
  <c r="E2361" i="2"/>
  <c r="E2360" i="2"/>
  <c r="E2359" i="2"/>
  <c r="E2356" i="2"/>
  <c r="E2355" i="2"/>
  <c r="E2346" i="2"/>
  <c r="E2345" i="2"/>
  <c r="E2344" i="2"/>
  <c r="E2343" i="2"/>
  <c r="E2342" i="2"/>
  <c r="E2341" i="2"/>
  <c r="E2340" i="2"/>
  <c r="E2336" i="2"/>
  <c r="E2337" i="2" s="1"/>
  <c r="E2348" i="2" s="1"/>
  <c r="E2326" i="2"/>
  <c r="E2325" i="2"/>
  <c r="E2324" i="2"/>
  <c r="E2323" i="2"/>
  <c r="E2322" i="2"/>
  <c r="E2321" i="2"/>
  <c r="E2327" i="2" s="1"/>
  <c r="E2318" i="2"/>
  <c r="E2317" i="2"/>
  <c r="E2307" i="2"/>
  <c r="E2306" i="2"/>
  <c r="E2305" i="2"/>
  <c r="E2304" i="2"/>
  <c r="E2303" i="2"/>
  <c r="E2302" i="2"/>
  <c r="E2308" i="2" s="1"/>
  <c r="E2298" i="2"/>
  <c r="E2299" i="2" s="1"/>
  <c r="E2288" i="2"/>
  <c r="E2287" i="2"/>
  <c r="E2286" i="2"/>
  <c r="E2285" i="2"/>
  <c r="E2284" i="2"/>
  <c r="E2283" i="2"/>
  <c r="E2289" i="2" s="1"/>
  <c r="E2280" i="2"/>
  <c r="E2291" i="2" s="1"/>
  <c r="E2279" i="2"/>
  <c r="E2269" i="2"/>
  <c r="E2268" i="2"/>
  <c r="E2267" i="2"/>
  <c r="E2266" i="2"/>
  <c r="E2265" i="2"/>
  <c r="E2270" i="2" s="1"/>
  <c r="E2264" i="2"/>
  <c r="E2261" i="2"/>
  <c r="E2272" i="2" s="1"/>
  <c r="E2260" i="2"/>
  <c r="E2250" i="2"/>
  <c r="E2249" i="2"/>
  <c r="E2248" i="2"/>
  <c r="E2247" i="2"/>
  <c r="E2246" i="2"/>
  <c r="E2245" i="2"/>
  <c r="E2242" i="2"/>
  <c r="E2241" i="2"/>
  <c r="E2231" i="2"/>
  <c r="E2230" i="2"/>
  <c r="E2229" i="2"/>
  <c r="E2228" i="2"/>
  <c r="E2227" i="2"/>
  <c r="E2226" i="2"/>
  <c r="E2222" i="2"/>
  <c r="E2223" i="2" s="1"/>
  <c r="E2212" i="2"/>
  <c r="E2211" i="2"/>
  <c r="E2210" i="2"/>
  <c r="E2209" i="2"/>
  <c r="E2208" i="2"/>
  <c r="E2207" i="2"/>
  <c r="E2204" i="2"/>
  <c r="E2203" i="2"/>
  <c r="E2193" i="2"/>
  <c r="E2194" i="2" s="1"/>
  <c r="E2192" i="2"/>
  <c r="E2191" i="2"/>
  <c r="E2190" i="2"/>
  <c r="E2189" i="2"/>
  <c r="E2188" i="2"/>
  <c r="E2184" i="2"/>
  <c r="E2185" i="2" s="1"/>
  <c r="E2174" i="2"/>
  <c r="E2173" i="2"/>
  <c r="E2172" i="2"/>
  <c r="E2171" i="2"/>
  <c r="E2170" i="2"/>
  <c r="E2169" i="2"/>
  <c r="E2166" i="2"/>
  <c r="E2165" i="2"/>
  <c r="E2155" i="2"/>
  <c r="E2154" i="2"/>
  <c r="E2153" i="2"/>
  <c r="E2152" i="2"/>
  <c r="E2151" i="2"/>
  <c r="E2150" i="2"/>
  <c r="E2146" i="2"/>
  <c r="E2147" i="2" s="1"/>
  <c r="E2136" i="2"/>
  <c r="E2135" i="2"/>
  <c r="E2134" i="2"/>
  <c r="E2133" i="2"/>
  <c r="E2132" i="2"/>
  <c r="E2131" i="2"/>
  <c r="E2128" i="2"/>
  <c r="E2127" i="2"/>
  <c r="E2117" i="2"/>
  <c r="E2118" i="2" s="1"/>
  <c r="E2120" i="2" s="1"/>
  <c r="E2116" i="2"/>
  <c r="E2115" i="2"/>
  <c r="E2105" i="2"/>
  <c r="E2104" i="2"/>
  <c r="E2103" i="2"/>
  <c r="E2093" i="2"/>
  <c r="E2092" i="2"/>
  <c r="E2091" i="2"/>
  <c r="E2094" i="2" s="1"/>
  <c r="E2096" i="2" s="1"/>
  <c r="E2090" i="2"/>
  <c r="E2081" i="2"/>
  <c r="E2083" i="2" s="1"/>
  <c r="E2080" i="2"/>
  <c r="E2079" i="2"/>
  <c r="E2078" i="2"/>
  <c r="E2077" i="2"/>
  <c r="E2076" i="2"/>
  <c r="E2075" i="2"/>
  <c r="E2065" i="2"/>
  <c r="E2066" i="2" s="1"/>
  <c r="E2068" i="2" s="1"/>
  <c r="E2064" i="2"/>
  <c r="E2063" i="2"/>
  <c r="E2062" i="2"/>
  <c r="E2061" i="2"/>
  <c r="E2051" i="2"/>
  <c r="E2050" i="2"/>
  <c r="E2049" i="2"/>
  <c r="E2048" i="2"/>
  <c r="E2047" i="2"/>
  <c r="E2046" i="2"/>
  <c r="E2037" i="2"/>
  <c r="E2039" i="2" s="1"/>
  <c r="E2036" i="2"/>
  <c r="E2035" i="2"/>
  <c r="E2034" i="2"/>
  <c r="E2033" i="2"/>
  <c r="E2032" i="2"/>
  <c r="E2031" i="2"/>
  <c r="E2021" i="2"/>
  <c r="E2022" i="2" s="1"/>
  <c r="E2024" i="2" s="1"/>
  <c r="E2020" i="2"/>
  <c r="E2019" i="2"/>
  <c r="E2018" i="2"/>
  <c r="E2009" i="2"/>
  <c r="E2011" i="2" s="1"/>
  <c r="E2008" i="2"/>
  <c r="E2007" i="2"/>
  <c r="E1998" i="2"/>
  <c r="E2000" i="2" s="1"/>
  <c r="E1997" i="2"/>
  <c r="E1996" i="2"/>
  <c r="E1987" i="2"/>
  <c r="E1989" i="2" s="1"/>
  <c r="E1986" i="2"/>
  <c r="E1985" i="2"/>
  <c r="E1984" i="2"/>
  <c r="E1983" i="2"/>
  <c r="E1973" i="2"/>
  <c r="E1972" i="2"/>
  <c r="E1971" i="2"/>
  <c r="E1970" i="2"/>
  <c r="E1974" i="2" s="1"/>
  <c r="E1976" i="2" s="1"/>
  <c r="E1961" i="2"/>
  <c r="E1960" i="2"/>
  <c r="E1959" i="2"/>
  <c r="E1958" i="2"/>
  <c r="E1957" i="2"/>
  <c r="E1956" i="2"/>
  <c r="E1953" i="2"/>
  <c r="E1963" i="2" s="1"/>
  <c r="E1952" i="2"/>
  <c r="E1942" i="2"/>
  <c r="E1941" i="2"/>
  <c r="E1940" i="2"/>
  <c r="E1943" i="2" s="1"/>
  <c r="E1939" i="2"/>
  <c r="E1935" i="2"/>
  <c r="E1936" i="2" s="1"/>
  <c r="E1945" i="2" s="1"/>
  <c r="E1928" i="2"/>
  <c r="E1925" i="2"/>
  <c r="E1924" i="2"/>
  <c r="E1923" i="2"/>
  <c r="E1926" i="2" s="1"/>
  <c r="E1922" i="2"/>
  <c r="E1912" i="2"/>
  <c r="E1913" i="2" s="1"/>
  <c r="E1915" i="2" s="1"/>
  <c r="E1911" i="2"/>
  <c r="E1910" i="2"/>
  <c r="E1909" i="2"/>
  <c r="E1899" i="2"/>
  <c r="E1898" i="2"/>
  <c r="E1897" i="2"/>
  <c r="E1896" i="2"/>
  <c r="E1900" i="2" s="1"/>
  <c r="E1902" i="2" s="1"/>
  <c r="E1887" i="2"/>
  <c r="E1884" i="2"/>
  <c r="E1883" i="2"/>
  <c r="E1885" i="2" s="1"/>
  <c r="E1871" i="2"/>
  <c r="E1872" i="2" s="1"/>
  <c r="E1874" i="2" s="1"/>
  <c r="E1875" i="2" s="1"/>
  <c r="E1860" i="2"/>
  <c r="E1862" i="2" s="1"/>
  <c r="E1859" i="2"/>
  <c r="E1858" i="2"/>
  <c r="E1854" i="2"/>
  <c r="E1855" i="2" s="1"/>
  <c r="E1845" i="2"/>
  <c r="E1843" i="2"/>
  <c r="E1842" i="2"/>
  <c r="E1830" i="2"/>
  <c r="E1831" i="2" s="1"/>
  <c r="E1833" i="2" s="1"/>
  <c r="E1818" i="2"/>
  <c r="E1817" i="2"/>
  <c r="E1816" i="2"/>
  <c r="E1815" i="2"/>
  <c r="E1807" i="2"/>
  <c r="E1808" i="2" s="1"/>
  <c r="E1803" i="2"/>
  <c r="E1802" i="2"/>
  <c r="E1801" i="2"/>
  <c r="E1800" i="2"/>
  <c r="E1804" i="2" s="1"/>
  <c r="E1806" i="2" s="1"/>
  <c r="E1788" i="2"/>
  <c r="E1787" i="2"/>
  <c r="E1786" i="2"/>
  <c r="E1774" i="2"/>
  <c r="E1773" i="2"/>
  <c r="E1772" i="2"/>
  <c r="E1771" i="2"/>
  <c r="E1770" i="2"/>
  <c r="E1769" i="2"/>
  <c r="E1757" i="2"/>
  <c r="E1756" i="2"/>
  <c r="E1755" i="2"/>
  <c r="E1754" i="2"/>
  <c r="E1758" i="2" s="1"/>
  <c r="E1760" i="2" s="1"/>
  <c r="E1742" i="2"/>
  <c r="E1741" i="2"/>
  <c r="E1740" i="2"/>
  <c r="E1739" i="2"/>
  <c r="E1738" i="2"/>
  <c r="E1737" i="2"/>
  <c r="E1736" i="2"/>
  <c r="E1735" i="2"/>
  <c r="E1743" i="2" s="1"/>
  <c r="E1745" i="2" s="1"/>
  <c r="E1746" i="2" s="1"/>
  <c r="E1723" i="2"/>
  <c r="E1722" i="2"/>
  <c r="E1721" i="2"/>
  <c r="E1720" i="2"/>
  <c r="E1719" i="2"/>
  <c r="E1718" i="2"/>
  <c r="E1717" i="2"/>
  <c r="E1716" i="2"/>
  <c r="E1724" i="2" s="1"/>
  <c r="E1726" i="2" s="1"/>
  <c r="E1704" i="2"/>
  <c r="E1703" i="2"/>
  <c r="E1702" i="2"/>
  <c r="E1701" i="2"/>
  <c r="E1700" i="2"/>
  <c r="E1699" i="2"/>
  <c r="E1698" i="2"/>
  <c r="E1697" i="2"/>
  <c r="E1685" i="2"/>
  <c r="E1684" i="2"/>
  <c r="E1683" i="2"/>
  <c r="E1682" i="2"/>
  <c r="E1681" i="2"/>
  <c r="E1680" i="2"/>
  <c r="E1679" i="2"/>
  <c r="E1678" i="2"/>
  <c r="E1686" i="2" s="1"/>
  <c r="E1688" i="2" s="1"/>
  <c r="E1671" i="2"/>
  <c r="E1666" i="2"/>
  <c r="E1665" i="2"/>
  <c r="E1667" i="2" s="1"/>
  <c r="E1669" i="2" s="1"/>
  <c r="E1670" i="2" s="1"/>
  <c r="E1657" i="2"/>
  <c r="E1658" i="2" s="1"/>
  <c r="E1656" i="2"/>
  <c r="E1654" i="2"/>
  <c r="E1653" i="2"/>
  <c r="E1652" i="2"/>
  <c r="E1640" i="2"/>
  <c r="E1641" i="2" s="1"/>
  <c r="E1643" i="2" s="1"/>
  <c r="E1639" i="2"/>
  <c r="E1627" i="2"/>
  <c r="E1628" i="2" s="1"/>
  <c r="E1630" i="2" s="1"/>
  <c r="E1615" i="2"/>
  <c r="E1614" i="2"/>
  <c r="E1613" i="2"/>
  <c r="E1612" i="2"/>
  <c r="E1608" i="2"/>
  <c r="E1609" i="2" s="1"/>
  <c r="E1597" i="2"/>
  <c r="E1599" i="2" s="1"/>
  <c r="E1596" i="2"/>
  <c r="E1595" i="2"/>
  <c r="E1594" i="2"/>
  <c r="E1593" i="2"/>
  <c r="E1581" i="2"/>
  <c r="E1580" i="2"/>
  <c r="E1579" i="2"/>
  <c r="E1582" i="2" s="1"/>
  <c r="E1584" i="2" s="1"/>
  <c r="E1567" i="2"/>
  <c r="E1566" i="2"/>
  <c r="E1565" i="2"/>
  <c r="E1564" i="2"/>
  <c r="E1552" i="2"/>
  <c r="E1551" i="2"/>
  <c r="E1550" i="2"/>
  <c r="E1549" i="2"/>
  <c r="E1537" i="2"/>
  <c r="E1538" i="2" s="1"/>
  <c r="E1540" i="2" s="1"/>
  <c r="E1541" i="2" s="1"/>
  <c r="E1526" i="2"/>
  <c r="E1528" i="2" s="1"/>
  <c r="E1525" i="2"/>
  <c r="E1513" i="2"/>
  <c r="E1512" i="2"/>
  <c r="E1505" i="2"/>
  <c r="E1500" i="2"/>
  <c r="E1499" i="2"/>
  <c r="E1501" i="2" s="1"/>
  <c r="E1503" i="2" s="1"/>
  <c r="E1504" i="2" s="1"/>
  <c r="E1491" i="2"/>
  <c r="E1492" i="2" s="1"/>
  <c r="E1490" i="2"/>
  <c r="E1488" i="2"/>
  <c r="E1487" i="2"/>
  <c r="E1486" i="2"/>
  <c r="E1474" i="2"/>
  <c r="E1475" i="2" s="1"/>
  <c r="E1477" i="2" s="1"/>
  <c r="E1473" i="2"/>
  <c r="E1472" i="2"/>
  <c r="E1461" i="2"/>
  <c r="E1463" i="2" s="1"/>
  <c r="E1460" i="2"/>
  <c r="E1459" i="2"/>
  <c r="E1448" i="2"/>
  <c r="E1450" i="2" s="1"/>
  <c r="E1447" i="2"/>
  <c r="E1446" i="2"/>
  <c r="E1445" i="2"/>
  <c r="E1444" i="2"/>
  <c r="E1443" i="2"/>
  <c r="E1431" i="2"/>
  <c r="E1432" i="2" s="1"/>
  <c r="E1434" i="2" s="1"/>
  <c r="E1423" i="2"/>
  <c r="E1424" i="2" s="1"/>
  <c r="E1419" i="2"/>
  <c r="E1420" i="2" s="1"/>
  <c r="E1422" i="2" s="1"/>
  <c r="E1408" i="2"/>
  <c r="E1410" i="2" s="1"/>
  <c r="E1407" i="2"/>
  <c r="E1395" i="2"/>
  <c r="E1394" i="2"/>
  <c r="E1393" i="2"/>
  <c r="E1392" i="2"/>
  <c r="E1391" i="2"/>
  <c r="E1390" i="2"/>
  <c r="E1389" i="2"/>
  <c r="E1388" i="2"/>
  <c r="E1396" i="2" s="1"/>
  <c r="E1398" i="2" s="1"/>
  <c r="E1380" i="2"/>
  <c r="E1379" i="2"/>
  <c r="E1377" i="2"/>
  <c r="E1376" i="2"/>
  <c r="E1375" i="2"/>
  <c r="E1374" i="2"/>
  <c r="E1362" i="2"/>
  <c r="E1363" i="2" s="1"/>
  <c r="E1365" i="2" s="1"/>
  <c r="E1361" i="2"/>
  <c r="E1360" i="2"/>
  <c r="E1359" i="2"/>
  <c r="E1358" i="2"/>
  <c r="E1347" i="2"/>
  <c r="E1349" i="2" s="1"/>
  <c r="E1346" i="2"/>
  <c r="E1334" i="2"/>
  <c r="E1333" i="2"/>
  <c r="E1332" i="2"/>
  <c r="E1335" i="2" s="1"/>
  <c r="E1337" i="2" s="1"/>
  <c r="E1321" i="2"/>
  <c r="E1323" i="2" s="1"/>
  <c r="E1320" i="2"/>
  <c r="E1312" i="2"/>
  <c r="E1313" i="2" s="1"/>
  <c r="E1311" i="2"/>
  <c r="E1309" i="2"/>
  <c r="E1308" i="2"/>
  <c r="E1296" i="2"/>
  <c r="E1295" i="2"/>
  <c r="E1297" i="2" s="1"/>
  <c r="E1299" i="2" s="1"/>
  <c r="E1284" i="2"/>
  <c r="E1283" i="2"/>
  <c r="E1279" i="2"/>
  <c r="E1278" i="2"/>
  <c r="E1280" i="2" s="1"/>
  <c r="E1266" i="2"/>
  <c r="E1265" i="2"/>
  <c r="E1267" i="2" s="1"/>
  <c r="E1269" i="2" s="1"/>
  <c r="E1258" i="2"/>
  <c r="E1257" i="2"/>
  <c r="E1256" i="2"/>
  <c r="E1254" i="2"/>
  <c r="E1253" i="2"/>
  <c r="E1241" i="2"/>
  <c r="E1242" i="2" s="1"/>
  <c r="E1244" i="2" s="1"/>
  <c r="E1229" i="2"/>
  <c r="E1228" i="2"/>
  <c r="E1227" i="2"/>
  <c r="E1230" i="2" s="1"/>
  <c r="E1232" i="2" s="1"/>
  <c r="E1226" i="2"/>
  <c r="E1214" i="2"/>
  <c r="E1213" i="2"/>
  <c r="E1212" i="2"/>
  <c r="E1211" i="2"/>
  <c r="E1210" i="2"/>
  <c r="E1209" i="2"/>
  <c r="E1208" i="2"/>
  <c r="E1207" i="2"/>
  <c r="E1206" i="2"/>
  <c r="E1205" i="2"/>
  <c r="E1215" i="2" s="1"/>
  <c r="E1217" i="2" s="1"/>
  <c r="E1204" i="2"/>
  <c r="E1192" i="2"/>
  <c r="E1191" i="2"/>
  <c r="E1190" i="2"/>
  <c r="E1189" i="2"/>
  <c r="E1188" i="2"/>
  <c r="E1187" i="2"/>
  <c r="E1186" i="2"/>
  <c r="E1185" i="2"/>
  <c r="E1184" i="2"/>
  <c r="E1180" i="2"/>
  <c r="E1179" i="2"/>
  <c r="E1167" i="2"/>
  <c r="E1166" i="2"/>
  <c r="E1165" i="2"/>
  <c r="E1164" i="2"/>
  <c r="E1163" i="2"/>
  <c r="E1162" i="2"/>
  <c r="E1161" i="2"/>
  <c r="E1160" i="2"/>
  <c r="E1157" i="2"/>
  <c r="E1156" i="2"/>
  <c r="E1155" i="2"/>
  <c r="E1143" i="2"/>
  <c r="E1142" i="2"/>
  <c r="E1141" i="2"/>
  <c r="E1140" i="2"/>
  <c r="E1139" i="2"/>
  <c r="E1138" i="2"/>
  <c r="E1137" i="2"/>
  <c r="E1125" i="2"/>
  <c r="E1124" i="2"/>
  <c r="E1123" i="2"/>
  <c r="E1122" i="2"/>
  <c r="E1126" i="2" s="1"/>
  <c r="E1128" i="2" s="1"/>
  <c r="E1121" i="2"/>
  <c r="E1120" i="2"/>
  <c r="E1109" i="2"/>
  <c r="E1111" i="2" s="1"/>
  <c r="E1108" i="2"/>
  <c r="E1107" i="2"/>
  <c r="E1106" i="2"/>
  <c r="E1105" i="2"/>
  <c r="E1093" i="2"/>
  <c r="E1094" i="2" s="1"/>
  <c r="E1096" i="2" s="1"/>
  <c r="E1092" i="2"/>
  <c r="E1091" i="2"/>
  <c r="E1090" i="2"/>
  <c r="E1078" i="2"/>
  <c r="E1077" i="2"/>
  <c r="E1076" i="2"/>
  <c r="E1075" i="2"/>
  <c r="E1074" i="2"/>
  <c r="E1079" i="2" s="1"/>
  <c r="E1081" i="2" s="1"/>
  <c r="E1082" i="2" s="1"/>
  <c r="E1066" i="2"/>
  <c r="E1062" i="2"/>
  <c r="E1061" i="2"/>
  <c r="E1060" i="2"/>
  <c r="E1059" i="2"/>
  <c r="E1063" i="2" s="1"/>
  <c r="E1065" i="2" s="1"/>
  <c r="E1058" i="2"/>
  <c r="E1051" i="2"/>
  <c r="E1046" i="2"/>
  <c r="E1045" i="2"/>
  <c r="E1044" i="2"/>
  <c r="E1043" i="2"/>
  <c r="E1042" i="2"/>
  <c r="E1047" i="2" s="1"/>
  <c r="E1049" i="2" s="1"/>
  <c r="E1050" i="2" s="1"/>
  <c r="E1035" i="2"/>
  <c r="E1030" i="2"/>
  <c r="E1029" i="2"/>
  <c r="E1028" i="2"/>
  <c r="E1027" i="2"/>
  <c r="E1026" i="2"/>
  <c r="E1031" i="2" s="1"/>
  <c r="E1033" i="2" s="1"/>
  <c r="E1034" i="2" s="1"/>
  <c r="E1019" i="2"/>
  <c r="E1014" i="2"/>
  <c r="E1015" i="2" s="1"/>
  <c r="E1017" i="2" s="1"/>
  <c r="E1018" i="2" s="1"/>
  <c r="E1002" i="2"/>
  <c r="E1001" i="2"/>
  <c r="E1000" i="2"/>
  <c r="E999" i="2"/>
  <c r="E1003" i="2" s="1"/>
  <c r="E1005" i="2" s="1"/>
  <c r="E998" i="2"/>
  <c r="E986" i="2"/>
  <c r="E985" i="2"/>
  <c r="E984" i="2"/>
  <c r="E983" i="2"/>
  <c r="E982" i="2"/>
  <c r="E981" i="2"/>
  <c r="E980" i="2"/>
  <c r="E979" i="2"/>
  <c r="E978" i="2"/>
  <c r="E977" i="2"/>
  <c r="E966" i="2"/>
  <c r="E968" i="2" s="1"/>
  <c r="E965" i="2"/>
  <c r="E964" i="2"/>
  <c r="E963" i="2"/>
  <c r="E962" i="2"/>
  <c r="E961" i="2"/>
  <c r="E952" i="2"/>
  <c r="E950" i="2"/>
  <c r="E949" i="2"/>
  <c r="E948" i="2"/>
  <c r="E947" i="2"/>
  <c r="E946" i="2"/>
  <c r="E945" i="2"/>
  <c r="E936" i="2"/>
  <c r="E933" i="2"/>
  <c r="E932" i="2"/>
  <c r="E931" i="2"/>
  <c r="E934" i="2" s="1"/>
  <c r="E930" i="2"/>
  <c r="E921" i="2"/>
  <c r="E918" i="2"/>
  <c r="E917" i="2"/>
  <c r="E916" i="2"/>
  <c r="E919" i="2" s="1"/>
  <c r="E915" i="2"/>
  <c r="E906" i="2"/>
  <c r="E907" i="2" s="1"/>
  <c r="E908" i="2" s="1"/>
  <c r="E903" i="2"/>
  <c r="E902" i="2"/>
  <c r="E901" i="2"/>
  <c r="E904" i="2" s="1"/>
  <c r="E889" i="2"/>
  <c r="E888" i="2"/>
  <c r="E887" i="2"/>
  <c r="E886" i="2"/>
  <c r="E885" i="2"/>
  <c r="E884" i="2"/>
  <c r="E883" i="2"/>
  <c r="E882" i="2"/>
  <c r="E890" i="2" s="1"/>
  <c r="E892" i="2" s="1"/>
  <c r="E870" i="2"/>
  <c r="E869" i="2"/>
  <c r="E868" i="2"/>
  <c r="E867" i="2"/>
  <c r="E866" i="2"/>
  <c r="E865" i="2"/>
  <c r="E864" i="2"/>
  <c r="E852" i="2"/>
  <c r="E853" i="2" s="1"/>
  <c r="E855" i="2" s="1"/>
  <c r="E851" i="2"/>
  <c r="E850" i="2"/>
  <c r="E849" i="2"/>
  <c r="E842" i="2"/>
  <c r="E837" i="2"/>
  <c r="E838" i="2" s="1"/>
  <c r="E840" i="2" s="1"/>
  <c r="E841" i="2" s="1"/>
  <c r="E826" i="2"/>
  <c r="E828" i="2" s="1"/>
  <c r="E825" i="2"/>
  <c r="E816" i="2"/>
  <c r="E814" i="2"/>
  <c r="E813" i="2"/>
  <c r="E802" i="2"/>
  <c r="E804" i="2" s="1"/>
  <c r="E801" i="2"/>
  <c r="E800" i="2"/>
  <c r="E789" i="2"/>
  <c r="E791" i="2" s="1"/>
  <c r="E788" i="2"/>
  <c r="E779" i="2"/>
  <c r="E776" i="2"/>
  <c r="E775" i="2"/>
  <c r="E774" i="2"/>
  <c r="E777" i="2" s="1"/>
  <c r="E765" i="2"/>
  <c r="E763" i="2"/>
  <c r="E762" i="2"/>
  <c r="E761" i="2"/>
  <c r="E749" i="2"/>
  <c r="E750" i="2" s="1"/>
  <c r="E752" i="2" s="1"/>
  <c r="E737" i="2"/>
  <c r="E738" i="2" s="1"/>
  <c r="E740" i="2" s="1"/>
  <c r="E726" i="2"/>
  <c r="E728" i="2" s="1"/>
  <c r="E725" i="2"/>
  <c r="E724" i="2"/>
  <c r="E723" i="2"/>
  <c r="E722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1" i="2"/>
  <c r="E682" i="2" s="1"/>
  <c r="E680" i="2"/>
  <c r="E672" i="2"/>
  <c r="E673" i="2" s="1"/>
  <c r="E671" i="2"/>
  <c r="E669" i="2"/>
  <c r="E668" i="2"/>
  <c r="E667" i="2"/>
  <c r="E655" i="2"/>
  <c r="E656" i="2" s="1"/>
  <c r="E658" i="2" s="1"/>
  <c r="E652" i="2"/>
  <c r="E651" i="2"/>
  <c r="E650" i="2"/>
  <c r="E639" i="2"/>
  <c r="E641" i="2" s="1"/>
  <c r="E642" i="2" s="1"/>
  <c r="E638" i="2"/>
  <c r="E635" i="2"/>
  <c r="E634" i="2"/>
  <c r="E633" i="2"/>
  <c r="E621" i="2"/>
  <c r="E622" i="2" s="1"/>
  <c r="E624" i="2" s="1"/>
  <c r="E618" i="2"/>
  <c r="E617" i="2"/>
  <c r="E616" i="2"/>
  <c r="E605" i="2"/>
  <c r="E607" i="2" s="1"/>
  <c r="E604" i="2"/>
  <c r="E593" i="2"/>
  <c r="E595" i="2" s="1"/>
  <c r="E592" i="2"/>
  <c r="E585" i="2"/>
  <c r="E583" i="2"/>
  <c r="E584" i="2" s="1"/>
  <c r="E580" i="2"/>
  <c r="E579" i="2"/>
  <c r="E578" i="2"/>
  <c r="E581" i="2" s="1"/>
  <c r="E567" i="2"/>
  <c r="E566" i="2"/>
  <c r="E562" i="2"/>
  <c r="E561" i="2"/>
  <c r="E563" i="2" s="1"/>
  <c r="E569" i="2" s="1"/>
  <c r="E550" i="2"/>
  <c r="E552" i="2" s="1"/>
  <c r="E549" i="2"/>
  <c r="E545" i="2"/>
  <c r="E544" i="2"/>
  <c r="E546" i="2" s="1"/>
  <c r="E533" i="2"/>
  <c r="E535" i="2" s="1"/>
  <c r="E532" i="2"/>
  <c r="E531" i="2"/>
  <c r="E530" i="2"/>
  <c r="E518" i="2"/>
  <c r="E519" i="2" s="1"/>
  <c r="E521" i="2" s="1"/>
  <c r="E522" i="2" s="1"/>
  <c r="E517" i="2"/>
  <c r="E505" i="2"/>
  <c r="E504" i="2"/>
  <c r="E497" i="2"/>
  <c r="E492" i="2"/>
  <c r="E493" i="2" s="1"/>
  <c r="E488" i="2"/>
  <c r="E487" i="2"/>
  <c r="E489" i="2" s="1"/>
  <c r="E495" i="2" s="1"/>
  <c r="E496" i="2" s="1"/>
  <c r="E475" i="2"/>
  <c r="E474" i="2"/>
  <c r="E473" i="2"/>
  <c r="E461" i="2"/>
  <c r="E460" i="2"/>
  <c r="E459" i="2"/>
  <c r="E458" i="2"/>
  <c r="E457" i="2"/>
  <c r="E445" i="2"/>
  <c r="E446" i="2" s="1"/>
  <c r="E448" i="2" s="1"/>
  <c r="E434" i="2"/>
  <c r="E436" i="2" s="1"/>
  <c r="E433" i="2"/>
  <c r="E421" i="2"/>
  <c r="E422" i="2" s="1"/>
  <c r="E424" i="2" s="1"/>
  <c r="E409" i="2"/>
  <c r="E408" i="2"/>
  <c r="E407" i="2"/>
  <c r="E406" i="2"/>
  <c r="E405" i="2"/>
  <c r="E404" i="2"/>
  <c r="E403" i="2"/>
  <c r="E402" i="2"/>
  <c r="E390" i="2"/>
  <c r="E389" i="2"/>
  <c r="E388" i="2"/>
  <c r="E387" i="2"/>
  <c r="E386" i="2"/>
  <c r="E385" i="2"/>
  <c r="E391" i="2" s="1"/>
  <c r="E393" i="2" s="1"/>
  <c r="E384" i="2"/>
  <c r="E372" i="2"/>
  <c r="E371" i="2"/>
  <c r="E370" i="2"/>
  <c r="E369" i="2"/>
  <c r="E368" i="2"/>
  <c r="E367" i="2"/>
  <c r="E366" i="2"/>
  <c r="E354" i="2"/>
  <c r="E353" i="2"/>
  <c r="E352" i="2"/>
  <c r="E351" i="2"/>
  <c r="E350" i="2"/>
  <c r="E349" i="2"/>
  <c r="E348" i="2"/>
  <c r="E347" i="2"/>
  <c r="E355" i="2" s="1"/>
  <c r="E357" i="2" s="1"/>
  <c r="E346" i="2"/>
  <c r="E334" i="2"/>
  <c r="E333" i="2"/>
  <c r="E332" i="2"/>
  <c r="E331" i="2"/>
  <c r="E330" i="2"/>
  <c r="E329" i="2"/>
  <c r="E328" i="2"/>
  <c r="E316" i="2"/>
  <c r="E315" i="2"/>
  <c r="E314" i="2"/>
  <c r="E313" i="2"/>
  <c r="E312" i="2"/>
  <c r="E311" i="2"/>
  <c r="E310" i="2"/>
  <c r="E309" i="2"/>
  <c r="E308" i="2"/>
  <c r="E307" i="2"/>
  <c r="E317" i="2" s="1"/>
  <c r="E319" i="2" s="1"/>
  <c r="E295" i="2"/>
  <c r="E294" i="2"/>
  <c r="E293" i="2"/>
  <c r="E292" i="2"/>
  <c r="E291" i="2"/>
  <c r="E290" i="2"/>
  <c r="E289" i="2"/>
  <c r="E288" i="2"/>
  <c r="E276" i="2"/>
  <c r="E275" i="2"/>
  <c r="E274" i="2"/>
  <c r="E273" i="2"/>
  <c r="E272" i="2"/>
  <c r="E271" i="2"/>
  <c r="E270" i="2"/>
  <c r="E269" i="2"/>
  <c r="E261" i="2"/>
  <c r="E262" i="2" s="1"/>
  <c r="E257" i="2"/>
  <c r="E258" i="2" s="1"/>
  <c r="E260" i="2" s="1"/>
  <c r="E246" i="2"/>
  <c r="E248" i="2" s="1"/>
  <c r="E245" i="2"/>
  <c r="E233" i="2"/>
  <c r="E232" i="2"/>
  <c r="E231" i="2"/>
  <c r="E230" i="2"/>
  <c r="E234" i="2" s="1"/>
  <c r="E236" i="2" s="1"/>
  <c r="E219" i="2"/>
  <c r="E221" i="2" s="1"/>
  <c r="E218" i="2"/>
  <c r="E217" i="2"/>
  <c r="E216" i="2"/>
  <c r="E204" i="2"/>
  <c r="E203" i="2"/>
  <c r="E202" i="2"/>
  <c r="E201" i="2"/>
  <c r="E205" i="2" s="1"/>
  <c r="E207" i="2" s="1"/>
  <c r="E189" i="2"/>
  <c r="E188" i="2"/>
  <c r="E187" i="2"/>
  <c r="E175" i="2"/>
  <c r="E174" i="2"/>
  <c r="E173" i="2"/>
  <c r="E172" i="2"/>
  <c r="E160" i="2"/>
  <c r="E159" i="2"/>
  <c r="E158" i="2"/>
  <c r="E157" i="2"/>
  <c r="E156" i="2"/>
  <c r="E161" i="2" s="1"/>
  <c r="E163" i="2" s="1"/>
  <c r="E144" i="2"/>
  <c r="E145" i="2" s="1"/>
  <c r="E147" i="2" s="1"/>
  <c r="E148" i="2" s="1"/>
  <c r="E135" i="2"/>
  <c r="E133" i="2"/>
  <c r="E132" i="2"/>
  <c r="E131" i="2"/>
  <c r="E130" i="2"/>
  <c r="E118" i="2"/>
  <c r="E119" i="2" s="1"/>
  <c r="E121" i="2" s="1"/>
  <c r="E117" i="2"/>
  <c r="E105" i="2"/>
  <c r="E104" i="2"/>
  <c r="E92" i="2"/>
  <c r="E91" i="2"/>
  <c r="E84" i="2"/>
  <c r="E82" i="2"/>
  <c r="E83" i="2" s="1"/>
  <c r="E80" i="2"/>
  <c r="E79" i="2"/>
  <c r="E68" i="2"/>
  <c r="E70" i="2" s="1"/>
  <c r="E67" i="2"/>
  <c r="E55" i="2"/>
  <c r="E54" i="2"/>
  <c r="E53" i="2"/>
  <c r="E52" i="2"/>
  <c r="E51" i="2"/>
  <c r="E50" i="2"/>
  <c r="E49" i="2"/>
  <c r="E37" i="2"/>
  <c r="E36" i="2"/>
  <c r="E38" i="2" s="1"/>
  <c r="E35" i="2"/>
  <c r="E34" i="2"/>
  <c r="E30" i="2"/>
  <c r="E31" i="2" s="1"/>
  <c r="E19" i="2"/>
  <c r="E18" i="2"/>
  <c r="E14" i="2"/>
  <c r="E13" i="2"/>
  <c r="E12" i="2"/>
  <c r="J175" i="1"/>
  <c r="I170" i="1"/>
  <c r="J170" i="1" s="1"/>
  <c r="I168" i="1"/>
  <c r="J168" i="1" s="1"/>
  <c r="I167" i="1"/>
  <c r="J167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7" i="1"/>
  <c r="J157" i="1" s="1"/>
  <c r="I156" i="1"/>
  <c r="J156" i="1" s="1"/>
  <c r="I155" i="1"/>
  <c r="J155" i="1" s="1"/>
  <c r="I154" i="1"/>
  <c r="J154" i="1" s="1"/>
  <c r="I152" i="1"/>
  <c r="J152" i="1" s="1"/>
  <c r="I151" i="1"/>
  <c r="J151" i="1" s="1"/>
  <c r="G150" i="1"/>
  <c r="I150" i="1" s="1"/>
  <c r="J150" i="1" s="1"/>
  <c r="I149" i="1"/>
  <c r="J149" i="1" s="1"/>
  <c r="I148" i="1"/>
  <c r="J148" i="1" s="1"/>
  <c r="G147" i="1"/>
  <c r="I147" i="1" s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G139" i="1"/>
  <c r="I139" i="1" s="1"/>
  <c r="J139" i="1" s="1"/>
  <c r="I138" i="1"/>
  <c r="J138" i="1" s="1"/>
  <c r="I137" i="1"/>
  <c r="J137" i="1" s="1"/>
  <c r="I133" i="1"/>
  <c r="J133" i="1" s="1"/>
  <c r="G131" i="1"/>
  <c r="I131" i="1" s="1"/>
  <c r="J131" i="1" s="1"/>
  <c r="I130" i="1"/>
  <c r="J130" i="1" s="1"/>
  <c r="I129" i="1"/>
  <c r="J129" i="1" s="1"/>
  <c r="I128" i="1"/>
  <c r="J128" i="1" s="1"/>
  <c r="I126" i="1"/>
  <c r="J126" i="1" s="1"/>
  <c r="I124" i="1"/>
  <c r="J124" i="1" s="1"/>
  <c r="I123" i="1"/>
  <c r="J123" i="1" s="1"/>
  <c r="I121" i="1"/>
  <c r="J121" i="1" s="1"/>
  <c r="I120" i="1"/>
  <c r="J120" i="1" s="1"/>
  <c r="I119" i="1"/>
  <c r="J119" i="1" s="1"/>
  <c r="I118" i="1"/>
  <c r="J118" i="1" s="1"/>
  <c r="I114" i="1"/>
  <c r="J114" i="1" s="1"/>
  <c r="I112" i="1"/>
  <c r="J112" i="1" s="1"/>
  <c r="G110" i="1"/>
  <c r="I110" i="1" s="1"/>
  <c r="J110" i="1" s="1"/>
  <c r="I109" i="1"/>
  <c r="J109" i="1" s="1"/>
  <c r="I108" i="1"/>
  <c r="J108" i="1" s="1"/>
  <c r="I107" i="1"/>
  <c r="J107" i="1" s="1"/>
  <c r="I105" i="1"/>
  <c r="J105" i="1" s="1"/>
  <c r="I104" i="1"/>
  <c r="J104" i="1" s="1"/>
  <c r="I103" i="1"/>
  <c r="J103" i="1" s="1"/>
  <c r="G102" i="1"/>
  <c r="I102" i="1" s="1"/>
  <c r="J102" i="1" s="1"/>
  <c r="I100" i="1"/>
  <c r="J100" i="1" s="1"/>
  <c r="I99" i="1"/>
  <c r="J99" i="1" s="1"/>
  <c r="I98" i="1"/>
  <c r="J98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79" i="1"/>
  <c r="J79" i="1" s="1"/>
  <c r="I78" i="1"/>
  <c r="J78" i="1" s="1"/>
  <c r="I77" i="1"/>
  <c r="J77" i="1" s="1"/>
  <c r="I73" i="1"/>
  <c r="J73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G49" i="1"/>
  <c r="I49" i="1" s="1"/>
  <c r="J49" i="1" s="1"/>
  <c r="I48" i="1"/>
  <c r="J48" i="1" s="1"/>
  <c r="I47" i="1"/>
  <c r="J47" i="1" s="1"/>
  <c r="I46" i="1"/>
  <c r="J46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5" i="1"/>
  <c r="J35" i="1" s="1"/>
  <c r="I34" i="1"/>
  <c r="J34" i="1" s="1"/>
  <c r="I33" i="1"/>
  <c r="J33" i="1" s="1"/>
  <c r="I31" i="1"/>
  <c r="J31" i="1" s="1"/>
  <c r="I30" i="1"/>
  <c r="J30" i="1" s="1"/>
  <c r="I29" i="1"/>
  <c r="J29" i="1" s="1"/>
  <c r="I28" i="1"/>
  <c r="J28" i="1" s="1"/>
  <c r="I27" i="1"/>
  <c r="J27" i="1" s="1"/>
  <c r="I25" i="1"/>
  <c r="J25" i="1" s="1"/>
  <c r="I24" i="1"/>
  <c r="J24" i="1" s="1"/>
  <c r="I23" i="1"/>
  <c r="J23" i="1" s="1"/>
  <c r="I22" i="1"/>
  <c r="J22" i="1" s="1"/>
  <c r="I21" i="1"/>
  <c r="J21" i="1" s="1"/>
  <c r="I17" i="1"/>
  <c r="J17" i="1" s="1"/>
  <c r="I16" i="1"/>
  <c r="J16" i="1" s="1"/>
  <c r="I15" i="1"/>
  <c r="J15" i="1" s="1"/>
  <c r="I14" i="1"/>
  <c r="J14" i="1" s="1"/>
  <c r="I13" i="1"/>
  <c r="J13" i="1" s="1"/>
  <c r="I11" i="1"/>
  <c r="J11" i="1" s="1"/>
  <c r="E1835" i="2" l="1"/>
  <c r="E1834" i="2"/>
  <c r="E249" i="2"/>
  <c r="E250" i="2" s="1"/>
  <c r="E856" i="2"/>
  <c r="E857" i="2"/>
  <c r="E1689" i="2"/>
  <c r="E1690" i="2"/>
  <c r="E537" i="2"/>
  <c r="E536" i="2"/>
  <c r="E969" i="2"/>
  <c r="E970" i="2" s="1"/>
  <c r="E1478" i="2"/>
  <c r="E1479" i="2"/>
  <c r="E1245" i="2"/>
  <c r="E1246" i="2"/>
  <c r="E625" i="2"/>
  <c r="E626" i="2" s="1"/>
  <c r="E320" i="2"/>
  <c r="E321" i="2" s="1"/>
  <c r="E608" i="2"/>
  <c r="E609" i="2"/>
  <c r="E1366" i="2"/>
  <c r="E1367" i="2"/>
  <c r="E358" i="2"/>
  <c r="E359" i="2" s="1"/>
  <c r="E395" i="2"/>
  <c r="E394" i="2"/>
  <c r="E1338" i="2"/>
  <c r="E1339" i="2" s="1"/>
  <c r="E1631" i="2"/>
  <c r="E1632" i="2" s="1"/>
  <c r="E643" i="2"/>
  <c r="E893" i="2"/>
  <c r="E894" i="2" s="1"/>
  <c r="E1270" i="2"/>
  <c r="E1271" i="2" s="1"/>
  <c r="E1399" i="2"/>
  <c r="E1400" i="2"/>
  <c r="E1600" i="2"/>
  <c r="E1601" i="2"/>
  <c r="E449" i="2"/>
  <c r="E450" i="2"/>
  <c r="E829" i="2"/>
  <c r="E830" i="2" s="1"/>
  <c r="E1097" i="2"/>
  <c r="E1098" i="2"/>
  <c r="E1129" i="2"/>
  <c r="E1130" i="2" s="1"/>
  <c r="E1411" i="2"/>
  <c r="E1412" i="2"/>
  <c r="E1585" i="2"/>
  <c r="E1586" i="2" s="1"/>
  <c r="E1618" i="2"/>
  <c r="E1644" i="2"/>
  <c r="E1645" i="2"/>
  <c r="E106" i="2"/>
  <c r="E108" i="2" s="1"/>
  <c r="E222" i="2"/>
  <c r="E223" i="2"/>
  <c r="E767" i="2"/>
  <c r="E766" i="2"/>
  <c r="E1286" i="2"/>
  <c r="E2310" i="2"/>
  <c r="E2329" i="2"/>
  <c r="E2664" i="2"/>
  <c r="E570" i="2"/>
  <c r="E571" i="2" s="1"/>
  <c r="E818" i="2"/>
  <c r="E817" i="2"/>
  <c r="E1529" i="2"/>
  <c r="E1530" i="2" s="1"/>
  <c r="E1888" i="2"/>
  <c r="E1889" i="2" s="1"/>
  <c r="E437" i="2"/>
  <c r="E438" i="2" s="1"/>
  <c r="E923" i="2"/>
  <c r="E922" i="2"/>
  <c r="E1006" i="2"/>
  <c r="E1007" i="2" s="1"/>
  <c r="E136" i="2"/>
  <c r="E137" i="2" s="1"/>
  <c r="E208" i="2"/>
  <c r="E209" i="2"/>
  <c r="E237" i="2"/>
  <c r="E238" i="2" s="1"/>
  <c r="E729" i="2"/>
  <c r="E730" i="2" s="1"/>
  <c r="E806" i="2"/>
  <c r="E1067" i="2"/>
  <c r="E1218" i="2"/>
  <c r="E1219" i="2" s="1"/>
  <c r="E1350" i="2"/>
  <c r="E1351" i="2" s="1"/>
  <c r="E1451" i="2"/>
  <c r="E1452" i="2"/>
  <c r="E1727" i="2"/>
  <c r="E1728" i="2" s="1"/>
  <c r="E1747" i="2"/>
  <c r="E1864" i="2"/>
  <c r="E1863" i="2"/>
  <c r="E373" i="2"/>
  <c r="E375" i="2" s="1"/>
  <c r="E523" i="2"/>
  <c r="E659" i="2"/>
  <c r="E660" i="2" s="1"/>
  <c r="E741" i="2"/>
  <c r="E742" i="2" s="1"/>
  <c r="E805" i="2"/>
  <c r="E871" i="2"/>
  <c r="E873" i="2" s="1"/>
  <c r="E1761" i="2"/>
  <c r="E1762" i="2"/>
  <c r="E2106" i="2"/>
  <c r="E2108" i="2" s="1"/>
  <c r="E2196" i="2"/>
  <c r="E165" i="2"/>
  <c r="E164" i="2"/>
  <c r="E277" i="2"/>
  <c r="E279" i="2" s="1"/>
  <c r="E296" i="2"/>
  <c r="E298" i="2" s="1"/>
  <c r="E410" i="2"/>
  <c r="E412" i="2" s="1"/>
  <c r="E554" i="2"/>
  <c r="E754" i="2"/>
  <c r="E954" i="2"/>
  <c r="E953" i="2"/>
  <c r="E1083" i="2"/>
  <c r="E1435" i="2"/>
  <c r="E1436" i="2" s="1"/>
  <c r="E2052" i="2"/>
  <c r="E2054" i="2" s="1"/>
  <c r="E122" i="2"/>
  <c r="E123" i="2" s="1"/>
  <c r="E426" i="2"/>
  <c r="E425" i="2"/>
  <c r="E553" i="2"/>
  <c r="E711" i="2"/>
  <c r="E713" i="2" s="1"/>
  <c r="E753" i="2"/>
  <c r="E780" i="2"/>
  <c r="E781" i="2" s="1"/>
  <c r="E937" i="2"/>
  <c r="E938" i="2" s="1"/>
  <c r="E1112" i="2"/>
  <c r="E1113" i="2" s="1"/>
  <c r="E1233" i="2"/>
  <c r="E1234" i="2"/>
  <c r="E1300" i="2"/>
  <c r="E1301" i="2" s="1"/>
  <c r="E1381" i="2"/>
  <c r="E1168" i="2"/>
  <c r="E1170" i="2" s="1"/>
  <c r="E1819" i="2"/>
  <c r="E1821" i="2" s="1"/>
  <c r="E2643" i="2"/>
  <c r="E2645" i="2" s="1"/>
  <c r="E1181" i="2"/>
  <c r="E1324" i="2"/>
  <c r="E1325" i="2"/>
  <c r="E1568" i="2"/>
  <c r="E1570" i="2" s="1"/>
  <c r="E1616" i="2"/>
  <c r="E2137" i="2"/>
  <c r="E2139" i="2" s="1"/>
  <c r="E2156" i="2"/>
  <c r="E2158" i="2" s="1"/>
  <c r="E2175" i="2"/>
  <c r="E2177" i="2" s="1"/>
  <c r="E2401" i="2"/>
  <c r="E2403" i="2" s="1"/>
  <c r="E2420" i="2"/>
  <c r="E2422" i="2" s="1"/>
  <c r="E2495" i="2"/>
  <c r="E2497" i="2" s="1"/>
  <c r="E1465" i="2"/>
  <c r="E1705" i="2"/>
  <c r="E1707" i="2" s="1"/>
  <c r="E1847" i="2"/>
  <c r="E2365" i="2"/>
  <c r="E2367" i="2" s="1"/>
  <c r="E56" i="2"/>
  <c r="E58" i="2" s="1"/>
  <c r="E93" i="2"/>
  <c r="E95" i="2" s="1"/>
  <c r="E190" i="2"/>
  <c r="E192" i="2" s="1"/>
  <c r="E335" i="2"/>
  <c r="E337" i="2" s="1"/>
  <c r="E476" i="2"/>
  <c r="E478" i="2" s="1"/>
  <c r="E506" i="2"/>
  <c r="E508" i="2" s="1"/>
  <c r="E792" i="2"/>
  <c r="E793" i="2"/>
  <c r="E987" i="2"/>
  <c r="E989" i="2" s="1"/>
  <c r="E1193" i="2"/>
  <c r="E1464" i="2"/>
  <c r="E1514" i="2"/>
  <c r="E1516" i="2" s="1"/>
  <c r="E1542" i="2"/>
  <c r="E1846" i="2"/>
  <c r="E1876" i="2"/>
  <c r="E2234" i="2"/>
  <c r="E2704" i="2"/>
  <c r="E2706" i="2" s="1"/>
  <c r="E2764" i="2"/>
  <c r="E2766" i="2" s="1"/>
  <c r="E40" i="2"/>
  <c r="E462" i="2"/>
  <c r="E464" i="2" s="1"/>
  <c r="E596" i="2"/>
  <c r="E597" i="2"/>
  <c r="E1144" i="2"/>
  <c r="E1146" i="2" s="1"/>
  <c r="E1553" i="2"/>
  <c r="E1555" i="2" s="1"/>
  <c r="E1775" i="2"/>
  <c r="E1777" i="2" s="1"/>
  <c r="E2213" i="2"/>
  <c r="E2215" i="2" s="1"/>
  <c r="E2232" i="2"/>
  <c r="E2251" i="2"/>
  <c r="E2253" i="2" s="1"/>
  <c r="E15" i="2"/>
  <c r="E21" i="2" s="1"/>
  <c r="E71" i="2"/>
  <c r="E72" i="2" s="1"/>
  <c r="E149" i="2"/>
  <c r="E176" i="2"/>
  <c r="E178" i="2" s="1"/>
  <c r="E1789" i="2"/>
  <c r="E1791" i="2" s="1"/>
  <c r="J18" i="1"/>
  <c r="J134" i="1"/>
  <c r="J171" i="1"/>
  <c r="J74" i="1"/>
  <c r="J115" i="1"/>
  <c r="E1171" i="2" l="1"/>
  <c r="E1172" i="2" s="1"/>
  <c r="E714" i="2"/>
  <c r="E715" i="2" s="1"/>
  <c r="E179" i="2"/>
  <c r="E180" i="2"/>
  <c r="E990" i="2"/>
  <c r="E991" i="2" s="1"/>
  <c r="E414" i="2"/>
  <c r="E413" i="2"/>
  <c r="E299" i="2"/>
  <c r="E300" i="2" s="1"/>
  <c r="E1287" i="2"/>
  <c r="E1288" i="2"/>
  <c r="E1619" i="2"/>
  <c r="E1620" i="2"/>
  <c r="E23" i="2"/>
  <c r="E22" i="2"/>
  <c r="E509" i="2"/>
  <c r="E510" i="2" s="1"/>
  <c r="E1708" i="2"/>
  <c r="E1709" i="2"/>
  <c r="E1822" i="2"/>
  <c r="E1823" i="2" s="1"/>
  <c r="E281" i="2"/>
  <c r="E280" i="2"/>
  <c r="E1778" i="2"/>
  <c r="E1779" i="2" s="1"/>
  <c r="E1195" i="2"/>
  <c r="E1556" i="2"/>
  <c r="E1557" i="2"/>
  <c r="E874" i="2"/>
  <c r="E875" i="2"/>
  <c r="E465" i="2"/>
  <c r="E466" i="2" s="1"/>
  <c r="E479" i="2"/>
  <c r="E480" i="2" s="1"/>
  <c r="E1571" i="2"/>
  <c r="E1572" i="2"/>
  <c r="E96" i="2"/>
  <c r="E97" i="2"/>
  <c r="E59" i="2"/>
  <c r="E60" i="2" s="1"/>
  <c r="E1148" i="2"/>
  <c r="E1147" i="2"/>
  <c r="E376" i="2"/>
  <c r="E377" i="2" s="1"/>
  <c r="E1517" i="2"/>
  <c r="E1518" i="2" s="1"/>
  <c r="E339" i="2"/>
  <c r="E338" i="2"/>
  <c r="E42" i="2"/>
  <c r="E41" i="2"/>
  <c r="E193" i="2"/>
  <c r="E194" i="2"/>
  <c r="E1792" i="2"/>
  <c r="E1793" i="2" s="1"/>
  <c r="E110" i="2"/>
  <c r="E109" i="2"/>
  <c r="J173" i="1"/>
  <c r="J174" i="1" s="1"/>
  <c r="G25" i="5"/>
  <c r="G22" i="5"/>
  <c r="G19" i="5"/>
  <c r="G16" i="5"/>
  <c r="G13" i="5"/>
  <c r="E1196" i="2" l="1"/>
  <c r="E1197" i="2"/>
  <c r="H39" i="4"/>
  <c r="H23" i="3"/>
  <c r="H38" i="3" s="1"/>
  <c r="C28" i="5" l="1"/>
  <c r="D25" i="5" s="1"/>
  <c r="BO25" i="5" s="1"/>
  <c r="D13" i="5" l="1"/>
  <c r="D22" i="5"/>
  <c r="BO22" i="5" s="1"/>
  <c r="D19" i="5"/>
  <c r="H19" i="5" s="1"/>
  <c r="AM19" i="5" s="1"/>
  <c r="BO19" i="5" s="1"/>
  <c r="D16" i="5"/>
  <c r="H16" i="5" s="1"/>
  <c r="AM16" i="5" s="1"/>
  <c r="J176" i="1"/>
  <c r="J177" i="1" s="1"/>
  <c r="BO13" i="5" l="1"/>
  <c r="BO28" i="5" s="1"/>
  <c r="AM13" i="5"/>
  <c r="AM28" i="5" s="1"/>
  <c r="H13" i="5"/>
  <c r="H28" i="5" s="1"/>
  <c r="D28" i="5"/>
</calcChain>
</file>

<file path=xl/comments1.xml><?xml version="1.0" encoding="utf-8"?>
<comments xmlns="http://schemas.openxmlformats.org/spreadsheetml/2006/main">
  <authors>
    <author>FR22209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FR22209:</t>
        </r>
        <r>
          <rPr>
            <sz val="8"/>
            <color indexed="81"/>
            <rFont val="Tahoma"/>
            <family val="2"/>
          </rPr>
          <t xml:space="preserve">
=(((1+SELIC)^(1/365)^Período)-1)</t>
        </r>
      </text>
    </comment>
    <comment ref="G30" authorId="0" shapeId="0">
      <text>
        <r>
          <rPr>
            <b/>
            <sz val="8"/>
            <color indexed="81"/>
            <rFont val="Tahoma"/>
            <family val="2"/>
          </rPr>
          <t>FR22209:</t>
        </r>
        <r>
          <rPr>
            <sz val="8"/>
            <color indexed="81"/>
            <rFont val="Tahoma"/>
            <family val="2"/>
          </rPr>
          <t xml:space="preserve">
Valor retirado do site da Receita Federal do Brasil.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>FR22209:</t>
        </r>
        <r>
          <rPr>
            <sz val="8"/>
            <color indexed="81"/>
            <rFont val="Tahoma"/>
            <family val="2"/>
          </rPr>
          <t xml:space="preserve">
Valor retirado do site da Receita Federal do Brasil.</t>
        </r>
      </text>
    </comment>
    <comment ref="G32" authorId="0" shapeId="0">
      <text>
        <r>
          <rPr>
            <b/>
            <sz val="8"/>
            <color indexed="81"/>
            <rFont val="Tahoma"/>
            <family val="2"/>
          </rPr>
          <t>FR22209:</t>
        </r>
        <r>
          <rPr>
            <sz val="8"/>
            <color indexed="81"/>
            <rFont val="Tahoma"/>
            <family val="2"/>
          </rPr>
          <t xml:space="preserve">
Código tributário municipal.
Considerar 50% do valor da taxa (desconto obtido para prestação de serviços que envolvam compra de material)</t>
        </r>
      </text>
    </comment>
  </commentList>
</comments>
</file>

<file path=xl/comments2.xml><?xml version="1.0" encoding="utf-8"?>
<comments xmlns="http://schemas.openxmlformats.org/spreadsheetml/2006/main">
  <authors>
    <author>FR22209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FR22209:</t>
        </r>
        <r>
          <rPr>
            <sz val="8"/>
            <color indexed="81"/>
            <rFont val="Tahoma"/>
            <family val="2"/>
          </rPr>
          <t xml:space="preserve">
=(((1+SELIC)^(1/365)^Período)-1)</t>
        </r>
      </text>
    </comment>
  </commentList>
</comments>
</file>

<file path=xl/sharedStrings.xml><?xml version="1.0" encoding="utf-8"?>
<sst xmlns="http://schemas.openxmlformats.org/spreadsheetml/2006/main" count="7010" uniqueCount="1290">
  <si>
    <t xml:space="preserve">Item           </t>
  </si>
  <si>
    <t xml:space="preserve">Comp           </t>
  </si>
  <si>
    <t xml:space="preserve">Descricao      </t>
  </si>
  <si>
    <t xml:space="preserve">Unidade        </t>
  </si>
  <si>
    <t xml:space="preserve">Quantidade     </t>
  </si>
  <si>
    <t xml:space="preserve">Materiais      </t>
  </si>
  <si>
    <t xml:space="preserve">Mao de Obra    </t>
  </si>
  <si>
    <t xml:space="preserve">Pr. Unitario   </t>
  </si>
  <si>
    <t xml:space="preserve">Pr. Total      </t>
  </si>
  <si>
    <t>ADMINISTRAÇÃO LOCAL</t>
  </si>
  <si>
    <t xml:space="preserve"> </t>
  </si>
  <si>
    <t>CZ9459</t>
  </si>
  <si>
    <t>UN</t>
  </si>
  <si>
    <t>DEMOLIÇÃO/RETIRADA</t>
  </si>
  <si>
    <t>CV0089</t>
  </si>
  <si>
    <t>DESMONTAGEM E REMOCAO DE PAINEIS DE DIVISORIAS DE MADEIRA</t>
  </si>
  <si>
    <t>M2</t>
  </si>
  <si>
    <t>CV0059</t>
  </si>
  <si>
    <t>RETIRADA CUIDADOSA DE AZULEJOS/LADRILHOS E ARGAMASSA DE ASSENTAMENTO</t>
  </si>
  <si>
    <t>CV0110</t>
  </si>
  <si>
    <t>REMOCAO DE DISPOSITIVOS PARA FUNCIONAMENTO DE PIA DE COZINHA</t>
  </si>
  <si>
    <t>CU0977</t>
  </si>
  <si>
    <t>LIXAMENTO MAN C/ LIXA CALAFATE DE CONCR APARENTE ANTIGO</t>
  </si>
  <si>
    <t>CO0134</t>
  </si>
  <si>
    <t>CARGA MANUAL DE ENTULHO EM CAMINHAO BASCULANTE 6 M3</t>
  </si>
  <si>
    <t>M3</t>
  </si>
  <si>
    <t>VEDAÇÃO</t>
  </si>
  <si>
    <t>CP0069</t>
  </si>
  <si>
    <t>CP0015</t>
  </si>
  <si>
    <t>CT0011</t>
  </si>
  <si>
    <t>CHAPISCO RUSTICO TRACO 1:3 (CIMENTO E AREIA GROSSA), ESPESSURA 2CM, PREPARO MANUAL DA ARGAMASSA</t>
  </si>
  <si>
    <t>CT0194</t>
  </si>
  <si>
    <t>EMBOÇO OU MASSA ÚNICA EM ARGAMASSA TRAÇO 1:2:8, PREPARO MECÂNICO COM BETONEIRA 400 L, APLICADA MANUALMENTE EM PANOS DE FACHADA COM PRESENÇADE VÃOS, ESPESSURA DE 25 MM. AF_06/2014</t>
  </si>
  <si>
    <t>CF0171</t>
  </si>
  <si>
    <t>FECHADURA CILINDRO CENTRAL TUBULAR, 70MM, COM MACANETA DE LATAO CROMADO PARA PORTA DIVISORIA</t>
  </si>
  <si>
    <t>CU0860</t>
  </si>
  <si>
    <t>COLOCACAO BANCA MARMORE/GRANITO/ACO INOX EXCLUSIVE BANCA - P</t>
  </si>
  <si>
    <t>M</t>
  </si>
  <si>
    <t>MOBILIARIO</t>
  </si>
  <si>
    <t>EQUIPAMENTOS</t>
  </si>
  <si>
    <t>SPLIT SYSTEM COMPLETO C/ CONTROLE REMOTO - CAP. 1,00 TR (FORNECIMENTO E MONTAGEM)</t>
  </si>
  <si>
    <t>TRANSPORTE COMERCIAL COM CAMINHAO CARROCERIA 9 T, RODOVIA EM LEITO NATURAL</t>
  </si>
  <si>
    <t>INSTALAÇÃO DE CAPELA</t>
  </si>
  <si>
    <t>CJ0431</t>
  </si>
  <si>
    <t>TOMADA DE EMBUTIR 2P+T 10A/250V C/ PLACA - FORNECIMENTO E INSTALACAO</t>
  </si>
  <si>
    <t>PÇ</t>
  </si>
  <si>
    <t>CJ0140</t>
  </si>
  <si>
    <t>DISJUNTOR TERMOMAGNETICO BIPOLAR PADRAO NEMA (AMERICANO) 10 A 50A 240V, FORNECIMENTO E INSTALACAO</t>
  </si>
  <si>
    <t>CJ0142</t>
  </si>
  <si>
    <t>DISJUNTOR TERMOMAGNETICO TRIPOLAR PADRAO NEMA (AMERICANO) 60 A 100A 240V, FORNECIMENTO E INSTALACAO</t>
  </si>
  <si>
    <t>CJ0376</t>
  </si>
  <si>
    <t>CJ0072</t>
  </si>
  <si>
    <t>CABO DE COBRE ISOLADO PVC 450/750V 4MM2 RESISTENTE A CHAMA - FORNECIMENTO E INSTALACAO</t>
  </si>
  <si>
    <t>DIA</t>
  </si>
  <si>
    <t>SERVIÇOS COMPLEMENTARES</t>
  </si>
  <si>
    <t>CU0048</t>
  </si>
  <si>
    <t>LIMPEZA FINAL DA OBRA</t>
  </si>
  <si>
    <t>DEMOLIÇÃO</t>
  </si>
  <si>
    <t>CV0033</t>
  </si>
  <si>
    <t>RETIRADA DE DIVISORIAS EM CHAPAS DE MADEIRA, COM MONTANTES METALICOS</t>
  </si>
  <si>
    <t>CF0003</t>
  </si>
  <si>
    <t>RETIRADA DE FOLHAS DE PORTA DE PASSAGEM OU JANELA</t>
  </si>
  <si>
    <t>CV0061</t>
  </si>
  <si>
    <t>CH0206</t>
  </si>
  <si>
    <t>ALVENARIA EMBASAMENTO TIJOLO CERAMICO FURADO 10X20X20 CM</t>
  </si>
  <si>
    <t>CH0151</t>
  </si>
  <si>
    <t>VERGA 10X10CM EM CONCRETO PRÉ-MOLDADO FCK=20MPA (PREPARO COM BETONEIRA) AÇO CA60, BITOLA FINA, INCLUSIVE FORMAS TABUA 3A.</t>
  </si>
  <si>
    <t>CP0023</t>
  </si>
  <si>
    <t>ENCUNHAMENTO (APERTO DE ALVENARIA) EM TIJOLOS CERAMICOS MACICO 5,7X9X19CM 1/2 VEZ (ESPESSURA 9CM) COM ARGAMASSA TRACO 1:2:8 (CIMENTO, CAL EAREIA)</t>
  </si>
  <si>
    <t>PORTA DE ABRIR EM ALUMINIO TIPO VENEZIANA, COM GUARNICAO</t>
  </si>
  <si>
    <t>CF0030</t>
  </si>
  <si>
    <t>PORTA DE MADEIRA PARA BANHEIRO, EM CHAPA DE MADEIRA COMPENSADA, REVESTIDA COM LAMINADO TEXTURIZADO, 80X160CM, INCLUSO MARCO E DOBRADICAS</t>
  </si>
  <si>
    <t>REVESTIMENTO</t>
  </si>
  <si>
    <t>CT0130</t>
  </si>
  <si>
    <t>REVESTIMENTO CERÂMICO PARA PAREDES INTERNAS COM PLACAS TIPO GRÊS OU SEMI-GRÊS DE DIMENSÕES 20X20 CM APLICADAS EM AMBIENTES DE ÁREA MENOR QUE5 M² NA ALTURA INTEIRA DAS PAREDES. AF_06/2014</t>
  </si>
  <si>
    <t>CO0059</t>
  </si>
  <si>
    <t>CS0155</t>
  </si>
  <si>
    <t>CONTRAPISO EM ARGAMASSA TRAÇO 1:4 (CIMENTO E AREIA), PREPARO MECÂNICOCOM BETONEIRA 400 L, APLICADO EM ÁREAS SECAS MENORES QUE 10M2 SOBRE LAJE, ADERIDO, ESPESSURA 2CM, ACABAMENTO REFORÇADO. AF_06/2014</t>
  </si>
  <si>
    <t>CS0164</t>
  </si>
  <si>
    <t>REVESTIMENTO CERÂMICO PARA PISO COM PLACAS TIPO GRÊS DE DIMENSÕES 60X60 CM APLICADA EM AMBIENTES DE ÁREA MENOR QUE 5 M2. AF_06/2014</t>
  </si>
  <si>
    <t>CT0114</t>
  </si>
  <si>
    <t>FORRO DE MADEIRA COM TABUAS 10X1CM FIXADAS EM SARRAFOS DE 2X10CM COM ESPACAMENTO DE 50CM</t>
  </si>
  <si>
    <t>CS0044</t>
  </si>
  <si>
    <t>SOLEIRA EM ARDOSIA LARGURA 15CM ASSENTADA COM ARGAMASSA DE CIMENTO E AREIA TRACO 1:4 REJUNTE EM CIMENTO BRANCO</t>
  </si>
  <si>
    <t>PINTURA</t>
  </si>
  <si>
    <t>PINTURA PVA, TRES DEMAOS</t>
  </si>
  <si>
    <t>CU0734</t>
  </si>
  <si>
    <t>CR0025</t>
  </si>
  <si>
    <t>PINTURA ESMALTE FOSCO PARA MADEIRA, DUAS DEMAOS, SOBRE FUNDO NIVELADORBRANCO</t>
  </si>
  <si>
    <t>MOBILIÁRIO</t>
  </si>
  <si>
    <t>CZ9491</t>
  </si>
  <si>
    <t>RETIRADAS DE DIVISORIAS EM CHAPAS OU TABUAS, COM RETIRADA DO ENTARUGAMENTO</t>
  </si>
  <si>
    <t>SPLIT SYSTEM COMPLETO C/ CONTROLE REMOTO - CAP. 2,00 TR (FORNECIMENTO E MONTAGEM)</t>
  </si>
  <si>
    <t>DEMOLICAO DE ALVENARIA DE TIJOLOS FURADOS S/REAPROVEITAMENTO</t>
  </si>
  <si>
    <t>CO0133</t>
  </si>
  <si>
    <t>CARGA MANUAL DE TERRA EM CAMINHAO BASCULANTE 6 M3</t>
  </si>
  <si>
    <t>ADAPTAÇÃO AUTOCLAVE/LAVA OLHOS</t>
  </si>
  <si>
    <t>CV0053</t>
  </si>
  <si>
    <t>DEMOLICAO DE CONCRETO SIMPLES</t>
  </si>
  <si>
    <t>CO0043</t>
  </si>
  <si>
    <t>ESCAVAÇÃO MANUAL DE VALA, A FRIO, EM MATERIAL DE 2A CATEGORIA (MOLEDOOU ROCHA DECOMPOSTA), DE 4,5 ATÉ 6M, EXCLUINDO ESGOTAMENTO E ESCORAMENTO.</t>
  </si>
  <si>
    <t>CO0216</t>
  </si>
  <si>
    <t>APILOAMENTO COM MACO DE 30KG</t>
  </si>
  <si>
    <t>ALVENARIA EM TIJOLO CERAMICO MACICO 5X10X20CM 1/2 VEZ (ESPESSURA 10CM), ASSENTADO COM ARGAMASSA TRACO 1:2:8 (CIMENTO, CAL E AREIA)</t>
  </si>
  <si>
    <t>CZ9464</t>
  </si>
  <si>
    <t>GRADE EM FERRO CHATO 1 1/4" X 1/2"</t>
  </si>
  <si>
    <t>CO0068</t>
  </si>
  <si>
    <t>REATERRO DE VALAS / CAVAS, COMPACTADA A MAÇO, EM CAMADAS DE ATÉ 30 CM.</t>
  </si>
  <si>
    <t>CA0028</t>
  </si>
  <si>
    <t>ASSENTAMENTO TUBO PVC COM JUNTA ELASTICA, DN 75 MM - (OU RPVC, OU PVCDEFOFO, OU PRFV) - PARA AGUA.</t>
  </si>
  <si>
    <t>CA0027</t>
  </si>
  <si>
    <t>ASSENTAMENTO TUBO PVC COM JUNTA ELASTICA, DN 50 MM - (OU RPVC, OU PVCDEFOFO, OU PRFV) - PARA AGUA.</t>
  </si>
  <si>
    <t>BANCADA DE GRANITO</t>
  </si>
  <si>
    <t xml:space="preserve">TOTAL DA PLANILHA: </t>
  </si>
  <si>
    <t xml:space="preserve">COMPOSIÇÃO DE PREÇOS </t>
  </si>
  <si>
    <t xml:space="preserve">Unid: UN    </t>
  </si>
  <si>
    <t xml:space="preserve">Equipamentos                  </t>
  </si>
  <si>
    <t xml:space="preserve">Unid           </t>
  </si>
  <si>
    <t xml:space="preserve">Qtde           </t>
  </si>
  <si>
    <t xml:space="preserve">Custo Unitário </t>
  </si>
  <si>
    <t xml:space="preserve">Custo Total    </t>
  </si>
  <si>
    <t xml:space="preserve">MES   </t>
  </si>
  <si>
    <t>Total</t>
  </si>
  <si>
    <t xml:space="preserve">Mão de Obra                   </t>
  </si>
  <si>
    <t xml:space="preserve">H     </t>
  </si>
  <si>
    <t xml:space="preserve">Materiais                     </t>
  </si>
  <si>
    <t xml:space="preserve">m2    </t>
  </si>
  <si>
    <t xml:space="preserve">M2    </t>
  </si>
  <si>
    <t xml:space="preserve">UN    </t>
  </si>
  <si>
    <t xml:space="preserve">Preço de Custo       </t>
  </si>
  <si>
    <t xml:space="preserve">Bonificação          </t>
  </si>
  <si>
    <t xml:space="preserve">Preço de Venda       </t>
  </si>
  <si>
    <t xml:space="preserve">Unid: M2    </t>
  </si>
  <si>
    <t xml:space="preserve">Unid: M3    </t>
  </si>
  <si>
    <t xml:space="preserve">CHI   </t>
  </si>
  <si>
    <t xml:space="preserve">M     </t>
  </si>
  <si>
    <t xml:space="preserve">KG    </t>
  </si>
  <si>
    <t xml:space="preserve">M3    </t>
  </si>
  <si>
    <t xml:space="preserve">CJ    </t>
  </si>
  <si>
    <t xml:space="preserve">Unid: M     </t>
  </si>
  <si>
    <t xml:space="preserve">CHP   </t>
  </si>
  <si>
    <t xml:space="preserve">Serviço:  INSTALAÇÃO DE CAPELA                                         </t>
  </si>
  <si>
    <t xml:space="preserve">Unid: PÇ    </t>
  </si>
  <si>
    <t xml:space="preserve">PÇ    </t>
  </si>
  <si>
    <t xml:space="preserve">Unid: DIA   </t>
  </si>
  <si>
    <t xml:space="preserve">L     </t>
  </si>
  <si>
    <t xml:space="preserve">JG    </t>
  </si>
  <si>
    <t xml:space="preserve">GL    </t>
  </si>
  <si>
    <t xml:space="preserve">MIL   </t>
  </si>
  <si>
    <t xml:space="preserve">Composição:  CF0001            </t>
  </si>
  <si>
    <t xml:space="preserve">Composição:  CH0064            </t>
  </si>
  <si>
    <t xml:space="preserve">Unid: KG    </t>
  </si>
  <si>
    <t xml:space="preserve">Composição:  CH0073            </t>
  </si>
  <si>
    <t xml:space="preserve">Composição:  CH0110            </t>
  </si>
  <si>
    <t xml:space="preserve">Composição:  CU0280            </t>
  </si>
  <si>
    <t xml:space="preserve">Serviço:  CAMINHAO CARROCERIA ABERTA,EM  MADEIRA, TOCO, 170CV - 11T    </t>
  </si>
  <si>
    <t xml:space="preserve">Unid: CHP   </t>
  </si>
  <si>
    <t xml:space="preserve">Composição:  CU0404            </t>
  </si>
  <si>
    <t xml:space="preserve">Serviço:  CAMINHAO BASCULANTE, 162HP,    6M3 - 12T (VU=5ANOS) - CHI    </t>
  </si>
  <si>
    <t xml:space="preserve">Unid: CHI   </t>
  </si>
  <si>
    <t xml:space="preserve">Composição:  CU0992            </t>
  </si>
  <si>
    <t xml:space="preserve">Composição:  CU1015            </t>
  </si>
  <si>
    <t xml:space="preserve">Serviço:  ARGAMASSA INDUSTRIALIZADA      MULTIUSO PARA REVESTIMENTOS E </t>
  </si>
  <si>
    <t xml:space="preserve">Composição:  CU1024            </t>
  </si>
  <si>
    <t xml:space="preserve">Serviço:  ARGAMASSA TRAÇO 1:2:8          (CIMENTO, CAL E AREIA MÉDIA)  </t>
  </si>
  <si>
    <t xml:space="preserve">Composição:  CU1027            </t>
  </si>
  <si>
    <t xml:space="preserve">Serviço:  ARGAMASSA TRAÇO 1:4 (CIMENTO E AREIA MÉDIA) PARA CONTRAPISO, </t>
  </si>
  <si>
    <t xml:space="preserve">Composição:  CU1044            </t>
  </si>
  <si>
    <t xml:space="preserve">Composição:  CU1071            </t>
  </si>
  <si>
    <t xml:space="preserve">Composição:  CU1075            </t>
  </si>
  <si>
    <t xml:space="preserve">Composição:  CU1158            </t>
  </si>
  <si>
    <t xml:space="preserve">Serviço:  AJUDANTE DE CARPINTEIRO COM    ENCARGOS COMPLEMENTARES       </t>
  </si>
  <si>
    <t xml:space="preserve">Unid: H     </t>
  </si>
  <si>
    <t xml:space="preserve">Composição:  CU1162            </t>
  </si>
  <si>
    <t xml:space="preserve">Serviço:  AJUDANTE ESPECIALIZADO COM     ENCARGOS COMPLEMENTARES       </t>
  </si>
  <si>
    <t xml:space="preserve">Composição:  CU1165            </t>
  </si>
  <si>
    <t xml:space="preserve">Serviço:  AUXILIAR DE ELETRICISTA COM    ENCARGOS COMPLEMENTARES       </t>
  </si>
  <si>
    <t xml:space="preserve">Composição:  CU1166            </t>
  </si>
  <si>
    <t xml:space="preserve">Serviço:  AUXILIAR DE ENCANADOR OU       BOMBEIRO HIDRÁULICO COM       </t>
  </si>
  <si>
    <t xml:space="preserve">Composição:  CU1174            </t>
  </si>
  <si>
    <t xml:space="preserve">Serviço:  AZULEJISTA OU LADRILHISTA COM  ENCARGOS COMPLEMENTARES       </t>
  </si>
  <si>
    <t xml:space="preserve">Composição:  CU1179            </t>
  </si>
  <si>
    <t xml:space="preserve">Serviço:  CARPINTEIRO DE ESQUADRIA COM   ENCARGOS COMPLEMENTARES       </t>
  </si>
  <si>
    <t xml:space="preserve">Composição:  CU1180            </t>
  </si>
  <si>
    <t xml:space="preserve">Serviço:  CARPINTEIRO DE FORMAS COM      ENCARGOS COMPLEMENTARES       </t>
  </si>
  <si>
    <t xml:space="preserve">Composição:  CU1182            </t>
  </si>
  <si>
    <t xml:space="preserve">Serviço:  ELETRICISTA COM ENCARGOS       COMPLEMENTARES                </t>
  </si>
  <si>
    <t xml:space="preserve">Composição:  CU1185            </t>
  </si>
  <si>
    <t xml:space="preserve">Serviço:  ENCANADOR OU BOMBEIRO          HIDRÁULICO COM ENCARGOS       </t>
  </si>
  <si>
    <t xml:space="preserve">Composição:  CU1194            </t>
  </si>
  <si>
    <t>Serviço:  MONTADOR (TUBO                 AÇO/EQUIPAMENTOS) COM ENCARGOS</t>
  </si>
  <si>
    <t xml:space="preserve">Composição:  CU1223            </t>
  </si>
  <si>
    <t xml:space="preserve">Serviço:  PEDREIRO COM ENCARGOS          COMPLEMENTARES                </t>
  </si>
  <si>
    <t xml:space="preserve">Composição:  CU1224            </t>
  </si>
  <si>
    <t xml:space="preserve">Serviço:  PINTOR COM ENCARGOS            COMPLEMENTARES                </t>
  </si>
  <si>
    <t xml:space="preserve">Composição:  CU1230            </t>
  </si>
  <si>
    <t xml:space="preserve">Serviço:  SOLDADOR COM ENCARGOS          COMPLEMENTARES                </t>
  </si>
  <si>
    <t xml:space="preserve">Composição:  CU1242            </t>
  </si>
  <si>
    <t xml:space="preserve">Serviço:  ASSENTADOR DE TUBOS COM        ENCARGOS COMPLEMENTARES       </t>
  </si>
  <si>
    <t xml:space="preserve">Composição:  CU1243            </t>
  </si>
  <si>
    <t xml:space="preserve">Serviço:  SERVENTE COM ENCARGOS          COMPLEMENTARES                </t>
  </si>
  <si>
    <t xml:space="preserve">Serviço:  FERRAMENTAS                                                  </t>
  </si>
  <si>
    <t xml:space="preserve">Composição:  CU0074            </t>
  </si>
  <si>
    <t xml:space="preserve">Serviço:  SOLDA TOPO DESCENDENTE         CHANFRADA ESPESSURA=1/4"      </t>
  </si>
  <si>
    <t xml:space="preserve">Composição:  CU0169            </t>
  </si>
  <si>
    <t>Serviço:  CAMINHAO BASCULANTE, 162HP-    6M3 (VU=5ANOS) - DEPRECIACAO E</t>
  </si>
  <si>
    <t xml:space="preserve">Composição:  CU0180            </t>
  </si>
  <si>
    <t xml:space="preserve">Composição:  CU0523            </t>
  </si>
  <si>
    <t xml:space="preserve">Serviço:  CAMINHAO BASCULANTE ,162HP-    6M3 / MAO-DE-OBRA NA OPERACAO </t>
  </si>
  <si>
    <t xml:space="preserve">Composição:  CU0526            </t>
  </si>
  <si>
    <t xml:space="preserve">Composição:  CU0527            </t>
  </si>
  <si>
    <t xml:space="preserve">Composição:  CU0528            </t>
  </si>
  <si>
    <t xml:space="preserve">Composição:  CU1155            </t>
  </si>
  <si>
    <t xml:space="preserve">Serviço:  FERRAMENTAS (ENCARGOS          COMPLEMENTARES)               </t>
  </si>
  <si>
    <t xml:space="preserve">Composição:  CU1156            </t>
  </si>
  <si>
    <t xml:space="preserve">Serviço:  EPI (ENCARGOS COMPLEMENTARES)                                </t>
  </si>
  <si>
    <t xml:space="preserve">PAR   </t>
  </si>
  <si>
    <t xml:space="preserve">Composição:  CU1164            </t>
  </si>
  <si>
    <t xml:space="preserve">Serviço:  ARMADOR COM ENCARGOS           COMPLEMENTARES                </t>
  </si>
  <si>
    <t xml:space="preserve">Composição:  CU1212            </t>
  </si>
  <si>
    <t xml:space="preserve">Serviço:  OPERADOR DE MÁQUINAS E         EQUIPAMENTOS COM ENCARGOS     </t>
  </si>
  <si>
    <t xml:space="preserve">Composição:  CU1240            </t>
  </si>
  <si>
    <t xml:space="preserve">Serviço:  OPERADOR DE BETONEIRA          ESTACIONÁRIA/MISTURADOR COM   </t>
  </si>
  <si>
    <t xml:space="preserve">Composição:  CY0056            </t>
  </si>
  <si>
    <t xml:space="preserve">Serviço:  MISTURADOR DE ARGAMASSA, EIXO  HORIZONTAL, CAPACIDADE DE     </t>
  </si>
  <si>
    <t xml:space="preserve">Composição:  CY0061            </t>
  </si>
  <si>
    <t xml:space="preserve">Composição:  CY0068            </t>
  </si>
  <si>
    <t xml:space="preserve">Composição:  CY0073            </t>
  </si>
  <si>
    <t xml:space="preserve">Composição:  CU0440            </t>
  </si>
  <si>
    <t xml:space="preserve">Composição:  CU0442            </t>
  </si>
  <si>
    <t xml:space="preserve">Composição:  CU1199            </t>
  </si>
  <si>
    <t xml:space="preserve">Serviço:  MOTORISTA DE CAMINHÃO COM      ENCARGOS COMPLEMENTARES       </t>
  </si>
  <si>
    <t xml:space="preserve">Composição:  CY0057            </t>
  </si>
  <si>
    <t xml:space="preserve">Composição:  CY0058            </t>
  </si>
  <si>
    <t xml:space="preserve">Composição:  CY0059            </t>
  </si>
  <si>
    <t xml:space="preserve">Composição:  CY0060            </t>
  </si>
  <si>
    <t xml:space="preserve">KW/H  </t>
  </si>
  <si>
    <t xml:space="preserve">Composição:  CY0069            </t>
  </si>
  <si>
    <t xml:space="preserve">Composição:  CY0070            </t>
  </si>
  <si>
    <t xml:space="preserve">Composição:  CY0071            </t>
  </si>
  <si>
    <t xml:space="preserve">Composição:  CY0072            </t>
  </si>
  <si>
    <t>UNIVERSIDADE FEDERAL DE UBERLÂNDIA</t>
  </si>
  <si>
    <t>CAMPUS SANTA MÔNICA</t>
  </si>
  <si>
    <t>TAXAS: LS= 90,64 %</t>
  </si>
  <si>
    <t>BDI EQUIPAMENTOS (14,21%)</t>
  </si>
  <si>
    <t xml:space="preserve">TOTAL DA PLANILHA COM BDI: </t>
  </si>
  <si>
    <t xml:space="preserve">PREÇO/M²: </t>
  </si>
  <si>
    <t>COMPOSIÇÃO DO BDI EQUIPAMENTOS</t>
  </si>
  <si>
    <t>Fórmula para Integração do BDI (Bonificação e Despesas Indiretas): Conforme Acordão 2.369/2011 e  revisão 2622-37/13( TC 036.076/2011-2)</t>
  </si>
  <si>
    <t>Itens Componentes do BDI:</t>
  </si>
  <si>
    <t>1.</t>
  </si>
  <si>
    <t>Administração Central da Contratada (AC%) ......................................................</t>
  </si>
  <si>
    <t>2.</t>
  </si>
  <si>
    <t>Encargos Financeiros (EF%) .....................................................................................</t>
  </si>
  <si>
    <t>Garantia</t>
  </si>
  <si>
    <t>3.</t>
  </si>
  <si>
    <t>Taxa de Risco, Seguros e Garantia (RG%) ...........................................................................</t>
  </si>
  <si>
    <t>Risco</t>
  </si>
  <si>
    <t>3.1</t>
  </si>
  <si>
    <t>Taxa de Risco ...............................................................................................................................</t>
  </si>
  <si>
    <t>Despesas Financeiras</t>
  </si>
  <si>
    <t>3.2</t>
  </si>
  <si>
    <t>Seguros e Garantias ....................................................................................................</t>
  </si>
  <si>
    <t>Adm Central</t>
  </si>
  <si>
    <t xml:space="preserve">Lucro </t>
  </si>
  <si>
    <t>4.</t>
  </si>
  <si>
    <t>Lucro (L%) ..........................................................................................................</t>
  </si>
  <si>
    <t>Tributos</t>
  </si>
  <si>
    <t xml:space="preserve">   Cofins</t>
  </si>
  <si>
    <t>5.</t>
  </si>
  <si>
    <t>Impostos e Tributos (IT%) ............................................................................................</t>
  </si>
  <si>
    <t xml:space="preserve">   PIS</t>
  </si>
  <si>
    <t>PIS ...................................................................................................................</t>
  </si>
  <si>
    <t xml:space="preserve">   ISS</t>
  </si>
  <si>
    <t>Seguridade Social (COFINS) .............................................................................................</t>
  </si>
  <si>
    <t xml:space="preserve">   CPMF</t>
  </si>
  <si>
    <t>CPMF ...........................................................................................................</t>
  </si>
  <si>
    <t>BDI - Faixa referencial</t>
  </si>
  <si>
    <t>Percentuais Variáveis</t>
  </si>
  <si>
    <t>CSLL .............................................................................................................</t>
  </si>
  <si>
    <t>IRPJ .............................................................................................................</t>
  </si>
  <si>
    <t>ISSQN ...........................................................................................................</t>
  </si>
  <si>
    <t>³</t>
  </si>
  <si>
    <t>Outros (especificar) ................................................................................................</t>
  </si>
  <si>
    <t>6.</t>
  </si>
  <si>
    <r>
      <t xml:space="preserve">BDI sobre o </t>
    </r>
    <r>
      <rPr>
        <b/>
        <u/>
        <sz val="12"/>
        <rFont val="Times New Roman"/>
        <family val="1"/>
      </rPr>
      <t>Custo Total Direto da Obra</t>
    </r>
    <r>
      <rPr>
        <b/>
        <sz val="12"/>
        <rFont val="Times New Roman"/>
        <family val="1"/>
      </rPr>
      <t xml:space="preserve"> ............................................................................................</t>
    </r>
  </si>
  <si>
    <t>COMPOSIÇÃO DO BDI</t>
  </si>
  <si>
    <t>ÁREA TOTAL (M2): 184,53 m2</t>
  </si>
  <si>
    <t>CAMPUS UMUARAMA</t>
  </si>
  <si>
    <t>CRONOGRAMA FÍSICO FINACEIRO</t>
  </si>
  <si>
    <t>ITEM</t>
  </si>
  <si>
    <t>DISCRIMINAÇÃO  DE SERVIÇOS</t>
  </si>
  <si>
    <t>VALOR DOS  SERVIÇOS (R$)</t>
  </si>
  <si>
    <t>PESO</t>
  </si>
  <si>
    <t>Início</t>
  </si>
  <si>
    <t>Final</t>
  </si>
  <si>
    <t>Duração</t>
  </si>
  <si>
    <t>Mês1</t>
  </si>
  <si>
    <t>Mês 2</t>
  </si>
  <si>
    <t>Mês 3</t>
  </si>
  <si>
    <t>%</t>
  </si>
  <si>
    <t>ADMINISTRAÇÃO LOCAL/CANTEIRO</t>
  </si>
  <si>
    <t>Total:</t>
  </si>
  <si>
    <t>ÁREA TOTAL (M2):184,53 m2</t>
  </si>
  <si>
    <t>REFORMA DOS LABORATÓRIOS 6TJU</t>
  </si>
  <si>
    <t>HISTOGRAMA MDO</t>
  </si>
  <si>
    <t>Nome do recurso</t>
  </si>
  <si>
    <t>Trabalho( hrs)</t>
  </si>
  <si>
    <t>Mês 1 (h)</t>
  </si>
  <si>
    <t>Mês 2 (h)</t>
  </si>
  <si>
    <t>Mês 3 (h)</t>
  </si>
  <si>
    <t>AJUDANTE DE CARPINTEIRO</t>
  </si>
  <si>
    <t>AJUDANTE DE ELETRICISTA</t>
  </si>
  <si>
    <t>AJUDANTE DE ENCANADOR</t>
  </si>
  <si>
    <t>ALMOXARIFE</t>
  </si>
  <si>
    <t>ARMADOR</t>
  </si>
  <si>
    <t>AUXILIAR DE ELETRICISTA</t>
  </si>
  <si>
    <t>AUXILIAR DE ENCANADOR OU BOMBEIRO HIDRAULICO</t>
  </si>
  <si>
    <t>CARPINTEIRO DE ESQUADRIA</t>
  </si>
  <si>
    <t>ELETRICISTA OU OFICIAL ELETRICISTA</t>
  </si>
  <si>
    <t>ENCANADOR</t>
  </si>
  <si>
    <t>ENCANADOR OU BOMBEIRO HIDRAULICO</t>
  </si>
  <si>
    <t>ENCARREGADO GERAL</t>
  </si>
  <si>
    <t>MOTORISTA DE CAMINHAO - PISO MENSAL (ENCARGO SOCIAL</t>
  </si>
  <si>
    <t>OPERADOR DE BETONEIRA ESTACIONARIA/MISTURADOR</t>
  </si>
  <si>
    <t>OPERADOR DE MAQUINAS E EQUIPAMENTOS</t>
  </si>
  <si>
    <t>PEDREIRO</t>
  </si>
  <si>
    <t>PINTOR</t>
  </si>
  <si>
    <t>SERVENTE</t>
  </si>
  <si>
    <t>OBJETO: REFORMA DOS LABORATÓRIOS BLOCO 6TJU</t>
  </si>
  <si>
    <t xml:space="preserve">                             ÁREA TOTAL (M2):184,53 m2</t>
  </si>
  <si>
    <t>PLANILHA ORÇAMENTÁRIA - LABORATÓRIOS DO BLOCO 6TJU</t>
  </si>
  <si>
    <t>CAMPUS JARDIM UMUARAMA</t>
  </si>
  <si>
    <t>AJUDANTE</t>
  </si>
  <si>
    <t>40 hrs</t>
  </si>
  <si>
    <t>429,22 hrs</t>
  </si>
  <si>
    <t>0 hrs</t>
  </si>
  <si>
    <t>AJUDANTE ESPECIALIZADO</t>
  </si>
  <si>
    <t>16 hrs</t>
  </si>
  <si>
    <t>400 hrs</t>
  </si>
  <si>
    <t>0,07 hrs</t>
  </si>
  <si>
    <t>ASSENTADOR DE TUBOS</t>
  </si>
  <si>
    <t>0,55 hrs</t>
  </si>
  <si>
    <t>15,5 hrs</t>
  </si>
  <si>
    <t>6,25 hrs</t>
  </si>
  <si>
    <t>AZULEJISTA OU LADRILHISTA</t>
  </si>
  <si>
    <t>39,35 hrs</t>
  </si>
  <si>
    <t>469,92 hrs</t>
  </si>
  <si>
    <t>CARPINTEIRO DE FORMAS</t>
  </si>
  <si>
    <t>1,18 hrs</t>
  </si>
  <si>
    <t>115 hrs</t>
  </si>
  <si>
    <t>300 hrs</t>
  </si>
  <si>
    <t>MONTADOR (TUBO ACO/EQUIPAMENTOS)</t>
  </si>
  <si>
    <t>MONTADOR ELETROMECANICO</t>
  </si>
  <si>
    <t>4 hrs</t>
  </si>
  <si>
    <t>MOTORISTA DE CAMINHAO</t>
  </si>
  <si>
    <t>7,33 hrs</t>
  </si>
  <si>
    <t>0,03 hrs</t>
  </si>
  <si>
    <t>0,02 hrs</t>
  </si>
  <si>
    <t>177,9 hrs</t>
  </si>
  <si>
    <t>71,92 hrs</t>
  </si>
  <si>
    <t>SERRALHEIRO</t>
  </si>
  <si>
    <t>360,53 hrs</t>
  </si>
  <si>
    <t>SOLDADOR</t>
  </si>
  <si>
    <t>24,28 hrs</t>
  </si>
  <si>
    <t>VIGIA NOTURNO</t>
  </si>
  <si>
    <t>10,98 hrs</t>
  </si>
  <si>
    <t>ENGENHEIRO DE OBRA JUNIOR</t>
  </si>
  <si>
    <t>150 hrs</t>
  </si>
  <si>
    <t>0,15 hrs</t>
  </si>
  <si>
    <t>CARPINTEIRO</t>
  </si>
  <si>
    <t>140,82 hrs</t>
  </si>
  <si>
    <t>150,82 hrs</t>
  </si>
  <si>
    <t>8 hrs</t>
  </si>
  <si>
    <t>55,2 hrs</t>
  </si>
  <si>
    <t>136,22 hrs</t>
  </si>
  <si>
    <t>ARMADOR/FERREIRO</t>
  </si>
  <si>
    <t>16,8 hrs</t>
  </si>
  <si>
    <t>18,5 hrs</t>
  </si>
  <si>
    <t>25,85 hrs</t>
  </si>
  <si>
    <t>40h</t>
  </si>
  <si>
    <t>291,13h</t>
  </si>
  <si>
    <t>9,8h</t>
  </si>
  <si>
    <t>128,27h</t>
  </si>
  <si>
    <t>8h</t>
  </si>
  <si>
    <t>138,9h</t>
  </si>
  <si>
    <t>121,45h</t>
  </si>
  <si>
    <t>139,67h</t>
  </si>
  <si>
    <t>0,07h</t>
  </si>
  <si>
    <t>0,55h</t>
  </si>
  <si>
    <t>15,5h</t>
  </si>
  <si>
    <t>0,25h</t>
  </si>
  <si>
    <t>3h</t>
  </si>
  <si>
    <t>7,5h</t>
  </si>
  <si>
    <t>31,85h</t>
  </si>
  <si>
    <t>299,92h</t>
  </si>
  <si>
    <t>160,2h</t>
  </si>
  <si>
    <t>1,18h</t>
  </si>
  <si>
    <t>115h</t>
  </si>
  <si>
    <t>183h</t>
  </si>
  <si>
    <t>117h</t>
  </si>
  <si>
    <t>4h</t>
  </si>
  <si>
    <t>5,03h</t>
  </si>
  <si>
    <t>2,3h</t>
  </si>
  <si>
    <t>0,02h</t>
  </si>
  <si>
    <t>70,67h</t>
  </si>
  <si>
    <t>107,23h</t>
  </si>
  <si>
    <t>71,92h</t>
  </si>
  <si>
    <t>127,17h</t>
  </si>
  <si>
    <t>5,62h</t>
  </si>
  <si>
    <t>227,75h</t>
  </si>
  <si>
    <t>12,5h</t>
  </si>
  <si>
    <t>1,2h</t>
  </si>
  <si>
    <t>10,58h</t>
  </si>
  <si>
    <t>1,33h</t>
  </si>
  <si>
    <t>0,48h</t>
  </si>
  <si>
    <t>9,15h</t>
  </si>
  <si>
    <t>150h</t>
  </si>
  <si>
    <t>0,15h</t>
  </si>
  <si>
    <t>38,08h</t>
  </si>
  <si>
    <t>47,73h</t>
  </si>
  <si>
    <t>54,98h</t>
  </si>
  <si>
    <t>43,08h</t>
  </si>
  <si>
    <t>52,73h</t>
  </si>
  <si>
    <t>55,2h</t>
  </si>
  <si>
    <t>136,22h</t>
  </si>
  <si>
    <t>16,8h</t>
  </si>
  <si>
    <t>18,5h</t>
  </si>
  <si>
    <t>25,85h</t>
  </si>
  <si>
    <t xml:space="preserve">Cod. Cliente  </t>
  </si>
  <si>
    <t xml:space="preserve"> 01.</t>
  </si>
  <si>
    <t xml:space="preserve"> 01. 01.</t>
  </si>
  <si>
    <t xml:space="preserve"> 01. 01. 01.</t>
  </si>
  <si>
    <t>EQUIPE ADMINISTRATIVA</t>
  </si>
  <si>
    <t>MES</t>
  </si>
  <si>
    <t xml:space="preserve"> 01. 02.</t>
  </si>
  <si>
    <t>CANTEIRO DE OBRA</t>
  </si>
  <si>
    <t xml:space="preserve"> 01. 02. 01.</t>
  </si>
  <si>
    <t>CB0009</t>
  </si>
  <si>
    <t>73847/002</t>
  </si>
  <si>
    <t>ALUGUEL CONTAINER/ESCRIT/WC C/1 VASO/1 LAV/1 MIC/4 CHUV LARG=2,20M COMPR=6,20M ALT=2,50M CHAPA ACO NERV TRAPEZ FORROC/ISOL TERMO-ACUST CHASSIS REFORC PISO COMPENS NAVAL INCL INSTELETR/HIDRO-SANIT EXCL TRANSP/CARGA/DESCARGA</t>
  </si>
  <si>
    <t xml:space="preserve"> 01. 02. 02.</t>
  </si>
  <si>
    <t>CB0006</t>
  </si>
  <si>
    <t>74209/001</t>
  </si>
  <si>
    <t>PLACA DE OBRA EM CHAPA DE ACO GALVANIZADO</t>
  </si>
  <si>
    <t xml:space="preserve"> 01. 02. 03.</t>
  </si>
  <si>
    <t>CZ9671</t>
  </si>
  <si>
    <t>FERRAMENTAS</t>
  </si>
  <si>
    <t xml:space="preserve"> 01. 02. 04.</t>
  </si>
  <si>
    <t>CZ9672</t>
  </si>
  <si>
    <t>EPI/PPRA/PCMSO/EXAMES (&lt; 20 EMPREGADOS) (A&gt;=200M2) AREAS EDIF.COBERTAS FECHADAS</t>
  </si>
  <si>
    <t xml:space="preserve"> 01. 02. 05.</t>
  </si>
  <si>
    <t>ANOTAÇÃO RESP TECNICA ART CREA</t>
  </si>
  <si>
    <t xml:space="preserve">TOTAL ITEM:  01   </t>
  </si>
  <si>
    <t xml:space="preserve"> 02.</t>
  </si>
  <si>
    <t>LABORATÓRIO LABIOM</t>
  </si>
  <si>
    <t xml:space="preserve"> 02. 01.</t>
  </si>
  <si>
    <t xml:space="preserve"> 02. 01. 01.</t>
  </si>
  <si>
    <t xml:space="preserve"> 02. 01. 02.</t>
  </si>
  <si>
    <t>73896/001</t>
  </si>
  <si>
    <t xml:space="preserve"> 02. 01. 03.</t>
  </si>
  <si>
    <t xml:space="preserve"> 02. 01. 04.</t>
  </si>
  <si>
    <t xml:space="preserve"> 02. 01. 05.</t>
  </si>
  <si>
    <t>CZ9335</t>
  </si>
  <si>
    <t>04.014.0095-0</t>
  </si>
  <si>
    <t>LOCACAO DE CACAMBA DE ACO TIPO CONTAINER COM 5M3 DE CAPACIDADE,PARA RETIRADA DE ENTULHO DE OBRA,INCLUSIVE CARREGAMENTO,TRANSPORTE E DESCARREGAMENTO,EXCLUSIVE TAXA PARA DESCARGA EMLOCAIS AUTORIZADOS E/OU LICENCIADOS (VIDE ITEM 04.014.0110)</t>
  </si>
  <si>
    <t xml:space="preserve"> 02. 02.</t>
  </si>
  <si>
    <t xml:space="preserve"> 02. 02. 01.</t>
  </si>
  <si>
    <t>73909/001</t>
  </si>
  <si>
    <t>DIVISORIA EM MADEIRA COMPENSADA RESINADA ESPESSURA 6MM, ESTRUTURADA EMMADEIRA DE LEI 3"X3"</t>
  </si>
  <si>
    <t xml:space="preserve"> 02. 02. 02.</t>
  </si>
  <si>
    <t>73935/002</t>
  </si>
  <si>
    <t>ALVENARIA EM TIJOLO CERAMICO FURADO 9X19X19CM, 1 VEZ (ESPESSURA 19 CM), ASSENTADO EM ARGAMASSA TRACO 1:4 (CIMENTO E AREIA MEDIA NAO PENEIRADA), PREPARO MANUAL, JUNTA1 CM</t>
  </si>
  <si>
    <t xml:space="preserve"> 02. 02. 03.</t>
  </si>
  <si>
    <t>74199/001</t>
  </si>
  <si>
    <t xml:space="preserve"> 02. 02. 04.</t>
  </si>
  <si>
    <t xml:space="preserve"> 02. 02. 05.</t>
  </si>
  <si>
    <t xml:space="preserve"> 02. 03.</t>
  </si>
  <si>
    <t>BANCADAS</t>
  </si>
  <si>
    <t xml:space="preserve"> 02. 03. 01.</t>
  </si>
  <si>
    <t xml:space="preserve"> 02. 03. 02.</t>
  </si>
  <si>
    <t>CZ9674</t>
  </si>
  <si>
    <t>BAN-ROD-010</t>
  </si>
  <si>
    <t>RODABANCADA EM GRANITO CINZA ANDORINHA H = 10 CM, E = 2 CM</t>
  </si>
  <si>
    <t xml:space="preserve"> 02. 03. 03.</t>
  </si>
  <si>
    <t>CZ9673</t>
  </si>
  <si>
    <t>BAN-TES-005</t>
  </si>
  <si>
    <t>TESTEIRA EM GRANITO CINZA ANDORINHA</t>
  </si>
  <si>
    <t xml:space="preserve"> 02. 04.</t>
  </si>
  <si>
    <t xml:space="preserve"> 02. 04. 01.</t>
  </si>
  <si>
    <t>CU1312</t>
  </si>
  <si>
    <t>ARMARIO EM MDF COR A DEFINIR MEDINDO 200X40X120 04 PORTAS 02 PRATELEIRA</t>
  </si>
  <si>
    <t xml:space="preserve"> 02. 04. 02.</t>
  </si>
  <si>
    <t>CU1313</t>
  </si>
  <si>
    <t>ARMARIO EM MDF COR A DEFINIR MEDINDO 140X40X120 04 PORTAS 02 PRATELEIRA</t>
  </si>
  <si>
    <t xml:space="preserve"> 02. 04. 03.</t>
  </si>
  <si>
    <t>CU1314</t>
  </si>
  <si>
    <t>ARMARIO EM MDF COR A DEFINIR MEDINDO 311X60X75 07 PORTAS 01 PRATELEIRA 04 GAVETAS</t>
  </si>
  <si>
    <t xml:space="preserve"> 02. 04. 04.</t>
  </si>
  <si>
    <t>CU1366</t>
  </si>
  <si>
    <t>BANCADA EM L MDF COR A DENIFIR MEDINDO 351X78X60</t>
  </si>
  <si>
    <t xml:space="preserve"> 02. 04. 05.</t>
  </si>
  <si>
    <t>CU1367</t>
  </si>
  <si>
    <t>BANCADA EM  MDF COR A DENIFIR MEDINDO 200X70X78 COM 04 GAVETAS</t>
  </si>
  <si>
    <t xml:space="preserve"> 02. 04. 06.</t>
  </si>
  <si>
    <t>CU1368</t>
  </si>
  <si>
    <t>BANCADA EM  MDF COR A DENIFIR MEDINDO 80X70X78</t>
  </si>
  <si>
    <t xml:space="preserve"> 02. 04. 07.</t>
  </si>
  <si>
    <t>CU1369</t>
  </si>
  <si>
    <t>BANCADA EM  MDF COR A DENIFIR MEDINDO 160X60X82</t>
  </si>
  <si>
    <t xml:space="preserve"> 02. 04. 08.</t>
  </si>
  <si>
    <t>CU1370</t>
  </si>
  <si>
    <t>BANCADA EM  MDF COR A DENIFIR MEDINDO 300X90X70 COM 2 PRATELEIRA MEDINDO 300X76X70</t>
  </si>
  <si>
    <t xml:space="preserve"> 02. 05.</t>
  </si>
  <si>
    <t xml:space="preserve"> 02. 05. 01.</t>
  </si>
  <si>
    <t>CZ9470</t>
  </si>
  <si>
    <t>C3860</t>
  </si>
  <si>
    <t xml:space="preserve"> 02. 05. 02.</t>
  </si>
  <si>
    <t>CO0089</t>
  </si>
  <si>
    <t>TXKM</t>
  </si>
  <si>
    <t xml:space="preserve"> 02. 05. 03.</t>
  </si>
  <si>
    <t>CU1371</t>
  </si>
  <si>
    <t xml:space="preserve">CAPELA DE EXAUSTÃO DE GASES MEDIA				</t>
  </si>
  <si>
    <t xml:space="preserve"> 02. 05. 04.</t>
  </si>
  <si>
    <t>CU1372</t>
  </si>
  <si>
    <t xml:space="preserve"> 02. 06.</t>
  </si>
  <si>
    <t>INTALAÇÕES ELETRICAS</t>
  </si>
  <si>
    <t xml:space="preserve"> 02. 06. 01.</t>
  </si>
  <si>
    <t xml:space="preserve"> 02. 06. 02.</t>
  </si>
  <si>
    <t>CZ0014</t>
  </si>
  <si>
    <t>BLOCO DE DISTRIBUÇÃO 125A TETRAPOLAR</t>
  </si>
  <si>
    <t xml:space="preserve"> 02. 06. 03.</t>
  </si>
  <si>
    <t>74130/003</t>
  </si>
  <si>
    <t xml:space="preserve"> 02. 06. 04.</t>
  </si>
  <si>
    <t xml:space="preserve"> 02. 06. 05.</t>
  </si>
  <si>
    <t>74130/005</t>
  </si>
  <si>
    <t xml:space="preserve"> 02. 06. 06.</t>
  </si>
  <si>
    <t>CZ9448</t>
  </si>
  <si>
    <t>07996/ORSE</t>
  </si>
  <si>
    <t>DISJUNTOR BIPOLAR DR 25 A - DISPOSITIVO RESIDUAL DIFERENCIAL, TIPO AC, 30MA, REF.5SM1 312-OMB, SIEMENS OU SIMILAR</t>
  </si>
  <si>
    <t xml:space="preserve"> 02. 06. 07.</t>
  </si>
  <si>
    <t>CZ9458</t>
  </si>
  <si>
    <t>15.018.0610-0</t>
  </si>
  <si>
    <t>CURVA HORIZONTAL,90º,PARA ELETROCALHA PERFURADA OU LISA,100X50MM.FORNECIMENTO E COLOCACAO</t>
  </si>
  <si>
    <t xml:space="preserve"> 02. 06. 08.</t>
  </si>
  <si>
    <t>ELETRODUTO DE PVC RIGIDO ROSCAVEL DN 32MM (1 1/4") INCL CONEXOES, FORNECIMENTO E INSTALACAO</t>
  </si>
  <si>
    <t xml:space="preserve"> 02. 06. 09.</t>
  </si>
  <si>
    <t>ELE-CAL-005</t>
  </si>
  <si>
    <t>ELETROCALHA LISA GALVANIZADA ELETROLÍTICA CHAPA 14 - 100 X 50 MM COM TAMPA, INCLUSIVE CONEXÃO</t>
  </si>
  <si>
    <t xml:space="preserve"> 02. 06. 10.</t>
  </si>
  <si>
    <t>CZ9460</t>
  </si>
  <si>
    <t>ELE-PER-010</t>
  </si>
  <si>
    <t>PERFILADO LISO EM CHAPA DE AÇO , DIMENSÕES 38 X 38 MM</t>
  </si>
  <si>
    <t xml:space="preserve"> 02. 06. 11.</t>
  </si>
  <si>
    <t>CZ9462</t>
  </si>
  <si>
    <t>09817/ORSE</t>
  </si>
  <si>
    <t>SUPORTE VERTICAL 50 X 50MM PARA FIXAÇÃO DE ELETROCALHA METÁLICA (REF. MOPA OU SIMILAR)</t>
  </si>
  <si>
    <t xml:space="preserve"> 02. 06. 12.</t>
  </si>
  <si>
    <t>CZ9463</t>
  </si>
  <si>
    <t>C3482</t>
  </si>
  <si>
    <t>TERMINAL OLHAL PARA CABO DE 1,50MM2 À 2,50MM2</t>
  </si>
  <si>
    <t xml:space="preserve"> 02. 06. 13.</t>
  </si>
  <si>
    <t>C3483</t>
  </si>
  <si>
    <t>TERMINAL OLHAL PARA CABO DE 4,00MM2 À 6,00MM2</t>
  </si>
  <si>
    <t xml:space="preserve"> 02. 06. 14.</t>
  </si>
  <si>
    <t>CZ9465</t>
  </si>
  <si>
    <t>BUCHA S8+PARAFUSO</t>
  </si>
  <si>
    <t xml:space="preserve"> 02. 06. 15.</t>
  </si>
  <si>
    <t>CZ9466</t>
  </si>
  <si>
    <t>09276/ORSE</t>
  </si>
  <si>
    <t>ABRAÇADEIRA EM FERRO GALVANIZADO DN 50MM</t>
  </si>
  <si>
    <t xml:space="preserve"> 02. 06. 16.</t>
  </si>
  <si>
    <t>73860/009</t>
  </si>
  <si>
    <t xml:space="preserve"> 02. 06. 17.</t>
  </si>
  <si>
    <t>CZ9467</t>
  </si>
  <si>
    <t>04015/ORSE</t>
  </si>
  <si>
    <t>FITA ISOLANTE ALTA FUSÃO 19 MM X 10 M - FORNECIMENTO</t>
  </si>
  <si>
    <t xml:space="preserve"> 02. 06. 18.</t>
  </si>
  <si>
    <t>CZ9468</t>
  </si>
  <si>
    <t>CAB-ANI-005</t>
  </si>
  <si>
    <t>ANILHA (MARCADOR) PARA IDENTIFICAÇÃO DE CABOS (# 6 MM2) - 500 UN</t>
  </si>
  <si>
    <t xml:space="preserve"> 02. 06. 19.</t>
  </si>
  <si>
    <t>CZ9469</t>
  </si>
  <si>
    <t>EQUIPE DE MANUTENÇÃO DAS INSTA LAÇÕES ELETRICAS</t>
  </si>
  <si>
    <t xml:space="preserve"> 02. 06. 20.</t>
  </si>
  <si>
    <t>CJ0095</t>
  </si>
  <si>
    <t>73861/006</t>
  </si>
  <si>
    <t>CONDULETE 1" EM LIGA DE ALUMÍNIO FUNDIDO TIPO "C" - FORNECIMENTO E INSTALACAO</t>
  </si>
  <si>
    <t xml:space="preserve"> 02. 06. 21.</t>
  </si>
  <si>
    <t>CZ9490</t>
  </si>
  <si>
    <t>10256/ORSE</t>
  </si>
  <si>
    <t>QDM-04 CAIXA PARA QUADRO DE DISTRIBUIÇÃO, SOBREPOR,METÁLICO, TRATAMENTO ANTICORROSIVO, ESPELHO INTERNO, PORTA E TRINCO PINT A PÓ P</t>
  </si>
  <si>
    <t xml:space="preserve"> 02. 07.</t>
  </si>
  <si>
    <t xml:space="preserve"> 02. 07. 01.</t>
  </si>
  <si>
    <t xml:space="preserve">TOTAL ITEM:  02   </t>
  </si>
  <si>
    <t xml:space="preserve"> 03.</t>
  </si>
  <si>
    <t>LABORATÓRIO LABIX</t>
  </si>
  <si>
    <t xml:space="preserve"> 03. 01.</t>
  </si>
  <si>
    <t xml:space="preserve"> 03. 01. 01.</t>
  </si>
  <si>
    <t>CP0050</t>
  </si>
  <si>
    <t xml:space="preserve"> 03. 01. 02.</t>
  </si>
  <si>
    <t xml:space="preserve"> 03. 01. 03.</t>
  </si>
  <si>
    <t xml:space="preserve"> 03. 02.</t>
  </si>
  <si>
    <t xml:space="preserve"> 03. 02. 01.</t>
  </si>
  <si>
    <t xml:space="preserve"> 03. 02. 02.</t>
  </si>
  <si>
    <t>CP0149</t>
  </si>
  <si>
    <t>ALVENARIA ESTRUTURAL DE BLOCOS CERÂMICOS 14X19X29, (ESPESSURA DE 14 CM), PARA PAREDES COM ÁREA LÍQUIDA MENOR QUE 6M², SEM VÃOS, UTILIZANDO PALHETA E ARGAMASSA DE ASSENTAMENTO COM PREPARO EM BETONEIRA. AF_12/2014</t>
  </si>
  <si>
    <t xml:space="preserve"> 03. 02. 03.</t>
  </si>
  <si>
    <t>74200/001</t>
  </si>
  <si>
    <t xml:space="preserve"> 03. 02. 04.</t>
  </si>
  <si>
    <t xml:space="preserve"> 03. 02. 05.</t>
  </si>
  <si>
    <t xml:space="preserve"> 03. 02. 06.</t>
  </si>
  <si>
    <t>73988/002</t>
  </si>
  <si>
    <t xml:space="preserve"> 03. 02. 07.</t>
  </si>
  <si>
    <t xml:space="preserve"> 03. 02. 08.</t>
  </si>
  <si>
    <t>CF0071</t>
  </si>
  <si>
    <t>74071/002</t>
  </si>
  <si>
    <t xml:space="preserve"> 03. 02. 09.</t>
  </si>
  <si>
    <t>74139/001</t>
  </si>
  <si>
    <t xml:space="preserve"> 03. 03.</t>
  </si>
  <si>
    <t xml:space="preserve"> 03. 03. 01.</t>
  </si>
  <si>
    <t xml:space="preserve"> 03. 03. 02.</t>
  </si>
  <si>
    <t>ATERRO COM AREIA COM ADENSAMENTO HIDRAULICO</t>
  </si>
  <si>
    <t xml:space="preserve"> 03. 03. 03.</t>
  </si>
  <si>
    <t xml:space="preserve"> 03. 03. 04.</t>
  </si>
  <si>
    <t xml:space="preserve"> 03. 03. 05.</t>
  </si>
  <si>
    <t xml:space="preserve"> 03. 03. 06.</t>
  </si>
  <si>
    <t>74159/001</t>
  </si>
  <si>
    <t xml:space="preserve"> 03. 04.</t>
  </si>
  <si>
    <t xml:space="preserve"> 03. 04. 01.</t>
  </si>
  <si>
    <t xml:space="preserve"> 03. 04. 02.</t>
  </si>
  <si>
    <t xml:space="preserve"> 03. 04. 03.</t>
  </si>
  <si>
    <t>74065/001</t>
  </si>
  <si>
    <t xml:space="preserve"> 03. 05.</t>
  </si>
  <si>
    <t xml:space="preserve"> 03. 05. 01.</t>
  </si>
  <si>
    <t>CU1375</t>
  </si>
  <si>
    <t xml:space="preserve"> 03. 05. 02.</t>
  </si>
  <si>
    <t>CZ0016</t>
  </si>
  <si>
    <t>ARMARIO MDF DFINIR BANCADA 1,5X0,5X0,9 PT CORRER ACRILICO</t>
  </si>
  <si>
    <t xml:space="preserve"> 03. 05. 03.</t>
  </si>
  <si>
    <t>CZ0017</t>
  </si>
  <si>
    <t>ARMARIO EM MDF COR DEFINIR  2,25X2,40X0,7  8 PT ACRILICA</t>
  </si>
  <si>
    <t xml:space="preserve"> 03. 05. 04.</t>
  </si>
  <si>
    <t>CU1374</t>
  </si>
  <si>
    <t xml:space="preserve"> 03. 06.</t>
  </si>
  <si>
    <t>BANCADA/ PRATELEIRAS GRANITO</t>
  </si>
  <si>
    <t xml:space="preserve"> 03. 06. 01.</t>
  </si>
  <si>
    <t xml:space="preserve"> 03. 06. 02.</t>
  </si>
  <si>
    <t xml:space="preserve"> 03. 06. 03.</t>
  </si>
  <si>
    <t xml:space="preserve"> 03. 06. 04.</t>
  </si>
  <si>
    <t>CU0992</t>
  </si>
  <si>
    <t>MÃO FRANCESA EM BARRA DE FERRO CHATO RETANGULAR 2" X 1/4", REFORÇADA,40 X 30 CM</t>
  </si>
  <si>
    <t xml:space="preserve"> 03. 07.</t>
  </si>
  <si>
    <t>EQUIPAMENTO</t>
  </si>
  <si>
    <t xml:space="preserve"> 03. 07. 01.</t>
  </si>
  <si>
    <t>CZ9477</t>
  </si>
  <si>
    <t>C1354</t>
  </si>
  <si>
    <t>EXAUSTOR ELETROMECÂNICO INDUSTRIAL D= 400MM</t>
  </si>
  <si>
    <t xml:space="preserve"> 03. 08.</t>
  </si>
  <si>
    <t>SERVIÇO COMPLEMENTARES</t>
  </si>
  <si>
    <t xml:space="preserve"> 03. 08. 01.</t>
  </si>
  <si>
    <t xml:space="preserve">TOTAL ITEM:  03   </t>
  </si>
  <si>
    <t xml:space="preserve"> 04.</t>
  </si>
  <si>
    <t>LABORATÓRIO LABIO</t>
  </si>
  <si>
    <t xml:space="preserve"> 04. 01.</t>
  </si>
  <si>
    <t xml:space="preserve"> 04. 01. 01.</t>
  </si>
  <si>
    <t xml:space="preserve"> 04. 01. 02.</t>
  </si>
  <si>
    <t xml:space="preserve"> 04. 01. 03.</t>
  </si>
  <si>
    <t>CZ0019</t>
  </si>
  <si>
    <t>RETIRADA DE AR CONDICIONADO</t>
  </si>
  <si>
    <t xml:space="preserve"> 04. 01. 04.</t>
  </si>
  <si>
    <t xml:space="preserve"> 04. 02.</t>
  </si>
  <si>
    <t xml:space="preserve"> 04. 02. 01.</t>
  </si>
  <si>
    <t xml:space="preserve"> 04. 02. 02.</t>
  </si>
  <si>
    <t xml:space="preserve"> 04. 03.</t>
  </si>
  <si>
    <t xml:space="preserve"> 04. 03. 01.</t>
  </si>
  <si>
    <t>CZ9697</t>
  </si>
  <si>
    <t xml:space="preserve"> 04. 04.</t>
  </si>
  <si>
    <t xml:space="preserve"> 04. 04. 01.</t>
  </si>
  <si>
    <t>CZ9479</t>
  </si>
  <si>
    <t>C3862</t>
  </si>
  <si>
    <t xml:space="preserve"> 04. 04. 02.</t>
  </si>
  <si>
    <t xml:space="preserve"> 04. 04. 03.</t>
  </si>
  <si>
    <t>CU1373</t>
  </si>
  <si>
    <t xml:space="preserve"> 04. 04. 04.</t>
  </si>
  <si>
    <t xml:space="preserve"> 04. 05.</t>
  </si>
  <si>
    <t xml:space="preserve"> 04. 05. 01.</t>
  </si>
  <si>
    <t xml:space="preserve">TOTAL ITEM:  04   </t>
  </si>
  <si>
    <t xml:space="preserve"> 05.</t>
  </si>
  <si>
    <t>LABORATÓRIO LBV</t>
  </si>
  <si>
    <t xml:space="preserve"> 05. 01.</t>
  </si>
  <si>
    <t xml:space="preserve"> 05. 01. 01.</t>
  </si>
  <si>
    <t xml:space="preserve"> 05. 01. 02.</t>
  </si>
  <si>
    <t>73899/002</t>
  </si>
  <si>
    <t xml:space="preserve"> 05. 01. 03.</t>
  </si>
  <si>
    <t xml:space="preserve"> 05. 02.</t>
  </si>
  <si>
    <t xml:space="preserve"> 05. 02. 01.</t>
  </si>
  <si>
    <t xml:space="preserve"> 05. 02. 02.</t>
  </si>
  <si>
    <t>73965/003</t>
  </si>
  <si>
    <t xml:space="preserve"> 05. 02. 03.</t>
  </si>
  <si>
    <t xml:space="preserve"> 05. 02. 04.</t>
  </si>
  <si>
    <t>CS0100</t>
  </si>
  <si>
    <t>74048/007</t>
  </si>
  <si>
    <t>LASTRO DE CONCRETO, ESPESSURA 3 CM, PREPARO MECANICO, INCLUSO ADITIVOIMPERMEABILIZANTE</t>
  </si>
  <si>
    <t xml:space="preserve"> 05. 02. 05.</t>
  </si>
  <si>
    <t>CP0010</t>
  </si>
  <si>
    <t xml:space="preserve"> 05. 02. 06.</t>
  </si>
  <si>
    <t xml:space="preserve"> 05. 02. 07.</t>
  </si>
  <si>
    <t xml:space="preserve"> 05. 02. 08.</t>
  </si>
  <si>
    <t>CZ9480</t>
  </si>
  <si>
    <t>C2839</t>
  </si>
  <si>
    <t xml:space="preserve"> 05. 02. 09.</t>
  </si>
  <si>
    <t>73964/004</t>
  </si>
  <si>
    <t xml:space="preserve"> 05. 02. 10.</t>
  </si>
  <si>
    <t xml:space="preserve"> 05. 02. 11.</t>
  </si>
  <si>
    <t>73888/002</t>
  </si>
  <si>
    <t xml:space="preserve"> 05. 02. 12.</t>
  </si>
  <si>
    <t>73888/001</t>
  </si>
  <si>
    <t xml:space="preserve"> 05. 03.</t>
  </si>
  <si>
    <t xml:space="preserve"> 05. 03. 01.</t>
  </si>
  <si>
    <t>CZ9698</t>
  </si>
  <si>
    <t xml:space="preserve"> 05. 03. 02.</t>
  </si>
  <si>
    <t>CZ9699</t>
  </si>
  <si>
    <t xml:space="preserve"> 05. 03. 03.</t>
  </si>
  <si>
    <t>CZ9700</t>
  </si>
  <si>
    <t xml:space="preserve"> 05. 03. 04.</t>
  </si>
  <si>
    <t>CZ9701</t>
  </si>
  <si>
    <t xml:space="preserve"> 05. 04.</t>
  </si>
  <si>
    <t xml:space="preserve"> 05. 04. 01.</t>
  </si>
  <si>
    <t xml:space="preserve"> 05. 04. 02.</t>
  </si>
  <si>
    <t>CP0112</t>
  </si>
  <si>
    <t>ALVENARIA DE VEDAÇÃO DE BLOCOS CERÂMICOS FURADOS NA HORIZONTAL DE 9X19X19CM (ESPESSURA 9CM) DE PAREDES COM ÁREA LÍQUIDA MENOR QUE 6M² SEM VÃOS E ARGAMASSA DE ASSENTAMENTO COM PREPARO EM BETONEIRA. AF_06/2014_P</t>
  </si>
  <si>
    <t xml:space="preserve"> 05. 04. 03.</t>
  </si>
  <si>
    <t xml:space="preserve"> 05. 04. 04.</t>
  </si>
  <si>
    <t xml:space="preserve"> 05. 04. 05.</t>
  </si>
  <si>
    <t xml:space="preserve"> 05. 04. 06.</t>
  </si>
  <si>
    <t xml:space="preserve"> 05. 04. 07.</t>
  </si>
  <si>
    <t xml:space="preserve"> 05. 05.</t>
  </si>
  <si>
    <t xml:space="preserve"> 05. 05. 01.</t>
  </si>
  <si>
    <t>CZ9481</t>
  </si>
  <si>
    <t>10041/ORSE</t>
  </si>
  <si>
    <t>CHUVEIRO E LAVA-OLHOS DE EMERGÊNCIA E BACIA EM AÇO INOX</t>
  </si>
  <si>
    <t xml:space="preserve"> 05. 05. 02.</t>
  </si>
  <si>
    <t xml:space="preserve"> 05. 06.</t>
  </si>
  <si>
    <t xml:space="preserve"> 05. 06. 01.</t>
  </si>
  <si>
    <t xml:space="preserve">TOTAL ITEM:  05   </t>
  </si>
  <si>
    <t>BDI (25,42%)</t>
  </si>
  <si>
    <t>DATA:11/05/2015</t>
  </si>
  <si>
    <t>DATA BASE - REGIÃO: SINAPI - Belo Horizonte/MG (MES: 02/2015)</t>
  </si>
  <si>
    <t xml:space="preserve">Item:  01. 01. 01.             </t>
  </si>
  <si>
    <t xml:space="preserve">Serviço:  EQUIPE ADMINISTRATIVA                                        </t>
  </si>
  <si>
    <t xml:space="preserve">Unid: MES   </t>
  </si>
  <si>
    <t xml:space="preserve">IH9007 - ALMOXARIFE </t>
  </si>
  <si>
    <t xml:space="preserve">IH9008 - ENGENHEIRO CIVIL DE OBRA PLENO </t>
  </si>
  <si>
    <t xml:space="preserve">IH9009 - ENCARREGADO GERAL DE OBRAS </t>
  </si>
  <si>
    <t xml:space="preserve">CU1239 - VIGIA NOTURNO COM ENCARGOS COMPLEMENTARES </t>
  </si>
  <si>
    <t xml:space="preserve">Item:  01. 02. 01.             </t>
  </si>
  <si>
    <t xml:space="preserve">Serviço:  ALUGUEL CONTAINER/ESCRIT/WC C/1 VASO/1 LAV/1 MIC/4 CHUV LARG=2,20M COMPR=6,20M ALT=2,50M CHAPA ACO NERV TRAPEZ FORROC/ISOL TERMO-ACUST CHASSIS REFORC PISO COMPENS NAVAL INCL INSTELETR/HIDRO-SANIT EXCL TRANSP/CARGA/DESCARGA </t>
  </si>
  <si>
    <t xml:space="preserve">IE0151 - CONTAINER 2,30 X 6,00 M, ALT. 2,50 M, COM 1 SANITARIO, PARA ESCRITORIO, COMPLETO, SEM DIVISORIAS INTERNAS (LOCACAO) </t>
  </si>
  <si>
    <t xml:space="preserve">IM1111 - CHUVEIRO PLASTICO BRANCO SIMPLES, 5'' - AGUA FRIA - PARA ACOPLAR EM HASTE 1/2' </t>
  </si>
  <si>
    <t xml:space="preserve">IM3184 - LAVATORIO LOUCA BRANCA SUSPENSO *40 X 30* CM </t>
  </si>
  <si>
    <t xml:space="preserve">IM3552 - MICTORIO SIFONADO LOUCA BRANCA SEM COMPLEMENTOS </t>
  </si>
  <si>
    <t xml:space="preserve">IM6655 - BACIA SANITARIA (VASO) CONVENCIONAL DE LOUCA BRANCA </t>
  </si>
  <si>
    <t xml:space="preserve">Item:  01. 02. 02.             </t>
  </si>
  <si>
    <t xml:space="preserve">Serviço:  PLACA DE OBRA EM CHAPA DE ACO GALVANIZADO </t>
  </si>
  <si>
    <t xml:space="preserve">CH0073 - CONCRETO NAO ESTRUTURAL, CONSUMO 150KG/M3, PREPARO COM BETONEIRA, SEMLANCAMENTO </t>
  </si>
  <si>
    <t xml:space="preserve">CU1180 - CARPINTEIRO DE FORMAS COM ENCARGOS COMPLEMENTARES </t>
  </si>
  <si>
    <t xml:space="preserve">CU1243 - SERVENTE COM ENCARGOS COMPLEMENTARES </t>
  </si>
  <si>
    <t xml:space="preserve">IM3780 - PECA DE MADEIRA DE LEI *2,5 X 7,5* CM (1" X 3"), NÃO APARELHADA, (P/TELHADO) </t>
  </si>
  <si>
    <t xml:space="preserve">IM3834 - PECA DE MADEIRA NATIVA / REGIONAL 7,5 X 7,5CM (3X3) NAO APARELHADA (P/FORMA) </t>
  </si>
  <si>
    <t xml:space="preserve">IM4003 - PLACA DE OBRA (PARA CONSTRUCAO CIVIL) EM CHAPA GALVANIZADA *Nº 22*, DE *2,0 X 1,125* M </t>
  </si>
  <si>
    <t xml:space="preserve">IM4250 - PREGO POLIDO COM CABECA 18 X 30 </t>
  </si>
  <si>
    <t xml:space="preserve">Item:  01. 02. 03.             </t>
  </si>
  <si>
    <t xml:space="preserve">IM9015 - FERRAMENTAS ( COMPOSIÇÃO       AUXILIAR )                    </t>
  </si>
  <si>
    <t xml:space="preserve">Item:  01. 02. 04.             </t>
  </si>
  <si>
    <t xml:space="preserve">Serviço:  EPI/PPRA/PCMSO/EXAMES (&lt; 20 EMPREGADOS) (A&gt;=200M2) AREAS EDIF.COBERTAS FECHADAS </t>
  </si>
  <si>
    <t xml:space="preserve">IM9294 - E.P.I/P.P.R.A (COMP. AUXILIAR)                               </t>
  </si>
  <si>
    <t xml:space="preserve">Item:  02. 01. 01.             </t>
  </si>
  <si>
    <t xml:space="preserve">Serviço:  DESMONTAGEM E REMOCAO DE PAINEIS DE DIVISORIAS DE MADEIRA </t>
  </si>
  <si>
    <t xml:space="preserve">CU1179 - CARPINTEIRO DE ESQUADRIA COM ENCARGOS COMPLEMENTARES </t>
  </si>
  <si>
    <t xml:space="preserve">Item:  02. 01. 02.             </t>
  </si>
  <si>
    <t xml:space="preserve">Serviço:  RETIRADA CUIDADOSA DE AZULEJOS/LADRILHOS E ARGAMASSA DE ASSENTAMENTO </t>
  </si>
  <si>
    <t xml:space="preserve">CU1174 - AZULEJISTA OU LADRILHISTA COM ENCARGOS COMPLEMENTARES </t>
  </si>
  <si>
    <t xml:space="preserve">Item:  02. 01. 03.             </t>
  </si>
  <si>
    <t xml:space="preserve">Serviço:  REMOCAO DE DISPOSITIVOS PARA FUNCIONAMENTO DE PIA DE COZINHA </t>
  </si>
  <si>
    <t xml:space="preserve">CU1166 - AUXILIAR DE ENCANADOR OU BOMBEIRO HIDRÁULICO COM ENCARGOS COMPLEMENTARES </t>
  </si>
  <si>
    <t xml:space="preserve">CU1185 - ENCANADOR OU BOMBEIRO HIDRÁULICO COM ENCARGOS COMPLEMENTARES </t>
  </si>
  <si>
    <t xml:space="preserve">Item:  02. 01. 04.             </t>
  </si>
  <si>
    <t xml:space="preserve">Serviço:  LIXAMENTO MAN C/ LIXA CALAFATE DE CONCR APARENTE ANTIGO </t>
  </si>
  <si>
    <t xml:space="preserve">CU1223 - PEDREIRO COM ENCARGOS COMPLEMENTARES </t>
  </si>
  <si>
    <t xml:space="preserve">IM3195 - LIXA EM FOLHA PARA PAREDE OU MADEIRA, NUMERO 120 (COR VERMELHA) </t>
  </si>
  <si>
    <t xml:space="preserve">Item:  02. 01. 05.             </t>
  </si>
  <si>
    <t xml:space="preserve">Serviço:  LOCACAO DE CACAMBA DE ACO TIPO CONTAINER COM 5M3 DE CAPACIDADE,PARA RETIRADA DE ENTULHO DE OBRA,INCLUSIVE CARREGAMENTO,TRANSPORTE E DESCARREGAMENTO,EXCLUSIVE TAXA PARA DESCARGA EMLOCAIS AUTORIZADOS E/OU LICENCIADOS (VIDE ITEM 04.014.0110) </t>
  </si>
  <si>
    <t xml:space="preserve">IN9015 - ALUGUEL CACAMBA DE ACO TIPO CONTAINER C/5M3 CAPAC.P/RETIRADA ENTULHO OBRA,INCLUSIVE CARREGAM.,TRANSP.E DESCARREGAMENTO </t>
  </si>
  <si>
    <t xml:space="preserve">Item:  02. 02. 01.             </t>
  </si>
  <si>
    <t xml:space="preserve">Serviço:  DIVISORIA EM MADEIRA COMPENSADA RESINADA ESPESSURA 6MM, ESTRUTURADA EMMADEIRA DE LEI 3"X3" </t>
  </si>
  <si>
    <t xml:space="preserve">CU1158 - AJUDANTE DE CARPINTEIRO COM ENCARGOS COMPLEMENTARES </t>
  </si>
  <si>
    <t xml:space="preserve">IM1046 - CHAPA DE MADEIRA COMPENSADA RESINADA PARA FORMA DE CONCRETO, DE *2,2 X 1,1* M, E = 6 MM </t>
  </si>
  <si>
    <t xml:space="preserve">IM3773 - PECA DE MADEIRA DE LEI *7,5 X 7,5* CM, NÃO APARELHADA, (P/TELHADO, ESTRUTURAS PERMANENTES) </t>
  </si>
  <si>
    <t xml:space="preserve">IM4243 - PREGO POLIDO COM CABECA 16 X 24 </t>
  </si>
  <si>
    <t xml:space="preserve">Item:  02. 02. 02.             </t>
  </si>
  <si>
    <t xml:space="preserve">Serviço:  ALVENARIA EM TIJOLO CERAMICO FURADO 9X19X19CM, 1 VEZ (ESPESSURA 19 CM), ASSENTADO EM ARGAMASSA TRACO 1:4 (CIMENTO E AREIA MEDIA NAO PENEIRADA), PREPARO MANUAL, JUNTA1 CM </t>
  </si>
  <si>
    <t xml:space="preserve">CU1075 - ARGAMASSA TRAÇO 1:4 (CIMENTO E AREIA MÉDIA) PARA CONTRAPISO, PREPARO MANUAL. AF_06/2014 </t>
  </si>
  <si>
    <t xml:space="preserve">IM5570 - BLOCO CERAMICO (ALVENARIA DE VEDACAO), 8 FUROS, DE 9 X 19 X 19 CM </t>
  </si>
  <si>
    <t xml:space="preserve">Item:  02. 02. 03.             </t>
  </si>
  <si>
    <t xml:space="preserve">Serviço:  CHAPISCO RUSTICO TRACO 1:3 (CIMENTO E AREIA GROSSA), ESPESSURA 2CM, PREPARO MANUAL DA ARGAMASSA </t>
  </si>
  <si>
    <t xml:space="preserve">CU1079 - ARGAMASSA TRAÇO 1:3 (CIMENTO E AREIA GROSSA) PARA CHAPISCO CONVENCIONAL, PREPARO MANUAL. AF_06/2014 </t>
  </si>
  <si>
    <t xml:space="preserve">Item:  02. 02. 04.             </t>
  </si>
  <si>
    <t xml:space="preserve">Serviço:  EMBOÇO OU MASSA ÚNICA EM ARGAMASSA TRAÇO 1:2:8, PREPARO MECÂNICO COM BETONEIRA 400 L, APLICADA MANUALMENTE EM PANOS DE FACHADA COM PRESENÇADE VÃOS, ESPESSURA DE 25 MM. AF_06/2014 </t>
  </si>
  <si>
    <t xml:space="preserve">CU1024 - ARGAMASSA TRAÇO 1:2:8 (CIMENTO, CAL E AREIA MÉDIA) PARA EMBOÇO/MASSA ÚNICA/ASSENTAMENTO DE ALVENARIA DE VEDAÇÃO, PREPARO MECÂNICO COM BETONEIRA 400 L. AF_06/2014 </t>
  </si>
  <si>
    <t xml:space="preserve">IM7289 - TELA DE ACO SOLDADA GALVANIZADA/ZINCADA PARA ALVENARIA, FIO D = *1,24 MM, MALHA 25 X 25 MM </t>
  </si>
  <si>
    <t xml:space="preserve">Item:  02. 02. 05.             </t>
  </si>
  <si>
    <t xml:space="preserve">Serviço:  FECHADURA CILINDRO CENTRAL TUBULAR, 70MM, COM MACANETA DE LATAO CROMADO PARA PORTA DIVISORIA </t>
  </si>
  <si>
    <t xml:space="preserve">IM2358 - FECHADURA TUBULAR CILINDRO CENTRAL 70MM COMPLETA - TP LA FONTE 30 CR OU EQUIV </t>
  </si>
  <si>
    <t xml:space="preserve">Item:  02. 03. 01.             </t>
  </si>
  <si>
    <t xml:space="preserve">Serviço:  COLOCACAO BANCA MARMORE/GRANITO/ACO INOX EXCLUSIVE BANCA - P </t>
  </si>
  <si>
    <t xml:space="preserve">CU1248 - ARGAMASSA TRAÇO 1:3 (CIMENTO E AREIA MÉDIA), PREPARO MANUAL. AF_08/2014 </t>
  </si>
  <si>
    <t xml:space="preserve">IM2677 - GRANITO CINZA POLIDO P/BANCADA E=2,5 CM </t>
  </si>
  <si>
    <t xml:space="preserve">Item:  02. 03. 02.             </t>
  </si>
  <si>
    <t xml:space="preserve">Serviço:  RODABANCADA EM GRANITO CINZA ANDORINHA H = 10 CM, E = 2 CM </t>
  </si>
  <si>
    <t xml:space="preserve">IS9034 - RODABANCADA EM GRANITO CINZA ANDORINHA H = 10 CM, E = 2 CM </t>
  </si>
  <si>
    <t xml:space="preserve">Item:  02. 03. 03.             </t>
  </si>
  <si>
    <t xml:space="preserve">Serviço:  TESTEIRA EM GRANITO CINZA ANDORINHA </t>
  </si>
  <si>
    <t xml:space="preserve">IS9038 - TESTEIRA EM GRANITO CINZA ANDORINHA </t>
  </si>
  <si>
    <t xml:space="preserve">Item:  02. 04. 01.             </t>
  </si>
  <si>
    <t xml:space="preserve">Serviço:  ARMARIO EM MDF COR A DEFINIR MEDINDO 200X40X120 04 PORTAS 02 PRATELEIRA </t>
  </si>
  <si>
    <t xml:space="preserve">CF0124 - LAMINADO MELAMINICO LISO E FOSCO, PARA REVESTIMENTO DE CHAPA COMPENSADA DE MADEIRA, ESPESSURA 1,3MM, FIXADO COM COLA </t>
  </si>
  <si>
    <t xml:space="preserve">IM1026 - CHAPA DE MADEIRA COMPENSADA DE PINUS, VIROLA OU EQUIVALENTE, DE *2,2 X 1,6* M, E = 6 MM </t>
  </si>
  <si>
    <t xml:space="preserve">IM1135 - COLA A BASE DE RESINA SINTETICA PARA CHAPA DE LAMINADO MELAMINICO </t>
  </si>
  <si>
    <t xml:space="preserve">IM1986 - DOBRADICA EM LATAO, 3" X 2 Â½", E= 1,9 A 2 MM, COM ANEL, CROMADO, TAMPA BOLA, COM PARAFUSOS </t>
  </si>
  <si>
    <t xml:space="preserve">IM4237 - PREGO POLIDO COM CABECA 1 1/2 X 14 </t>
  </si>
  <si>
    <t xml:space="preserve">IM4267 - PUXADOR CONCHA LATAO CROMADO OU POLIDO P/ PORTA/JAN CORRER - 3 X 9CM </t>
  </si>
  <si>
    <t xml:space="preserve">Item:  02. 04. 02.             </t>
  </si>
  <si>
    <t xml:space="preserve">Serviço:  ARMARIO EM MDF COR A DEFINIR MEDINDO 140X40X120 04 PORTAS 02 PRATELEIRA </t>
  </si>
  <si>
    <t xml:space="preserve">Item:  02. 04. 03.             </t>
  </si>
  <si>
    <t xml:space="preserve">Serviço:  ARMARIO EM MDF COR A DEFINIR MEDINDO 311X60X75 07 PORTAS 01 PRATELEIRA 04 GAVETAS </t>
  </si>
  <si>
    <t xml:space="preserve">IM4750 - RODIZIO LATAO 6MM C/ ROLAMENTO SKF </t>
  </si>
  <si>
    <t xml:space="preserve">IM5822 - TRILHO QUADRADO ALUMINIO 1/4'' P/ RODIZIOS </t>
  </si>
  <si>
    <t xml:space="preserve">Item:  02. 04. 04.             </t>
  </si>
  <si>
    <t xml:space="preserve">Serviço:  BANCADA EM L MDF COR A DENIFIR MEDINDO 351X78X60 </t>
  </si>
  <si>
    <t xml:space="preserve">IM0996 - CHAPA ALUMINIO E = 6MM </t>
  </si>
  <si>
    <t xml:space="preserve">IM1025 - CHAPA DE MADEIRA COMPENSADA DE PINUS, VIROLA OU EQUIVALENTE, DE *2,2 X 1,6* M, E = 15 MM </t>
  </si>
  <si>
    <t xml:space="preserve">IM4242 - PREGO DE ACO 15 X 15 C/ CABECA </t>
  </si>
  <si>
    <t xml:space="preserve">Item:  02. 04. 05.             </t>
  </si>
  <si>
    <t xml:space="preserve">Serviço:  BANCADA EM  MDF COR A DENIFIR MEDINDO 200X70X78 COM 04 GAVETAS </t>
  </si>
  <si>
    <t xml:space="preserve">Item:  02. 04. 06.             </t>
  </si>
  <si>
    <t xml:space="preserve">Serviço:  BANCADA EM  MDF COR A DENIFIR MEDINDO 80X70X78 </t>
  </si>
  <si>
    <t xml:space="preserve">Item:  02. 04. 07.             </t>
  </si>
  <si>
    <t xml:space="preserve">Serviço:  BANCADA EM  MDF COR A DENIFIR MEDINDO 160X60X82 </t>
  </si>
  <si>
    <t xml:space="preserve">Item:  02. 04. 08.             </t>
  </si>
  <si>
    <t xml:space="preserve">Serviço:  BANCADA EM  MDF COR A DENIFIR MEDINDO 300X90X70 COM 2 PRATELEIRA MEDINDO 300X76X70 </t>
  </si>
  <si>
    <t xml:space="preserve">IM7356 - SUPORTE MAO-FRANCESA EM ACO, ABAS IGUAIS 30 CM, CAPACIDADE MINIMA 60 KG, BRANCO </t>
  </si>
  <si>
    <t xml:space="preserve">Item:  02. 05. 01.             </t>
  </si>
  <si>
    <t xml:space="preserve">Serviço:  SPLIT SYSTEM COMPLETO C/ CONTROLE REMOTO - CAP. 1,00 TR (FORNECIMENTO E MONTAGEM) </t>
  </si>
  <si>
    <t xml:space="preserve">IM9433 - SPLIT SYSTEM COMPLETO C/       CONTROLE REMOTO CAP. 1,00 TR  </t>
  </si>
  <si>
    <t xml:space="preserve">Item:  02. 05. 02.             </t>
  </si>
  <si>
    <t xml:space="preserve">Serviço:  TRANSPORTE COMERCIAL COM CAMINHAO CARROCERIA 9 T, RODOVIA EM LEITO NATURAL </t>
  </si>
  <si>
    <t xml:space="preserve">Unid: TXKM  </t>
  </si>
  <si>
    <t xml:space="preserve">CU0280 - CAMINHAO CARROCERIA ABERTA,EM MADEIRA, TOCO, 170CV - 11T (VU=6ANOS) -CUSTO HORÁRIO DE PRODUÇÃO DIURNA </t>
  </si>
  <si>
    <t xml:space="preserve">Item:  02. 05. 03.             </t>
  </si>
  <si>
    <t xml:space="preserve">Serviço:  CAPELA DE EXAUSTÃO DE GASES MEDIA				 </t>
  </si>
  <si>
    <t xml:space="preserve">IM7406 - CAPELA DE EXAUSTÃO DE GASES    MEDIA                         </t>
  </si>
  <si>
    <t xml:space="preserve">Item:  02. 05. 04.             </t>
  </si>
  <si>
    <t xml:space="preserve">CU0992 - MÃO FRANCESA EM BARRA DE FERRO CHATO RETANGULAR 2" X 1/4", REFORÇADA,40 X 30 CM </t>
  </si>
  <si>
    <t xml:space="preserve">CU1015 - ARGAMASSA INDUSTRIALIZADA MULTIUSO PARA REVESTIMENTOS E ASSENTAMENTO DA ALVENARIA, PREPARO COM MISTURADOR DE EIXO HORIZONTAL DE 160 KG. AF_06/2014 </t>
  </si>
  <si>
    <t xml:space="preserve">CU1162 - AJUDANTE ESPECIALIZADO COM ENCARGOS COMPLEMENTARES </t>
  </si>
  <si>
    <t xml:space="preserve">CU1194 - MONTADOR (TUBO AÇO/EQUIPAMENTOS) COM ENCARGOS COMPLEMENTARES </t>
  </si>
  <si>
    <t xml:space="preserve">IM6385 - TUBO PVC TIPO LEVE PBL DN 250MM PARA VENTILAÇÃO / EXAUSTÃO </t>
  </si>
  <si>
    <t xml:space="preserve">Item:  02. 06. 01.             </t>
  </si>
  <si>
    <t xml:space="preserve">Serviço:  TOMADA DE EMBUTIR 2P+T 10A/250V C/ PLACA - FORNECIMENTO E INSTALACAO </t>
  </si>
  <si>
    <t xml:space="preserve">CU1165 - AUXILIAR DE ELETRICISTA COM ENCARGOS COMPLEMENTARES </t>
  </si>
  <si>
    <t xml:space="preserve">CU1182 - ELETRICISTA COM ENCARGOS COMPLEMENTARES </t>
  </si>
  <si>
    <t xml:space="preserve">IM5767 - TOMADA DE EMBUTIR, 2 P + T, UNIVERSAL, DE 10 A / 250 V, COM PLACA </t>
  </si>
  <si>
    <t xml:space="preserve">Item:  02. 06. 02.             </t>
  </si>
  <si>
    <t xml:space="preserve">Serviço:  BLOCO DE DISTRIBUÇÃO 125A      TETRAPOLAR                    </t>
  </si>
  <si>
    <t xml:space="preserve">IH0026 - AUXILIAR DE ELETRICISTA </t>
  </si>
  <si>
    <t xml:space="preserve">IH0047 - ELETRICISTA </t>
  </si>
  <si>
    <t xml:space="preserve">IM7389 - BLOCO DISTRIBUIÇÃO 125 A       TETRAPOLAR                    </t>
  </si>
  <si>
    <t xml:space="preserve">Item:  02. 06. 03.             </t>
  </si>
  <si>
    <t xml:space="preserve">Serviço:  DISJUNTOR TERMOMAGNETICO BIPOLAR PADRAO NEMA (AMERICANO) 10 A 50A 240V, FORNECIMENTO E INSTALACAO </t>
  </si>
  <si>
    <t xml:space="preserve">IM1939 - DISJUNTOR TIPO NEMA, BIPOLAR 10 ATE 50A </t>
  </si>
  <si>
    <t xml:space="preserve">Item:  02. 06. 04.             </t>
  </si>
  <si>
    <t xml:space="preserve">Item:  02. 06. 05.             </t>
  </si>
  <si>
    <t xml:space="preserve">Serviço:  DISJUNTOR TERMOMAGNETICO TRIPOLAR PADRAO NEMA (AMERICANO) 60 A 100A 240V, FORNECIMENTO E INSTALACAO </t>
  </si>
  <si>
    <t xml:space="preserve">IM1946 - DISJUNTOR TIPO NEMA, TRIPOLAR 60 ATE 100A </t>
  </si>
  <si>
    <t xml:space="preserve">Item:  02. 06. 06.             </t>
  </si>
  <si>
    <t xml:space="preserve">Serviço:  DISJUNTOR BIPOLAR DR 25 A - DISPOSITIVO RESIDUAL DIFERENCIAL, TIPO AC, 30MA, REF.5SM1 312-OMB, SIEMENS OU SIMILAR </t>
  </si>
  <si>
    <t xml:space="preserve">IH9014 - SERVENTE                                                     </t>
  </si>
  <si>
    <t xml:space="preserve">IH9020 - ELETRICISTA                                                  </t>
  </si>
  <si>
    <t xml:space="preserve">IM9418 - DISJUNTOR BIPOLAR DR 25 A, DISPOSITIVO RESIDUAL DIFERENCIAL, TIPO AC, 30MA </t>
  </si>
  <si>
    <t xml:space="preserve">Item:  02. 06. 07.             </t>
  </si>
  <si>
    <t xml:space="preserve">Serviço:  CURVA HORIZONTAL,90º,PARA ELETROCALHA PERFURADA OU LISA,100X50MM.FORNECIMENTO E COLOCACAO </t>
  </si>
  <si>
    <t xml:space="preserve">IH9118 - MAO-DE-OBRA DE ELETRICISTA DE CONSTRUÇÃOCIVIL, INCLUSIVE ENCARGOS SOCIAIS </t>
  </si>
  <si>
    <t xml:space="preserve">IH9119 - MAO-DE-OBRA DE SERVENTE DA CONSTRUCAO CIVIL, INCLUSIVE ENCARGOS SOCIAIS </t>
  </si>
  <si>
    <t xml:space="preserve">IN9079 - CURVA HORIZONTAL, 90º, PARA ELETROCALHAPERFURADA OU LISA, 100X50MM, PRE-ZINCADA </t>
  </si>
  <si>
    <t xml:space="preserve">Item:  02. 06. 08.             </t>
  </si>
  <si>
    <t xml:space="preserve">Serviço:  ELETRODUTO DE PVC RIGIDO ROSCAVEL DN 32MM (1 1/4") INCL CONEXOES, FORNECIMENTO E INSTALACAO </t>
  </si>
  <si>
    <t xml:space="preserve">IM2062 - ELETRODUTO DE PVC ROSCÁVEL DE 1 1/4, SEM LUVA </t>
  </si>
  <si>
    <t xml:space="preserve">Item:  02. 06. 09.             </t>
  </si>
  <si>
    <t xml:space="preserve">Serviço:  ELETROCALHA LISA GALVANIZADA ELETROLÍTICA CHAPA 14 - 100 X 50 MM COM TAMPA, INCLUSIVE CONEXÃO </t>
  </si>
  <si>
    <t xml:space="preserve">IS9066 - ELETROCALHA LISA GALVANIZADA ELETROLÍTICA CHAPA 14 - 100 X 50 MM COM TAMPA, INCLUSIVE CONEXÃO </t>
  </si>
  <si>
    <t xml:space="preserve">Item:  02. 06. 10.             </t>
  </si>
  <si>
    <t xml:space="preserve">Serviço:  PERFILADO LISO EM CHAPA DE AÇO , DIMENSÕES 38 X 38 MM </t>
  </si>
  <si>
    <t xml:space="preserve">IS9079 - PERFILADO LISO EM CHAPA DE AÇO , DIMENSÕES 38 X 38 MM </t>
  </si>
  <si>
    <t xml:space="preserve">Item:  02. 06. 11.             </t>
  </si>
  <si>
    <t xml:space="preserve">Serviço:  SUPORTE VERTICAL 50 X 50MM PARA FIXAÇÃO DE ELETROCALHA METÁLICA (REF. MOPA OU SIMILAR) </t>
  </si>
  <si>
    <t xml:space="preserve">IM9430 - SUPORTE VERTICAL 50 X 50MM PARA FIXAÇÃO DE ELETROCALHA METÁLICA (REF. MOPA OUSIMILAR) </t>
  </si>
  <si>
    <t xml:space="preserve">Item:  02. 06. 12.             </t>
  </si>
  <si>
    <t xml:space="preserve">Serviço:  TERMINAL OLHAL PARA CABO DE 1,50MM2 À 2,50MM2 </t>
  </si>
  <si>
    <t xml:space="preserve">IH9016 - AJUDANTE DE ELETRICISTA                                      </t>
  </si>
  <si>
    <t xml:space="preserve">IH9017 - ELETRICISTA                                                  </t>
  </si>
  <si>
    <t xml:space="preserve">IM9232 - TERMINAL OLHAL PARA CABO DE    1,50mm2 A 2,50mm2             </t>
  </si>
  <si>
    <t xml:space="preserve">Item:  02. 06. 13.             </t>
  </si>
  <si>
    <t xml:space="preserve">Serviço:  TERMINAL OLHAL PARA CABO DE 4,00MM2 À 6,00MM2 </t>
  </si>
  <si>
    <t xml:space="preserve">IM9233 - CENTRAL DE TELEFONIA C/ 50 RAMAIS E 10LINHAS TRONCO (FORN./MONTAGEM) </t>
  </si>
  <si>
    <t xml:space="preserve">Item:  02. 06. 14.             </t>
  </si>
  <si>
    <t xml:space="preserve">Serviço:  BUCHA S8+PARAFUSO                                            </t>
  </si>
  <si>
    <t xml:space="preserve">CZ9080 - AUXILIAR DE ELETRICISTA COM ENCARGOS COMPLEMENTARES </t>
  </si>
  <si>
    <t xml:space="preserve">IM9105 - BUCHA NYLON S-8 C/ PARAFUSO ACO ZINC CAB CHATA ROSCA SOBERBA 4,8 X 50MM </t>
  </si>
  <si>
    <t xml:space="preserve">Item:  02. 06. 15.             </t>
  </si>
  <si>
    <t xml:space="preserve">Serviço:  ABRAÇADEIRA EM FERRO           GALVANIZADO DN 50MM           </t>
  </si>
  <si>
    <t xml:space="preserve">IH9003 - I SERVENTE                                                   </t>
  </si>
  <si>
    <t xml:space="preserve">IH9074 - I ENCANADOR OU BOMBEIRO        HIDRAULICO                    </t>
  </si>
  <si>
    <t xml:space="preserve">IM9002 - VALE TRANSPORTE (PARTICIPAÇÃO  DO EMPREGADOR)                </t>
  </si>
  <si>
    <t xml:space="preserve">IM9003 - ALMOÇO (PARTICIPAÇÃO DO        EMPREGADOR)                   </t>
  </si>
  <si>
    <t xml:space="preserve">IM9004 - FARDAMENTO                                                   </t>
  </si>
  <si>
    <t xml:space="preserve">IM9005 - ÓCULOS BRANCO PROTEÇÃO                                       </t>
  </si>
  <si>
    <t xml:space="preserve">PR    </t>
  </si>
  <si>
    <t xml:space="preserve">IM9006 - TALHADEIRA                                                   </t>
  </si>
  <si>
    <t xml:space="preserve">IM9007 - MARRETA                                                      </t>
  </si>
  <si>
    <t xml:space="preserve">IM9009 - I CARRO-DE-MAO CACAMBA         METALICA E PNEU MACICO        </t>
  </si>
  <si>
    <t xml:space="preserve">IM9010 - I LUVA RASPA DE COURO, CANO    CURTO                         </t>
  </si>
  <si>
    <t xml:space="preserve">IM9011 - I BOTA COURO SOLADO DE         BORRACHA VULCANIZADA          </t>
  </si>
  <si>
    <t xml:space="preserve">IM9012 - I CAPA P/ CHUVA                                              </t>
  </si>
  <si>
    <t xml:space="preserve">IM9013 - I CAPACETE PLASTICO RIGIDO                                   </t>
  </si>
  <si>
    <t xml:space="preserve">IM9251 - TARRACHA PARA TUBOS PVC DE     1/2"                          </t>
  </si>
  <si>
    <t xml:space="preserve">IM9252 - TARRACHA PARA TUBOS PVC DE     3/4"                          </t>
  </si>
  <si>
    <t xml:space="preserve">IM9253 - TARRACHA PARA TUBOS PVC DE 1"                                </t>
  </si>
  <si>
    <t xml:space="preserve">IM9254 - TARRACHA PARA TUBOS PVC DE 1   1/2"                          </t>
  </si>
  <si>
    <t xml:space="preserve">IM9255 - TARRACHA PARA TUBOS PVC DE 1   1/4"                          </t>
  </si>
  <si>
    <t xml:space="preserve">IM9431 - ABRAÇADEIRA EM FERRO           GALVANIZADO DN 150MM          </t>
  </si>
  <si>
    <t xml:space="preserve">IN9005 - CESTA BÁSICA                                                 </t>
  </si>
  <si>
    <t xml:space="preserve">IN9006 - PROTETOR AURICULAR                                           </t>
  </si>
  <si>
    <t xml:space="preserve">IN9007 - PROTETOR SOLAR FPS 30                                        </t>
  </si>
  <si>
    <t xml:space="preserve">IN9010 - PÁ QUADRADA                                                  </t>
  </si>
  <si>
    <t xml:space="preserve">IN9045 - LIMA CHATA 1 1/2"                                            </t>
  </si>
  <si>
    <t xml:space="preserve">IN9046 - PRAIO SIMPLES 30CM                                           </t>
  </si>
  <si>
    <t xml:space="preserve">IS9002 - SEGURO DE VIDA E ACIDENTE EM   GRUPO                         </t>
  </si>
  <si>
    <t xml:space="preserve">IS9003 - EXAMES ADMISSIONAIS/DEMISSIONAIS (CHECKUP) </t>
  </si>
  <si>
    <t xml:space="preserve">IS9004 - REFEIÇÃO - CAFÉ DA MANHÃ ( CAFÉ COM LEITE E DOIS PÃES COM MANTEIGA) </t>
  </si>
  <si>
    <t xml:space="preserve">Item:  02. 06. 16.             </t>
  </si>
  <si>
    <t xml:space="preserve">Serviço:  CABO DE COBRE ISOLADO PVC 450/750V 4MM2 RESISTENTE A CHAMA - FORNECIMENTO E INSTALACAO </t>
  </si>
  <si>
    <t xml:space="preserve">IM0654 - CABO DE COBRE ISOLAMENTO ANTI-CHAMA 450/750V 4MM2, FLEXIVEL, TP FORESPLAST ALCOA OU EQUIV </t>
  </si>
  <si>
    <t xml:space="preserve">IM2433 - FITA ISOLANTE ADESIVA ANTI-CHAMA EM ROLOS 19MM X 5M </t>
  </si>
  <si>
    <t xml:space="preserve">Item:  02. 06. 17.             </t>
  </si>
  <si>
    <t xml:space="preserve">Serviço:  FITA ISOLANTE ALTA FUSÃO 19 MM X 10 M - FORNECIMENTO         </t>
  </si>
  <si>
    <t xml:space="preserve">IM9432 - FITA ELETR. AUTO FUSÃO 19 MM X 10 M                          </t>
  </si>
  <si>
    <t xml:space="preserve">Item:  02. 06. 18.             </t>
  </si>
  <si>
    <t xml:space="preserve">Serviço:  ANILHA (MARCADOR) PARA IDENTIFICAÇÃO DE CABOS (# 6 MM2) - 500 UN </t>
  </si>
  <si>
    <t xml:space="preserve">IS9053 - ANILHA (MARCADOR) PARA IDENTIFICAÇÃO DE CABOS (# 6 MM2) - 500 UN </t>
  </si>
  <si>
    <t xml:space="preserve">Item:  02. 06. 19.             </t>
  </si>
  <si>
    <t xml:space="preserve">Serviço:  EQUIPE DE MANUTENÇÃO DAS INSTA LAÇÕES ELETRICAS              </t>
  </si>
  <si>
    <t xml:space="preserve">CZ9081 - ELETRICISTA COM ENCARGOS COMPLEMENTARES </t>
  </si>
  <si>
    <t xml:space="preserve">Item:  02. 06. 20.             </t>
  </si>
  <si>
    <t xml:space="preserve">Serviço:  CONDULETE 1" EM LIGA DE ALUMÍNIO FUNDIDO TIPO "C" - FORNECIMENTO E INSTALACAO </t>
  </si>
  <si>
    <t xml:space="preserve">IM0499 - BUCHA E ARRUELA ALUMINIO FUNDIDO P/ ELETRODUTO 25MM (1'') </t>
  </si>
  <si>
    <t xml:space="preserve">IM1236 - CONDULETE TIPO "C" EM LIGA ALUMINIO P/ ELETRODUTO ROSCADO 1" </t>
  </si>
  <si>
    <t xml:space="preserve">Item:  02. 06. 21.             </t>
  </si>
  <si>
    <t xml:space="preserve">Serviço:  QDM-04 CAIXA PARA QUADRO DE DISTRIBUIÇÃO, SOBREPOR,METÁLICO, TRATAMENTO ANTICORROSIVO, ESPELHO INTERNO, PORTA E TRINCO PINT A PÓ P </t>
  </si>
  <si>
    <t xml:space="preserve">IM9274 - QDM-04 CAIXA PARA QUADRO DE DISTRIBUIÇÃO, SOBREPOR,METÁLICO, TRATAMENTO ANTICORROSIVO, ESPELHO INTERNO </t>
  </si>
  <si>
    <t xml:space="preserve">Item:  02. 07. 01.             </t>
  </si>
  <si>
    <t xml:space="preserve">Serviço:  LIMPEZA FINAL DA OBRA </t>
  </si>
  <si>
    <t xml:space="preserve">IM0019 - ACIDO MURIATICO (SOLUCAO ACIDA) </t>
  </si>
  <si>
    <t xml:space="preserve">Item:  03. 01. 01.             </t>
  </si>
  <si>
    <t xml:space="preserve">Serviço:  RETIRADA DE DIVISORIAS EM CHAPAS DE MADEIRA, COM MONTANTES METALICOS </t>
  </si>
  <si>
    <t xml:space="preserve">Item:  03. 01. 02.             </t>
  </si>
  <si>
    <t xml:space="preserve">Serviço:  RETIRADA DE FOLHAS DE PORTA DE PASSAGEM OU JANELA </t>
  </si>
  <si>
    <t xml:space="preserve">Item:  03. 01. 03.             </t>
  </si>
  <si>
    <t xml:space="preserve">Item:  03. 02. 01.             </t>
  </si>
  <si>
    <t xml:space="preserve">Serviço:  ALVENARIA EMBASAMENTO TIJOLO CERAMICO FURADO 10X20X20 CM </t>
  </si>
  <si>
    <t xml:space="preserve">CU1250 - ARGAMASSA TRAÇO 1:4 (CIMENTO E AREIA MÉDIA), PREPARO MANUAL. AF_08/2014 </t>
  </si>
  <si>
    <t xml:space="preserve">Item:  03. 02. 02.             </t>
  </si>
  <si>
    <t xml:space="preserve">Serviço:  ALVENARIA ESTRUTURAL DE BLOCOS CERÂMICOS 14X19X29, (ESPESSURA DE 14 CM), PARA PAREDES COM ÁREA LÍQUIDA MENOR QUE 6M², SEM VÃOS, UTILIZANDO PALHETA E ARGAMASSA DE ASSENTAMENTO COM PREPARO EM BETONEIRA. AF_12/2014 </t>
  </si>
  <si>
    <t xml:space="preserve">CU1022 - ARGAMASSA TRAÇO 1:1:6 (CIMENTO, CAL E AREIA MÉDIA) PARA EMBOÇO/MASSA ÚNICA/ASSENTAMENTO DE ALVENARIA DE VEDAÇÃO, PREPARO MECÂNICO COM BETONEIRA 400 L. AF_06/2014 </t>
  </si>
  <si>
    <t xml:space="preserve">IM7126 - TELA DE ACO SOLDADA GALVANIZADA PARA ALVENARIA, FIO 1,20 A 1,70 DE DIAMETRO, MALHA 15 X 15 MM, LARGURA 12 CM E COMPRIMENTO 50 CM </t>
  </si>
  <si>
    <t xml:space="preserve">IM7237 - BLOCO ESTRUTURAL CERAMICO 14 X 19 X 29 CM, 6,0 MPA (NBR 15270) </t>
  </si>
  <si>
    <t xml:space="preserve">IM7243 - CANALETA ESTRUTURAL CERAMICA, 14 X 19 X 29 CM, 6,0 MPA (NBR 15270) </t>
  </si>
  <si>
    <t xml:space="preserve">IM7248 - MEIO BLOCO ESTRUTURAL CERAMICO 14 X 19 X 14 CM, 6,0 MPA (NBR 15270) </t>
  </si>
  <si>
    <t xml:space="preserve">Item:  03. 02. 03.             </t>
  </si>
  <si>
    <t xml:space="preserve">Serviço:  VERGA 10X10CM EM CONCRETO PRÉ-MOLDADO FCK=20MPA (PREPARO COM BETONEIRA) AÇO CA60, BITOLA FINA, INCLUSIVE FORMAS TABUA 3A. </t>
  </si>
  <si>
    <t xml:space="preserve">CH0064 - ARMACAO DE ACO CA-60 DIAM.7,0 A 8,0MM - FORNECIMENTO / CORTE (C/ PERDADE 10%) / DOBRA / COLOCACAO. </t>
  </si>
  <si>
    <t xml:space="preserve">CH0110 - CONCRETO FCK=20MPA, VIRADO EM BETONEIRA, SEM LANCAMENTO </t>
  </si>
  <si>
    <t xml:space="preserve">IM4246 - PREGO POLIDO COM CABECA 17 X 27 </t>
  </si>
  <si>
    <t xml:space="preserve">IM4890 - TABUA MADEIRA 2A QUALIDADE 2,5 X 30,0CM (1 X 12") NAO APARELHADA </t>
  </si>
  <si>
    <t xml:space="preserve">Item:  03. 02. 04.             </t>
  </si>
  <si>
    <t xml:space="preserve">Item:  03. 02. 05.             </t>
  </si>
  <si>
    <t xml:space="preserve">Item:  03. 02. 06.             </t>
  </si>
  <si>
    <t xml:space="preserve">Serviço:  ENCUNHAMENTO (APERTO DE ALVENARIA) EM TIJOLOS CERAMICOS MACICO 5,7X9X19CM 1/2 VEZ (ESPESSURA 9CM) COM ARGAMASSA TRACO 1:2:8 (CIMENTO, CAL EAREIA) </t>
  </si>
  <si>
    <t xml:space="preserve">CU1071 - ARGAMASSA TRAÇO 1:2:8 (CIMENTO, CAL E AREIA MÉDIA) PARA EMBOÇO/MASSA ÚNICA/ASSENTAMENTO DE ALVENARIA DE VEDAÇÃO, PREPARO MANUAL. AF_06/2014 </t>
  </si>
  <si>
    <t xml:space="preserve">IM5575 - TIJOLO CERAMICO MACICO *5 X 10 X 20* CM </t>
  </si>
  <si>
    <t xml:space="preserve">Item:  03. 02. 07.             </t>
  </si>
  <si>
    <t xml:space="preserve">Item:  03. 02. 08.             </t>
  </si>
  <si>
    <t xml:space="preserve">Serviço:  PORTA DE ABRIR EM ALUMINIO TIPO VENEZIANA, COM GUARNICAO </t>
  </si>
  <si>
    <t xml:space="preserve">CU1229 - SERRALHEIRO COM ENCARGOS COMPLEMENTARES </t>
  </si>
  <si>
    <t xml:space="preserve">CU1246 - ARGAMASSA TRAÇO 1:0,5:4,5 (CIMENTO, CAL E AREIA MÉDIA) PARA ASSENTAMENTO DE ALVENARIA, PREPARO MANUAL. AF_08/2014 </t>
  </si>
  <si>
    <t xml:space="preserve">IM4116 - PORTA ALUMINIO ABRIR, PERFIL SERIE 25, TP VENEZIANA C/ GUARNICAO 87 X 210CM </t>
  </si>
  <si>
    <t xml:space="preserve">Item:  03. 02. 09.             </t>
  </si>
  <si>
    <t xml:space="preserve">Serviço:  PORTA DE MADEIRA PARA BANHEIRO, EM CHAPA DE MADEIRA COMPENSADA, REVESTIDA COM LAMINADO TEXTURIZADO, 80X160CM, INCLUSO MARCO E DOBRADICAS </t>
  </si>
  <si>
    <t xml:space="preserve">CF0001 - LAMINADO MELAMINICO TEXTURIZADO, ESPESSURA 1,3MM, PARA REVESTIMENTO DECHAPA COMPENSADA DE MADEIRA, FIXADA COM COLA </t>
  </si>
  <si>
    <t xml:space="preserve">IM0525 - BUCHA DE NYLON, DIAMETRO DO FURO 8 MM, COMPRIMENTO 40 MM, COM PARAFUSO DE ROSCA SOBERBA, CABECA CHATA, FENDA SIMPLES, 4,8 X 50 MM </t>
  </si>
  <si>
    <t xml:space="preserve">IM1027 - CHAPA DE MADEIRA COMPENSADA DE PINUS, VIROLA OU EQUIVALENTE, DE *2,2 X 1,6* M, E = 20 MM </t>
  </si>
  <si>
    <t xml:space="preserve">IM1987 - !EM PROCESSO DE DESATIVACAO! DOBRADICA LATAO CROMADO 3 X 3" SEM ANEIS </t>
  </si>
  <si>
    <t xml:space="preserve">IM3496 - MARCO/ARO/BATENTE SIMPLES / GRADE CANTO 7 X 3CM P/ PORTA 0,60 A 1,20 X 2,10M MADEIRA REGIONAL 2A </t>
  </si>
  <si>
    <t xml:space="preserve">IM3813 - PECA DE MADEIRA DE LEI NATIVA/REGIONAL 10 X 10 X 3 CM P/ FIXACAO DE ESQUADRIAS OU RODAPE </t>
  </si>
  <si>
    <t xml:space="preserve">Item:  03. 03. 01.             </t>
  </si>
  <si>
    <t xml:space="preserve">Serviço:  REVESTIMENTO CERÂMICO PARA PAREDES INTERNAS COM PLACAS TIPO GRÊS OU SEMI-GRÊS DE DIMENSÕES 20X20 CM APLICADAS EM AMBIENTES DE ÁREA MENOR QUE5 M² NA ALTURA INTEIRA DAS PAREDES. AF_06/2014 </t>
  </si>
  <si>
    <t xml:space="preserve">IM0275 - ARGAMASSA COLANTE AC I PARA CERAMICAS </t>
  </si>
  <si>
    <t xml:space="preserve">IM0353 - REVESTIMENTO EM CERAMICA ESMALTADA EXTRA, PEI MENOR OU IGUAL A 3, FORMATO MENOR OU IGUAL A 2025 CM2 </t>
  </si>
  <si>
    <t xml:space="preserve">IM7123 - REJUNTE COLORIDO </t>
  </si>
  <si>
    <t xml:space="preserve">Item:  03. 03. 02.             </t>
  </si>
  <si>
    <t xml:space="preserve">Serviço:  ATERRO COM AREIA COM ADENSAMENTO HIDRAULICO </t>
  </si>
  <si>
    <t xml:space="preserve">Item:  03. 03. 03.             </t>
  </si>
  <si>
    <t xml:space="preserve">Serviço:  CONTRAPISO EM ARGAMASSA TRAÇO 1:4 (CIMENTO E AREIA), PREPARO MECÂNICOCOM BETONEIRA 400 L, APLICADO EM ÁREAS SECAS MENORES QUE 10M2 SOBRE LAJE, ADERIDO, ESPESSURA 2CM, ACABAMENTO REFORÇADO. AF_06/2014 </t>
  </si>
  <si>
    <t xml:space="preserve">CU1027 - ARGAMASSA TRAÇO 1:4 (CIMENTO E AREIA MÉDIA) PARA CONTRAPISO, PREPARO MECÂNICO COM BETONEIRA 400 L. AF_06/2014 </t>
  </si>
  <si>
    <t xml:space="preserve">IM0111 - ADESIVO PARA ARGAMASSAS E CHAPISCOS </t>
  </si>
  <si>
    <t xml:space="preserve">IM1119 - CIMENTO PORTLAND COMPOSTO CP II-32 </t>
  </si>
  <si>
    <t xml:space="preserve">Item:  03. 03. 04.             </t>
  </si>
  <si>
    <t xml:space="preserve">Serviço:  REVESTIMENTO CERÂMICO PARA PISO COM PLACAS TIPO GRÊS DE DIMENSÕES 60X60 CM APLICADA EM AMBIENTES DE ÁREA MENOR QUE 5 M2. AF_06/2014 </t>
  </si>
  <si>
    <t xml:space="preserve">IM0970 - PISO EM CERAMICA ESMALTADA EXTRA, PEI MAIOR OU IGUAL A 4, FORMATO MAIOR QUE </t>
  </si>
  <si>
    <t xml:space="preserve">Item:  03. 03. 05.             </t>
  </si>
  <si>
    <t xml:space="preserve">Serviço:  FORRO DE MADEIRA COM TABUAS 10X1CM FIXADAS EM SARRAFOS DE 2X10CM COM ESPACAMENTO DE 50CM </t>
  </si>
  <si>
    <t xml:space="preserve">IM2572 - FORRO DE MADEIRA CEDRINHO OU EQUIVALENTE DA REGIAO, ENCAIXE MACHO/FEMEA COM FRISO, *10 X 1* CM (SEM COLOCACAO) </t>
  </si>
  <si>
    <t xml:space="preserve">IM3816 - PECA DE MADEIRA DE LEI *2,5 X 10* CM (1" X 4") NÃO APARELHADA, (SARRAFO-P/TELHADO) </t>
  </si>
  <si>
    <t xml:space="preserve">Item:  03. 03. 06.             </t>
  </si>
  <si>
    <t xml:space="preserve">Serviço:  SOLEIRA EM ARDOSIA LARGURA 15CM ASSENTADA COM ARGAMASSA DE CIMENTO E AREIA TRACO 1:4 REJUNTE EM CIMENTO BRANCO </t>
  </si>
  <si>
    <t xml:space="preserve">IM1117 - CIMENTO BRANCO </t>
  </si>
  <si>
    <t xml:space="preserve">IM3901 - |EM PROCESSO DE DESATIVACAO| PEDRA ARDOSIA CINZA IRREGULAR </t>
  </si>
  <si>
    <t xml:space="preserve">Item:  03. 04. 01.             </t>
  </si>
  <si>
    <t xml:space="preserve">Serviço:  PINTURA PVA, TRES DEMAOS </t>
  </si>
  <si>
    <t xml:space="preserve">CU1224 - PINTOR COM ENCARGOS COMPLEMENTARES </t>
  </si>
  <si>
    <t xml:space="preserve">IM5627 - TINTA LATEX PVA PREMIUM, COR BRANCA </t>
  </si>
  <si>
    <t xml:space="preserve">Item:  03. 04. 02.             </t>
  </si>
  <si>
    <t xml:space="preserve">Item:  03. 04. 03.             </t>
  </si>
  <si>
    <t xml:space="preserve">Serviço:  PINTURA ESMALTE FOSCO PARA MADEIRA, DUAS DEMAOS, SOBRE FUNDO NIVELADORBRANCO </t>
  </si>
  <si>
    <t xml:space="preserve">IM2592 - FUNDO SINTETICO NIVELADOR BRANCO FOSCO PARA MADEIRA </t>
  </si>
  <si>
    <t xml:space="preserve">IM4839 - SOLVENTE DILUENTE A BASE DE AGUARRAS </t>
  </si>
  <si>
    <t xml:space="preserve">IM5621 - TINTA ESMALTE SINTETICO FOSCO </t>
  </si>
  <si>
    <t xml:space="preserve">Item:  03. 05. 01.             </t>
  </si>
  <si>
    <t xml:space="preserve">Item:  03. 05. 02.             </t>
  </si>
  <si>
    <t>Serviço:  ARMARIO MDF DFINIR BANCADA     1,5X0,5X0,9 PT CORRER ACRILICO</t>
  </si>
  <si>
    <t xml:space="preserve">IH0003 - AJUDANTE DE CARPINTEIRO </t>
  </si>
  <si>
    <t xml:space="preserve">IH0040 - CARPINTEIRO DE ESQUADRIA </t>
  </si>
  <si>
    <t xml:space="preserve">IM1019 - CHAPA DE LAMINADO MELAMINICO, LISO FOSCO, DE *1,25 X 3,08* M, E = 0,8 MM </t>
  </si>
  <si>
    <t xml:space="preserve">IM1034 - CHAPA DE MADEIRA COMPENSADA NAVAL (COM COLA FENOLICA), E = 6 MM, DE *1,60 X 2,20* M </t>
  </si>
  <si>
    <t xml:space="preserve">IM1991 - DOBRADICA TIPO PIANO EM ACO/FERRO, 1'' X 3 M, GALVANIZADO, COM PARAFUSOS </t>
  </si>
  <si>
    <t xml:space="preserve">IM4238 - PREGO POLIDO COM CABECA 1 1/2" X 13" </t>
  </si>
  <si>
    <t xml:space="preserve">IM4268 - PUXADOR CONCHA LATAO CROMADO OU POLIDO P/ PORTA/JAN CORRER C/ FURO P/ CHAVE - 4 X 10CM </t>
  </si>
  <si>
    <t xml:space="preserve">IM7039 - CAIXILHO FIXO ALUMINIO 60 X 80 CM COMPLETO </t>
  </si>
  <si>
    <t xml:space="preserve">IN9095 - POLICARBONATO COMPACTO, COR CRISTAL, MEDINDO (2,44X1,22)M, COM ESPESSURA DE 10MM </t>
  </si>
  <si>
    <t xml:space="preserve">Item:  03. 05. 03.             </t>
  </si>
  <si>
    <t xml:space="preserve">Serviço:  ARMARIO EM MDF COR DEFINIR      2,25X2,40X0,7  8 PT ACRILICA </t>
  </si>
  <si>
    <t xml:space="preserve">IM3746 - PECA DE MADEIRA 3A/4A NATIVA/REGIONAL 5 X 5 CM </t>
  </si>
  <si>
    <t xml:space="preserve">Item:  03. 05. 04.             </t>
  </si>
  <si>
    <t xml:space="preserve">IM4753 - ROLDANAS PLASTICAS/PVC OU CLEATS TAMANHO MEDIO P/ INSTALACAO ELETR APARENTE </t>
  </si>
  <si>
    <t xml:space="preserve">IM5821 - TRILHO "U" ALUMINIO 40 X 40MM P/ ROLDANA </t>
  </si>
  <si>
    <t xml:space="preserve">Item:  03. 06. 01.             </t>
  </si>
  <si>
    <t xml:space="preserve">Item:  03. 06. 02.             </t>
  </si>
  <si>
    <t xml:space="preserve">Item:  03. 06. 03.             </t>
  </si>
  <si>
    <t xml:space="preserve">Item:  03. 06. 04.             </t>
  </si>
  <si>
    <t xml:space="preserve">Serviço:  MÃO FRANCESA EM BARRA DE FERRO CHATO RETANGULAR 2" X 1/4", REFORÇADA,40 X 30 CM </t>
  </si>
  <si>
    <t xml:space="preserve">CU0074 - SOLDA TOPO DESCENDENTE CHANFRADA ESPESSURA=1/4" CHAPA/PERFIL/TUBO ACOCOM CONVERSOR DIESEL. </t>
  </si>
  <si>
    <t xml:space="preserve">IM0414 - BARRA DE FERRO RETANGULAR, BARRA CHATA, 2 X 1/4" (L X E), 2,53 KG/M </t>
  </si>
  <si>
    <t xml:space="preserve">Item:  03. 07. 01.             </t>
  </si>
  <si>
    <t xml:space="preserve">Serviço:  EXAUSTOR ELETROMECÂNICO INDUSTRIAL D= 400MM </t>
  </si>
  <si>
    <t xml:space="preserve">IM9435 - EXAUSTOR ELETROMECANICO        INDUST. D=400MM               </t>
  </si>
  <si>
    <t xml:space="preserve">Item:  03. 08. 01.             </t>
  </si>
  <si>
    <t xml:space="preserve">Item:  04. 01. 01.             </t>
  </si>
  <si>
    <t xml:space="preserve">Serviço:  RETIRADAS DE DIVISORIAS EM CHAPAS OU TABUAS, COM RETIRADA DO ENTARUGAMENTO </t>
  </si>
  <si>
    <t xml:space="preserve">Item:  04. 01. 02.             </t>
  </si>
  <si>
    <t xml:space="preserve">Item:  04. 01. 03.             </t>
  </si>
  <si>
    <t xml:space="preserve">Serviço:  RETIRADA DE AR CONDICIONADO                                  </t>
  </si>
  <si>
    <t xml:space="preserve">IH0097 - PEDREIRO </t>
  </si>
  <si>
    <t xml:space="preserve">IH0109 - SERVENTE </t>
  </si>
  <si>
    <t xml:space="preserve">Item:  04. 01. 04.             </t>
  </si>
  <si>
    <t xml:space="preserve">Item:  04. 02. 01.             </t>
  </si>
  <si>
    <t xml:space="preserve">Item:  04. 02. 02.             </t>
  </si>
  <si>
    <t xml:space="preserve">Item:  04. 03. 01.             </t>
  </si>
  <si>
    <t xml:space="preserve">Item:  04. 04. 01.             </t>
  </si>
  <si>
    <t xml:space="preserve">Serviço:  SPLIT SYSTEM COMPLETO C/ CONTROLE REMOTO - CAP. 2,00 TR (FORNECIMENTO E MONTAGEM) </t>
  </si>
  <si>
    <t xml:space="preserve">IM9436 - SPLIT SYSTEM COMPLETO C/       CONTROLE REMOTO CAP. 2,00 TR  </t>
  </si>
  <si>
    <t xml:space="preserve">Item:  04. 04. 02.             </t>
  </si>
  <si>
    <t xml:space="preserve">Item:  04. 04. 03.             </t>
  </si>
  <si>
    <t xml:space="preserve">IM7407 - CAPELA DE EXAUSTÃO DE GASES    MEDIA                         </t>
  </si>
  <si>
    <t xml:space="preserve">Item:  04. 04. 04.             </t>
  </si>
  <si>
    <t xml:space="preserve">Item:  04. 05. 01.             </t>
  </si>
  <si>
    <t xml:space="preserve">Item:  05. 01. 01.             </t>
  </si>
  <si>
    <t xml:space="preserve">Item:  05. 01. 02.             </t>
  </si>
  <si>
    <t xml:space="preserve">Serviço:  DEMOLICAO DE ALVENARIA DE TIJOLOS FURADOS S/REAPROVEITAMENTO </t>
  </si>
  <si>
    <t xml:space="preserve">Item:  05. 01. 03.             </t>
  </si>
  <si>
    <t xml:space="preserve">Serviço:  CARGA MANUAL DE TERRA EM CAMINHAO BASCULANTE 6 M3 </t>
  </si>
  <si>
    <t xml:space="preserve">CU0404 - CAMINHAO BASCULANTE, 162HP, 6M3 - 12T (VU=5ANOS) - CHI DIURNO </t>
  </si>
  <si>
    <t xml:space="preserve">Item:  05. 02. 01.             </t>
  </si>
  <si>
    <t xml:space="preserve">Serviço:  DEMOLICAO DE CONCRETO SIMPLES </t>
  </si>
  <si>
    <t xml:space="preserve">Item:  05. 02. 02.             </t>
  </si>
  <si>
    <t xml:space="preserve">Serviço:  ESCAVAÇÃO MANUAL DE VALA, A FRIO, EM MATERIAL DE 2A CATEGORIA (MOLEDOOU ROCHA DECOMPOSTA), DE 4,5 ATÉ 6M, EXCLUINDO ESGOTAMENTO E ESCORAMENTO. </t>
  </si>
  <si>
    <t xml:space="preserve">Item:  05. 02. 03.             </t>
  </si>
  <si>
    <t xml:space="preserve">Serviço:  APILOAMENTO COM MACO DE 30KG </t>
  </si>
  <si>
    <t xml:space="preserve">Item:  05. 02. 04.             </t>
  </si>
  <si>
    <t xml:space="preserve">Serviço:  LASTRO DE CONCRETO, ESPESSURA 3 CM, PREPARO MECANICO, INCLUSO ADITIVOIMPERMEABILIZANTE </t>
  </si>
  <si>
    <t xml:space="preserve">IM2751 - ADITIVO IMPERMEABILIZANTE DE PEGA NORMAL PARA ARGAMASSAS E CONCRETOS SEM ARMACAO </t>
  </si>
  <si>
    <t xml:space="preserve">Item:  05. 02. 05.             </t>
  </si>
  <si>
    <t xml:space="preserve">Serviço:  ALVENARIA EM TIJOLO CERAMICO MACICO 5X10X20CM 1/2 VEZ (ESPESSURA 10CM), ASSENTADO COM ARGAMASSA TRACO 1:2:8 (CIMENTO, CAL E AREIA) </t>
  </si>
  <si>
    <t xml:space="preserve">CU1044 - ARGAMASSA TRAÇO 1:2:8 (CIMENTO, CAL E AREIA MÉDIA) PARA EMBOÇO/MASSA ÚNICA/ASSENTAMENTO DE ALVENARIA DE VEDAÇÃO, PREPARO MECÂNICO COM MISTURADOR DE EIXO HORIZONTAL DE 300 KG. AF_06/2014 </t>
  </si>
  <si>
    <t xml:space="preserve">Item:  05. 02. 06.             </t>
  </si>
  <si>
    <t xml:space="preserve">Item:  05. 02. 07.             </t>
  </si>
  <si>
    <t xml:space="preserve">Item:  05. 02. 08.             </t>
  </si>
  <si>
    <t xml:space="preserve">Serviço:  GRADE EM FERRO CHATO 1 1/4" X 1/2" </t>
  </si>
  <si>
    <t xml:space="preserve">IH9028 - ARMADOR/FERREIRO                                             </t>
  </si>
  <si>
    <t xml:space="preserve">IM9118 - AÇO CA-50                                                    </t>
  </si>
  <si>
    <t xml:space="preserve">IM9437 - ELETRODOS                                                    </t>
  </si>
  <si>
    <t xml:space="preserve">IM9438 - TUBO PVC RÍGIDO ROSCÁVEL DE    1/2'                          </t>
  </si>
  <si>
    <t xml:space="preserve">IM9439 - FERRO CHATO 1 1/4   x 1/2                                    </t>
  </si>
  <si>
    <t xml:space="preserve">Item:  05. 02. 09.             </t>
  </si>
  <si>
    <t xml:space="preserve">Serviço:  REATERRO DE VALAS / CAVAS, COMPACTADA A MAÇO, EM CAMADAS DE ATÉ 30 CM. </t>
  </si>
  <si>
    <t xml:space="preserve">Item:  05. 02. 10.             </t>
  </si>
  <si>
    <t xml:space="preserve">Serviço:  CARGA MANUAL DE ENTULHO EM CAMINHAO BASCULANTE 6 M3 </t>
  </si>
  <si>
    <t xml:space="preserve">Item:  05. 02. 11.             </t>
  </si>
  <si>
    <t xml:space="preserve">Serviço:  ASSENTAMENTO TUBO PVC COM JUNTA ELASTICA, DN 75 MM - (OU RPVC, OU PVCDEFOFO, OU PRFV) - PARA AGUA. </t>
  </si>
  <si>
    <t xml:space="preserve">CU1242 - ASSENTADOR DE TUBOS COM ENCARGOS COMPLEMENTARES </t>
  </si>
  <si>
    <t xml:space="preserve">Item:  05. 02. 12.             </t>
  </si>
  <si>
    <t xml:space="preserve">Serviço:  ASSENTAMENTO TUBO PVC COM JUNTA ELASTICA, DN 50 MM - (OU RPVC, OU PVCDEFOFO, OU PRFV) - PARA AGUA. </t>
  </si>
  <si>
    <t xml:space="preserve">Item:  05. 03. 01.             </t>
  </si>
  <si>
    <t xml:space="preserve">Item:  05. 03. 02.             </t>
  </si>
  <si>
    <t xml:space="preserve">Item:  05. 03. 03.             </t>
  </si>
  <si>
    <t xml:space="preserve">Item:  05. 03. 04.             </t>
  </si>
  <si>
    <t xml:space="preserve">Item:  05. 04. 01.             </t>
  </si>
  <si>
    <t xml:space="preserve">Item:  05. 04. 02.             </t>
  </si>
  <si>
    <t xml:space="preserve">Serviço:  ALVENARIA DE VEDAÇÃO DE BLOCOS CERÂMICOS FURADOS NA HORIZONTAL DE 9X19X19CM (ESPESSURA 9CM) DE PAREDES COM ÁREA LÍQUIDA MENOR QUE 6M² SEM VÃOS E ARGAMASSA DE ASSENTAMENTO COM PREPARO EM BETONEIRA. AF_06/2014_P </t>
  </si>
  <si>
    <t xml:space="preserve">IM5564 - BLOCO CERAMICO (ALVENARIA DE VEDACAO), DE 9 X 19 X 19 CM </t>
  </si>
  <si>
    <t xml:space="preserve">IM7128 - TELA DE ACO SOLDADA GALVANIZADA PARA ALVENARIA, FIO 1,20 A 1,70 DE DIAMETRO, MALHA 15 X 15 MM, LARGURA 7,5 CM E COMPRIMENTO 50,0 CM </t>
  </si>
  <si>
    <t xml:space="preserve">IM7351 - PINO DE ACO COM FURO, HASTE = 27 MM (ACAO DIRETA) </t>
  </si>
  <si>
    <t xml:space="preserve">CENTO </t>
  </si>
  <si>
    <t xml:space="preserve">Item:  05. 04. 03.             </t>
  </si>
  <si>
    <t xml:space="preserve">Item:  05. 04. 04.             </t>
  </si>
  <si>
    <t xml:space="preserve">Item:  05. 04. 05.             </t>
  </si>
  <si>
    <t xml:space="preserve">Item:  05. 04. 06.             </t>
  </si>
  <si>
    <t xml:space="preserve">Item:  05. 04. 07.             </t>
  </si>
  <si>
    <t xml:space="preserve">Item:  05. 05. 01.             </t>
  </si>
  <si>
    <t>Serviço:  CHUVEIRO E LAVA-OLHOS DE       EMERGÊNCIA E BACIA EM AÇO INOX</t>
  </si>
  <si>
    <t xml:space="preserve">IH9015 - ENCANADOR HIDRÁULICO                                         </t>
  </si>
  <si>
    <t xml:space="preserve">IM9428 - FITA VEDA ROSCA 18MM                                         </t>
  </si>
  <si>
    <t>IM9429 - CHUVEIRO E LAVA-OLHOS DE       EMERGÊNCIA E BACIA EM AÇO INOX</t>
  </si>
  <si>
    <t xml:space="preserve">Item:  05. 05. 02.             </t>
  </si>
  <si>
    <t xml:space="preserve">Item:  05. 06. 01.             </t>
  </si>
  <si>
    <t xml:space="preserve">Serviço:  LAMINADO MELAMINICO            TEXTURIZADO, ESPESSURA 1,3MM, </t>
  </si>
  <si>
    <t xml:space="preserve">IM1020 - CHAPA DE LAMINADO MELAMINICO, TEXTURIZADO, DE *1,25 X 3,08* M, E = 0,8 MM </t>
  </si>
  <si>
    <t xml:space="preserve">Composição:  CF0124            </t>
  </si>
  <si>
    <t xml:space="preserve">Serviço:  LAMINADO MELAMINICO LISO E     FOSCO, PARA REVESTIMENTO DE   </t>
  </si>
  <si>
    <t>Serviço:  ARMACAO DE ACO CA-60 DIAM.7,0  A 8,0MM - FORNECIMENTO / CORTE</t>
  </si>
  <si>
    <t xml:space="preserve">CU1164 - ARMADOR COM ENCARGOS COMPLEMENTARES </t>
  </si>
  <si>
    <t xml:space="preserve">IM0042 - ACO CA-60, 7,0 MM, VERGALHAO </t>
  </si>
  <si>
    <t xml:space="preserve">IM0257 - ARAME RECOZIDO 18 BWG, 1,25 MM (0,01 KG/M) </t>
  </si>
  <si>
    <t xml:space="preserve">Serviço:  CONCRETO NAO ESTRUTURAL,       CONSUMO 150KG/M3, PREPARO COM </t>
  </si>
  <si>
    <t xml:space="preserve">IE0021 - BETONEIRA 320 L, DIESEL, POTENCIA DE 5,5 HP, SEM CARREGADOR MECANICO (LOCACAO) </t>
  </si>
  <si>
    <t xml:space="preserve">IM0265 - AREIA MEDIA - POSTO JAZIDA/FORNECEDOR (SEM FRETE) </t>
  </si>
  <si>
    <t xml:space="preserve">IM3911 - PEDRA BRITADA N. 2 (19 A 38 MM) POSTO PEDREIRA/FORNECEDOR, SEM FRETE </t>
  </si>
  <si>
    <t xml:space="preserve">Serviço:  CONCRETO FCK=20MPA, VIRADO EM  BETONEIRA, SEM LANCAMENTO     </t>
  </si>
  <si>
    <t xml:space="preserve">IE0029 - BETONEIRA 580 L COM MOTOR ELETRICO TRIFASICO, POTENCIA DE 7,5 HP, COM CARREGADOR MECANICO (LOCACAO) </t>
  </si>
  <si>
    <t xml:space="preserve">CU1212 - OPERADOR DE MÁQUINAS E EQUIPAMENTOS COM ENCARGOS COMPLEMENTARES </t>
  </si>
  <si>
    <t xml:space="preserve">IM3910 - PEDRA BRITADA N. 1 (9,5 a 19 MM) POSTO PEDREIRA/FORNECEDOR, SEM FRETE </t>
  </si>
  <si>
    <t xml:space="preserve">CU0440 - MAQUINA SOLDA ARCO 375A DIESEL 33CV CHP DIURNO EXCLUSIVE OPERADOR </t>
  </si>
  <si>
    <t xml:space="preserve">CU0442 - MAQUINA SOLDA ARCO 375A DIESEL 33CV CHI NOTURNO EXCLUSIVE OPERADOR </t>
  </si>
  <si>
    <t xml:space="preserve">CU1230 - SOLDADOR COM ENCARGOS COMPLEMENTARES </t>
  </si>
  <si>
    <t xml:space="preserve">IM2019 - ELETRODO AWS E-6013 (OK 46.00: WI 613) D = 4MM ( SOLDA ELETRICA ) </t>
  </si>
  <si>
    <t xml:space="preserve">CU0180 - CAMINHAO CARROCERIA ABERTA,EM MADEIRA, TOCO, 170CV - 11T (VU=6ANOS) -MANUTENCAO </t>
  </si>
  <si>
    <t xml:space="preserve">CU0526 - CAMINHAO CARROCERIA ABERTA,EM MADEIRA, TOCO, 170CV - 11T (VU=6ANOS) -CHI DIURNO - DEPRECIACAO E JUROS </t>
  </si>
  <si>
    <t xml:space="preserve">CU0527 - CAMINHAO CARROCERIA ABERTA,EM MADEIRA, TOCO, 170CV - 11T (VU=6ANOS) -MATERIAIS/OPERACAO </t>
  </si>
  <si>
    <t xml:space="preserve">CU0528 - CAMINHAO CARROCERIA ABERTA,EM MADEIRA, TOCO, 170CV - 11T (VU=6ANOS) -MAO-DE-OBRA DIURNA NA OPERACAO </t>
  </si>
  <si>
    <t xml:space="preserve">CU0169 - CAMINHAO BASCULANTE, 162HP- 6M3 (VU=5ANOS) - DEPRECIACAO E JUROS </t>
  </si>
  <si>
    <t xml:space="preserve">CU0523 - CAMINHAO BASCULANTE ,162HP- 6M3 / MAO-DE-OBRA NA OPERACAO DIURNA </t>
  </si>
  <si>
    <t>Serviço:  MÃO FRANCESA EM BARRA DE FERRO CHATO RETANGULAR 2" X 1/4", RE</t>
  </si>
  <si>
    <t xml:space="preserve">CU1240 - OPERADOR DE BETONEIRA ESTACIONÁRIA/MISTURADOR COM ENCARGOS COMPLEMENTARES </t>
  </si>
  <si>
    <t xml:space="preserve">CY0068 - MISTURADOR DE ARGAMASSA, EIXO HORIZONTAL, CAPACIDADE DE MISTURA 160 KG, MOTOR ELÉTRICO POTÊNCIA 3 CV - CHP DIURNO. AF_06/2014 </t>
  </si>
  <si>
    <t xml:space="preserve">CY0073 - MISTURADOR DE ARGAMASSA, EIXO HORIZONTAL, CAPACIDADE DE MISTURA 160 KG, MOTOR ELÉTRICO POTÊNCIA 3 CV - CHI DIURNO. AF_06/2014 </t>
  </si>
  <si>
    <t xml:space="preserve">IM0278 - ARGAMASSA INDUSTRIALIZADA MULTIUSO, PARA REVESTIMENTO INTERNO E EXTERNO E ASSENTAMENTO DE BLOCOS DIVERSOS </t>
  </si>
  <si>
    <t xml:space="preserve">Composição:  CU1022            </t>
  </si>
  <si>
    <t xml:space="preserve">Serviço:  ARGAMASSA TRAÇO 1:1:6          (CIMENTO, CAL E AREIA MÉDIA)  </t>
  </si>
  <si>
    <t xml:space="preserve">CY0098 - BETONEIRA CAPACIDADE NOMINAL DE 400 L, CAPACIDADE DE MISTURA 310 L, MOTOR ELÉTRICO TRIFÁSICO POTÊNCIA DE 2 HP, SEM CARREGADOR - CHP DIURNO.AF_10/2014 </t>
  </si>
  <si>
    <t xml:space="preserve">CY0099 - BETONEIRA CAPACIDADE NOMINAL DE 400 L, CAPACIDADE DE MISTURA 310 L, MOTOR ELÉTRICO TRIFÁSICO POTÊNCIA DE 2 HP, SEM CARREGADOR - CHI DIUIRNO.AF_10/2014 </t>
  </si>
  <si>
    <t xml:space="preserve">IM0787 - CAL HIDRATADA, DE 1A. QUALIDADE, PARA ARGAMASSA </t>
  </si>
  <si>
    <t xml:space="preserve">CY0056 - MISTURADOR DE ARGAMASSA, EIXO HORIZONTAL, CAPACIDADE DE MISTURA 300 KG, MOTOR ELÉTRICO POTÊNCIA 5 CV - CHP DIURNO. AF_06/2014 </t>
  </si>
  <si>
    <t xml:space="preserve">CY0061 - MISTURADOR DE ARGAMASSA, EIXO HORIZONTAL, CAPACIDADE DE MISTURA 300 KG, MOTOR ELÉTRICO POTÊNCIA 5 CV - CHI DIURNO. AF_06/2014 </t>
  </si>
  <si>
    <t xml:space="preserve">Composição:  CU1079            </t>
  </si>
  <si>
    <t>Serviço:  ARGAMASSA TRAÇO 1:3 (CIMENTO E AREIA GROSSA) PARA CHAPISCO CO</t>
  </si>
  <si>
    <t xml:space="preserve">IM0264 - AREIA GROSSA - POSTO JAZIDA/FORNECEDOR (SEM FRETE) </t>
  </si>
  <si>
    <t xml:space="preserve">CU1155 - FERRAMENTAS (ENCARGOS COMPLEMENTARES) </t>
  </si>
  <si>
    <t xml:space="preserve">CU1156 - EPI (ENCARGOS COMPLEMENTARES) </t>
  </si>
  <si>
    <t xml:space="preserve">IM7168 - ALIMENTACAO (ENCARGOS COMPLEMENTARES) *COLETADO CAIXA* </t>
  </si>
  <si>
    <t xml:space="preserve">IM7169 - TRANSPORTE (ENCARGOS COMPLEMENTARES) *COLETADO CAIXA* </t>
  </si>
  <si>
    <t xml:space="preserve">IM7170 - EXAMES (ENCARGOS COMPLEMENTARES) *COLETADO CAIXA* </t>
  </si>
  <si>
    <t xml:space="preserve">IM7171 - SEGURO (ENCARGOS COMPLEMENTARES) *COLETADO CAIXA* </t>
  </si>
  <si>
    <t xml:space="preserve">IH0008 - AJUDANTE ESPECIALIZADO </t>
  </si>
  <si>
    <t xml:space="preserve">IH0027 - AUXILIAR DE ENCANADOR OU BOMBEIRO HIDRAULICO </t>
  </si>
  <si>
    <t xml:space="preserve">IH0035 - AZULEJISTA OU LADRILHISTA </t>
  </si>
  <si>
    <t xml:space="preserve">IH0041 - CARPINTEIRO DE FORMAS </t>
  </si>
  <si>
    <t xml:space="preserve">IH0049 - ENCANADOR OU BOMBEIRO HIDRAULICO </t>
  </si>
  <si>
    <t xml:space="preserve">IH0066 - MONTADOR (TUBO ACO/EQUIPAMENTOS) </t>
  </si>
  <si>
    <t xml:space="preserve">IH0098 - PINTOR </t>
  </si>
  <si>
    <t xml:space="preserve">Composição:  CU1229            </t>
  </si>
  <si>
    <t xml:space="preserve">Serviço:  SERRALHEIRO COM ENCARGOS       COMPLEMENTARES                </t>
  </si>
  <si>
    <t xml:space="preserve">IH0106 - SERRALHEIRO </t>
  </si>
  <si>
    <t xml:space="preserve">Composição:  CU1239            </t>
  </si>
  <si>
    <t xml:space="preserve">Serviço:  VIGIA NOTURNO COM ENCARGOS     COMPLEMENTARES                </t>
  </si>
  <si>
    <t xml:space="preserve">IH0120 - VIGIA NOTURNO </t>
  </si>
  <si>
    <t xml:space="preserve">IH0018 - !EM PROCESSO DE DESATIVACAO! ASSENTADOR DE TUBOS </t>
  </si>
  <si>
    <t xml:space="preserve">Composição:  CU1246            </t>
  </si>
  <si>
    <t xml:space="preserve">Serviço:  ARGAMASSA TRAÇO 1:0,5:4,5      (CIMENTO, CAL E AREIA MÉDIA)  </t>
  </si>
  <si>
    <t xml:space="preserve">Composição:  CU1248            </t>
  </si>
  <si>
    <t xml:space="preserve">Serviço:  ARGAMASSA TRAÇO 1:3 (CIMENTO E AREIA MÉDIA), PREPARO MANUAL. </t>
  </si>
  <si>
    <t xml:space="preserve">Composição:  CU1250            </t>
  </si>
  <si>
    <t xml:space="preserve">Serviço:  ARGAMASSA TRAÇO 1:4 (CIMENTO E AREIA MÉDIA), PREPARO MANUAL. </t>
  </si>
  <si>
    <t xml:space="preserve">Composição:  CZ9080            </t>
  </si>
  <si>
    <t xml:space="preserve">IH9026 - AUXILIAR DE ELETRICISTA </t>
  </si>
  <si>
    <t xml:space="preserve">CZ9082 - FERRAMENTAS (ENCARGOS COMPLEMENTARES) </t>
  </si>
  <si>
    <t xml:space="preserve">CZ9083 - EPI (ENCARGOS COMPLEMENTARES) </t>
  </si>
  <si>
    <t xml:space="preserve">IM9106 - ALIMENTACAO (ENCARGOS COMPLEMENTARES) *COLETADO CAIXA* </t>
  </si>
  <si>
    <t xml:space="preserve">IM9107 - TRANSPORTE (ENCARGOS COMPLEMENTARES) *COLETADO CAIXA* </t>
  </si>
  <si>
    <t xml:space="preserve">IM9108 - EXAMES (ENCARGOS COMPLEMENTARES) *COLETADO CAIXA* </t>
  </si>
  <si>
    <t xml:space="preserve">IM9109 - SEGURO (ENCARGOS COMPLEMENTARES) *COLETADO CAIXA* </t>
  </si>
  <si>
    <t xml:space="preserve">Composição:  CZ9081            </t>
  </si>
  <si>
    <t xml:space="preserve">IH9027 - ELETRICISTA </t>
  </si>
  <si>
    <t xml:space="preserve">IE0094 - !EM PROCESSO DE DESATIVACAO! CAMINHAO BASCULANTE 6,0M3 TOCO 208CV PBT=14100KG - DIST ENTRE EIXOS 4928MM - CARGA UTIL MAX C/EQUIP=9326K G - INCL CACAMBA </t>
  </si>
  <si>
    <t xml:space="preserve">IE0086 - !EM PROCESSO DE DESATIVACAO! CAMINHAO TOCO FORD CARGO 1717 E MOTOR CUMMINS 170 CV - PBT=16000 KG - CARGA UTIL + CARROCERIA = 11090 KG - DIST ENTRE EIXOS 4800 MM - INCL CARROCERIA FIXA ABERTA DE MADEIRA P/ TR </t>
  </si>
  <si>
    <t>Serviço:  MAQUINA SOLDA ARCO 375A DIESEL 33CV CHP DIURNO EXCLUSIVE OPER</t>
  </si>
  <si>
    <t xml:space="preserve">IE0231 - GRUPO DE SOLDAGEM C/ GERADOR A DIESEL 60 CV PARA SOLDA ELETRICA, SOBRE 04 RODAS, COM MOTOR 4 CILINDROS </t>
  </si>
  <si>
    <t xml:space="preserve">IM2681 - GRAXA LUBRIFICANTE </t>
  </si>
  <si>
    <t xml:space="preserve">IM3622 - OLEO DIESEL COMBUSTIVEL COMUM </t>
  </si>
  <si>
    <t xml:space="preserve">IM3624 - OLEO LUBRIFICANTE PARA MOTORES DE EQUIPAMENTOS PESADOS (CAMINHOES, TRATORES, RETROS E ETC) </t>
  </si>
  <si>
    <t>Serviço:  MAQUINA SOLDA ARCO 375A DIESEL 33CV CHI NOTURNO EXCLUSIVE OPE</t>
  </si>
  <si>
    <t xml:space="preserve">CU1198 - MOTORISTA DE BASCULANTE COM ENCARGOS COMPLEMENTARES </t>
  </si>
  <si>
    <t xml:space="preserve">CU1199 - MOTORISTA DE CAMINHÃO COM ENCARGOS COMPLEMENTARES </t>
  </si>
  <si>
    <t xml:space="preserve">IM0379 - BALDE PLASTICO CAP 10L </t>
  </si>
  <si>
    <t xml:space="preserve">IM0951 - CARRO-DE-MAO CACAMBA METALICA E PNEU MACICO </t>
  </si>
  <si>
    <t xml:space="preserve">IM2101 - !EM PROCESSO DE DESATIVACAO! ENXADA ESTREITA DE *240 X 230* MM, SEM CABO </t>
  </si>
  <si>
    <t xml:space="preserve">IM0471 - BOTA COURO SOLADO DE BORRACHA VULCANIZADA </t>
  </si>
  <si>
    <t xml:space="preserve">IM0888 - CAPA P/ CHUVA </t>
  </si>
  <si>
    <t xml:space="preserve">IM0889 - CAPACETE PLASTICO RIGIDO </t>
  </si>
  <si>
    <t xml:space="preserve">IM3306 - LUVA RASPA DE COURO, CANO CURTO </t>
  </si>
  <si>
    <t xml:space="preserve">IH0016 - ARMADOR </t>
  </si>
  <si>
    <t xml:space="preserve">IH0085 - OPERADOR DE MAQUINAS E EQUIPAMENTOS </t>
  </si>
  <si>
    <t xml:space="preserve">IH0110 - SOLDADOR </t>
  </si>
  <si>
    <t xml:space="preserve">IH0130 - OPERADOR DE BETONEIRA ESTACIONARIA/MISTURADOR *COLETADO CAIXA* </t>
  </si>
  <si>
    <t xml:space="preserve">CY0057 - MISTURADOR DE ARGAMASSA, EIXO HORIZONTAL, CAPACIDADE DE MISTURA 300 KG, MOTOR ELÉTRICO POTÊNCIA 5 CV - DEPRECIAÇÃO. AF_06/2014 </t>
  </si>
  <si>
    <t xml:space="preserve">CY0058 - MISTURADOR DE ARGAMASSA, EIXO HORIZONTAL, CAPACIDADE DE MISTURA 300 KG, MOTOR ELÉTRICO POTÊNCIA 5 CV - JUROS. AF_06/2014 </t>
  </si>
  <si>
    <t xml:space="preserve">CY0059 - MISTURADOR DE ARGAMASSA, EIXO HORIZONTAL, CAPACIDADE DE MISTURA 300 KG, MOTOR ELÉTRICO POTÊNCIA 5 CV - MANUTENÇÃO. AF_06/2014 </t>
  </si>
  <si>
    <t xml:space="preserve">CY0060 - MISTURADOR DE ARGAMASSA, EIXO HORIZONTAL, CAPACIDADE DE MISTURA 300 KG, MOTOR ELÉTRICO POTÊNCIA 5 CV - MATERIAIS NA OPERAÇÃO. AF_06/2014 </t>
  </si>
  <si>
    <t xml:space="preserve">CY0069 - MISTURADOR DE ARGAMASSA, EIXO HORIZONTAL, CAPACIDADE DE MISTURA 160 KG, MOTOR ELÉTRICO POTÊNCIA 3 CV - DEPRECIAÇÃO. AF_06/2014 </t>
  </si>
  <si>
    <t xml:space="preserve">CY0070 - MISTURADOR DE ARGAMASSA, EIXO HORIZONTAL, CAPACIDADE DE MISTURA 160 KG, MOTOR ELÉTRICO POTÊNCIA 3 CV - JUROS. AF_06/2014 </t>
  </si>
  <si>
    <t xml:space="preserve">CY0071 - MISTURADOR DE ARGAMASSA, EIXO HORIZONTAL, CAPACIDADE DE MISTURA 160 KG, MOTOR ELÉTRICO POTÊNCIA 3 CV - MANUTENÇÃO. AF_06/2014 </t>
  </si>
  <si>
    <t xml:space="preserve">CY0072 - MISTURADOR DE ARGAMASSA, EIXO HORIZONTAL, CAPACIDADE DE MISTURA 160 KG, MOTOR ELÉTRICO POTÊNCIA 3 CV - MATERIAIS NA OPERAÇÃO. AF_06/2014 </t>
  </si>
  <si>
    <t xml:space="preserve">Composição:  CY0098            </t>
  </si>
  <si>
    <t xml:space="preserve">Serviço:  BETONEIRA CAPACIDADE NOMINAL   DE 400 L, CAPACIDADE DE       </t>
  </si>
  <si>
    <t xml:space="preserve">CY0094 - BETONEIRA CAPACIDADE NOMINAL DE 400 L, CAPACIDADE DE MISTURA 310 L, MOTOR ELÉTRICO TRIFÁSICO POTÊNCIA DE 2 HP, SEM CARREGADOR - DEPRECIAÇÃO.AF_10/2014 </t>
  </si>
  <si>
    <t xml:space="preserve">CY0095 - BETONEIRA CAPACIDADE NOMINAL DE 400 L, CAPACIDADE DE MISTURA 310 L, MOTOR ELÉTRICO TRIFÁSICO POTÊNCIA DE 2 HP, SEM CARREGADOR - JUROS. AF_10/2014 </t>
  </si>
  <si>
    <t xml:space="preserve">CY0096 - BETONEIRA CAPACIDADE NOMINAL DE 400 L, CAPACIDADE DE MISTURA 310 L, MOTOR ELÉTRICO TRIFÁSICO POTÊNCIA DE 2 HP, SEM CARREGADOR - MANUTENÇÃO.AF_10/2014 </t>
  </si>
  <si>
    <t xml:space="preserve">CY0097 - BETONEIRA CAPACIDADE NOMINAL DE 400 L, CAPACIDADE DE MISTURA 310 L, MOTOR ELÉTRICO TRIFÁSICO POTÊNCIA DE 2 HP, SEM CARREGADOR - MATERIAIS NAOPERAÇÃO. AF_10/2014 </t>
  </si>
  <si>
    <t xml:space="preserve">Composição:  CY0099            </t>
  </si>
  <si>
    <t xml:space="preserve">Composição:  CZ9082            </t>
  </si>
  <si>
    <t xml:space="preserve">IM9110 - BALDE PLASTICO CAP 10L </t>
  </si>
  <si>
    <t xml:space="preserve">IM9111 - CARRO-DE-MAO CACAMBA METALICA E PNEU MACICO </t>
  </si>
  <si>
    <t xml:space="preserve">IM9112 - !EM PROCESSO DE DESATIVACAO! ENXADA ESTREITA DE *240 X 230* MM, SEM CABO </t>
  </si>
  <si>
    <t xml:space="preserve">Composição:  CZ9083            </t>
  </si>
  <si>
    <t xml:space="preserve">IM9113 - BOTA COURO SOLADO DE BORRACHA VULCANIZADA </t>
  </si>
  <si>
    <t xml:space="preserve">IM9114 - CAPA P/ CHUVA </t>
  </si>
  <si>
    <t xml:space="preserve">IM9115 - CAPACETE PLASTICO RIGIDO </t>
  </si>
  <si>
    <t xml:space="preserve">IM9116 - LUVA RASPA DE COURO, CANO CURTO </t>
  </si>
  <si>
    <t xml:space="preserve">Composição:  CU1198            </t>
  </si>
  <si>
    <t xml:space="preserve">Serviço:  MOTORISTA DE BASCULANTE COM    ENCARGOS COMPLEMENTARES       </t>
  </si>
  <si>
    <t xml:space="preserve">IH0069 - MOTORISTA DE BASCULANTE </t>
  </si>
  <si>
    <t xml:space="preserve">IH0070 - MOTORISTA DE CAMINHAO </t>
  </si>
  <si>
    <t xml:space="preserve">IM7281 - MISTURADOR DE ARGAMASSA, EIXO HORIZONTAL, CAPACIDADE DE MISTURA 300 KG, MOTOR ELETRICO TRIFASICO 220/380 V, POTENCIA 5 CV </t>
  </si>
  <si>
    <t xml:space="preserve">IS0024 - ENERGIA ELETRICA ATE 2000 KWH INDUSTRIAL, SEM DEMANDA </t>
  </si>
  <si>
    <t xml:space="preserve">IM7280 - MISTURADOR DE ARGAMASSA, EIXO HORIZONTAL, CAPACIDADE DE MISTURA 160 KG, MOTOR ELETRICO TRIFASICO 220/380 V, POTENCIA 3 CV </t>
  </si>
  <si>
    <t xml:space="preserve">Composição:  CY0094            </t>
  </si>
  <si>
    <t xml:space="preserve">IE0016 - BETONEIRA CAPACIDADE NOMINAL 400 L, CAPACIDADE DE MISTURA 280 L, MOTOR ELETRICO TRIFASICO 220/380 V POTENCIA 2 CV, SEM CARREGADOR </t>
  </si>
  <si>
    <t xml:space="preserve">Composição:  CY0095            </t>
  </si>
  <si>
    <t xml:space="preserve">Composição:  CY0096            </t>
  </si>
  <si>
    <t xml:space="preserve">Composição:  CY0097            </t>
  </si>
  <si>
    <t>DATA: 11/05/2015</t>
  </si>
  <si>
    <t>DATA BASE - REGIÃO: SINAPI - Belo Horizonte/MG  (MES: 02/15)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</si>
</sst>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color indexed="12"/>
      <name val="Times New Roman"/>
      <family val="1"/>
    </font>
    <font>
      <b/>
      <u/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sz val="6"/>
      <color indexed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name val="Arial"/>
      <family val="2"/>
    </font>
    <font>
      <vertAlign val="superscript"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5"/>
      <name val="Times New Roman"/>
      <family val="1"/>
    </font>
    <font>
      <sz val="5"/>
      <color theme="1"/>
      <name val="Times New Roman"/>
      <family val="1"/>
    </font>
    <font>
      <sz val="11"/>
      <name val="Calibri"/>
      <family val="2"/>
      <scheme val="minor"/>
    </font>
    <font>
      <sz val="8"/>
      <color rgb="FF363636"/>
      <name val="Arial Black"/>
      <family val="2"/>
    </font>
    <font>
      <sz val="8"/>
      <color theme="1"/>
      <name val="Arial Black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B1BBCC"/>
      </right>
      <top style="thin">
        <color indexed="64"/>
      </top>
      <bottom/>
      <diagonal/>
    </border>
    <border>
      <left style="thin">
        <color indexed="64"/>
      </left>
      <right style="thin">
        <color rgb="FFB1BBCC"/>
      </right>
      <top/>
      <bottom/>
      <diagonal/>
    </border>
    <border>
      <left style="thin">
        <color indexed="64"/>
      </left>
      <right style="thin">
        <color rgb="FFB1BBCC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>
      <alignment vertical="top"/>
    </xf>
    <xf numFmtId="0" fontId="26" fillId="0" borderId="0">
      <alignment vertical="top"/>
    </xf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249">
    <xf numFmtId="0" fontId="0" fillId="0" borderId="0" xfId="0"/>
    <xf numFmtId="4" fontId="0" fillId="0" borderId="0" xfId="0" applyNumberFormat="1"/>
    <xf numFmtId="0" fontId="0" fillId="0" borderId="11" xfId="0" applyBorder="1"/>
    <xf numFmtId="4" fontId="0" fillId="0" borderId="11" xfId="0" applyNumberFormat="1" applyBorder="1"/>
    <xf numFmtId="0" fontId="0" fillId="35" borderId="17" xfId="0" applyFill="1" applyBorder="1"/>
    <xf numFmtId="49" fontId="20" fillId="35" borderId="0" xfId="0" applyNumberFormat="1" applyFont="1" applyFill="1" applyBorder="1" applyAlignment="1">
      <alignment horizontal="left" vertical="center"/>
    </xf>
    <xf numFmtId="0" fontId="0" fillId="35" borderId="0" xfId="0" applyFill="1" applyBorder="1"/>
    <xf numFmtId="4" fontId="0" fillId="35" borderId="0" xfId="0" applyNumberFormat="1" applyFill="1" applyBorder="1" applyAlignment="1">
      <alignment horizontal="right"/>
    </xf>
    <xf numFmtId="4" fontId="0" fillId="35" borderId="18" xfId="0" applyNumberFormat="1" applyFill="1" applyBorder="1" applyAlignment="1">
      <alignment horizontal="right"/>
    </xf>
    <xf numFmtId="0" fontId="20" fillId="35" borderId="0" xfId="0" applyFont="1" applyFill="1" applyBorder="1" applyAlignment="1">
      <alignment horizontal="left" vertical="center"/>
    </xf>
    <xf numFmtId="0" fontId="0" fillId="35" borderId="19" xfId="0" applyFill="1" applyBorder="1"/>
    <xf numFmtId="49" fontId="20" fillId="35" borderId="20" xfId="0" applyNumberFormat="1" applyFont="1" applyFill="1" applyBorder="1" applyAlignment="1">
      <alignment horizontal="left" vertical="center"/>
    </xf>
    <xf numFmtId="0" fontId="20" fillId="35" borderId="20" xfId="0" applyFont="1" applyFill="1" applyBorder="1" applyAlignment="1">
      <alignment horizontal="center" vertical="center" wrapText="1"/>
    </xf>
    <xf numFmtId="0" fontId="0" fillId="35" borderId="20" xfId="0" applyFill="1" applyBorder="1"/>
    <xf numFmtId="4" fontId="0" fillId="35" borderId="20" xfId="0" applyNumberFormat="1" applyFill="1" applyBorder="1" applyAlignment="1">
      <alignment horizontal="right"/>
    </xf>
    <xf numFmtId="4" fontId="0" fillId="35" borderId="21" xfId="0" applyNumberFormat="1" applyFill="1" applyBorder="1" applyAlignment="1">
      <alignment horizontal="right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wrapText="1"/>
    </xf>
    <xf numFmtId="4" fontId="0" fillId="34" borderId="10" xfId="0" applyNumberFormat="1" applyFill="1" applyBorder="1"/>
    <xf numFmtId="0" fontId="0" fillId="35" borderId="14" xfId="0" applyFill="1" applyBorder="1"/>
    <xf numFmtId="10" fontId="20" fillId="35" borderId="15" xfId="0" applyNumberFormat="1" applyFont="1" applyFill="1" applyBorder="1" applyAlignment="1">
      <alignment horizontal="center" vertical="center"/>
    </xf>
    <xf numFmtId="10" fontId="20" fillId="35" borderId="15" xfId="0" applyNumberFormat="1" applyFont="1" applyFill="1" applyBorder="1" applyAlignment="1">
      <alignment horizontal="left" vertical="center"/>
    </xf>
    <xf numFmtId="10" fontId="20" fillId="35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0" fontId="20" fillId="35" borderId="0" xfId="0" applyNumberFormat="1" applyFont="1" applyFill="1" applyBorder="1" applyAlignment="1">
      <alignment horizontal="center" vertical="center"/>
    </xf>
    <xf numFmtId="10" fontId="20" fillId="35" borderId="18" xfId="0" applyNumberFormat="1" applyFont="1" applyFill="1" applyBorder="1" applyAlignment="1">
      <alignment horizontal="center" vertical="center"/>
    </xf>
    <xf numFmtId="10" fontId="20" fillId="35" borderId="0" xfId="0" applyNumberFormat="1" applyFont="1" applyFill="1" applyBorder="1" applyAlignment="1">
      <alignment horizontal="left" vertical="center"/>
    </xf>
    <xf numFmtId="10" fontId="20" fillId="35" borderId="20" xfId="0" applyNumberFormat="1" applyFont="1" applyFill="1" applyBorder="1" applyAlignment="1">
      <alignment horizontal="center" vertical="center"/>
    </xf>
    <xf numFmtId="10" fontId="20" fillId="35" borderId="20" xfId="0" applyNumberFormat="1" applyFont="1" applyFill="1" applyBorder="1" applyAlignment="1">
      <alignment horizontal="left" vertical="center"/>
    </xf>
    <xf numFmtId="10" fontId="20" fillId="35" borderId="21" xfId="0" applyNumberFormat="1" applyFont="1" applyFill="1" applyBorder="1" applyAlignment="1">
      <alignment horizontal="center" vertical="center"/>
    </xf>
    <xf numFmtId="0" fontId="0" fillId="36" borderId="23" xfId="0" applyFill="1" applyBorder="1"/>
    <xf numFmtId="10" fontId="20" fillId="36" borderId="23" xfId="0" applyNumberFormat="1" applyFont="1" applyFill="1" applyBorder="1" applyAlignment="1">
      <alignment horizontal="center" vertical="center"/>
    </xf>
    <xf numFmtId="10" fontId="20" fillId="36" borderId="23" xfId="0" applyNumberFormat="1" applyFont="1" applyFill="1" applyBorder="1" applyAlignment="1">
      <alignment horizontal="left" vertical="center"/>
    </xf>
    <xf numFmtId="0" fontId="23" fillId="37" borderId="0" xfId="43" applyFont="1" applyFill="1" applyBorder="1" applyAlignment="1">
      <alignment horizontal="center" vertical="center" wrapText="1"/>
    </xf>
    <xf numFmtId="0" fontId="23" fillId="0" borderId="0" xfId="43" applyFont="1" applyFill="1" applyBorder="1" applyAlignment="1">
      <alignment vertical="center" wrapText="1"/>
    </xf>
    <xf numFmtId="0" fontId="25" fillId="0" borderId="18" xfId="43" applyFont="1" applyBorder="1" applyAlignment="1">
      <alignment horizontal="center" vertical="center"/>
    </xf>
    <xf numFmtId="0" fontId="25" fillId="0" borderId="0" xfId="43" applyFont="1" applyBorder="1" applyAlignment="1">
      <alignment horizontal="center" vertical="center"/>
    </xf>
    <xf numFmtId="0" fontId="26" fillId="0" borderId="0" xfId="43" applyFont="1" applyBorder="1" applyAlignment="1">
      <alignment vertical="center"/>
    </xf>
    <xf numFmtId="0" fontId="27" fillId="0" borderId="17" xfId="43" applyFont="1" applyBorder="1" applyAlignment="1">
      <alignment vertical="center"/>
    </xf>
    <xf numFmtId="0" fontId="27" fillId="0" borderId="0" xfId="43" applyFont="1" applyBorder="1" applyAlignment="1">
      <alignment vertical="center"/>
    </xf>
    <xf numFmtId="0" fontId="26" fillId="0" borderId="18" xfId="43" applyFont="1" applyBorder="1" applyAlignment="1">
      <alignment vertical="center"/>
    </xf>
    <xf numFmtId="0" fontId="26" fillId="0" borderId="0" xfId="43" applyFont="1" applyAlignment="1">
      <alignment vertical="center"/>
    </xf>
    <xf numFmtId="0" fontId="29" fillId="0" borderId="0" xfId="43" applyFont="1" applyFill="1" applyBorder="1" applyAlignment="1">
      <alignment vertical="center"/>
    </xf>
    <xf numFmtId="0" fontId="30" fillId="0" borderId="0" xfId="43" applyFont="1" applyFill="1" applyBorder="1" applyAlignment="1">
      <alignment vertical="center" wrapText="1"/>
    </xf>
    <xf numFmtId="0" fontId="27" fillId="0" borderId="0" xfId="43" applyFont="1" applyFill="1" applyBorder="1" applyAlignment="1">
      <alignment vertical="center"/>
    </xf>
    <xf numFmtId="0" fontId="26" fillId="0" borderId="18" xfId="43" applyFont="1" applyFill="1" applyBorder="1" applyAlignment="1">
      <alignment vertical="center"/>
    </xf>
    <xf numFmtId="0" fontId="26" fillId="0" borderId="0" xfId="43" applyFont="1" applyFill="1" applyBorder="1" applyAlignment="1">
      <alignment vertical="center"/>
    </xf>
    <xf numFmtId="0" fontId="27" fillId="0" borderId="17" xfId="43" applyFont="1" applyBorder="1" applyAlignment="1">
      <alignment horizontal="right" vertical="center"/>
    </xf>
    <xf numFmtId="0" fontId="29" fillId="0" borderId="0" xfId="43" quotePrefix="1" applyFont="1" applyFill="1" applyBorder="1" applyAlignment="1">
      <alignment horizontal="left" vertical="center"/>
    </xf>
    <xf numFmtId="0" fontId="29" fillId="0" borderId="0" xfId="43" applyFont="1" applyFill="1" applyBorder="1" applyAlignment="1">
      <alignment horizontal="right" vertical="center"/>
    </xf>
    <xf numFmtId="10" fontId="29" fillId="0" borderId="10" xfId="43" applyNumberFormat="1" applyFont="1" applyFill="1" applyBorder="1" applyAlignment="1">
      <alignment horizontal="right" vertical="center" wrapText="1"/>
    </xf>
    <xf numFmtId="0" fontId="29" fillId="0" borderId="0" xfId="43" applyFont="1" applyFill="1" applyBorder="1" applyAlignment="1">
      <alignment horizontal="left" vertical="center"/>
    </xf>
    <xf numFmtId="0" fontId="31" fillId="0" borderId="18" xfId="43" applyFont="1" applyBorder="1" applyAlignment="1">
      <alignment horizontal="left" vertical="center"/>
    </xf>
    <xf numFmtId="0" fontId="29" fillId="0" borderId="0" xfId="43" applyFont="1" applyFill="1" applyBorder="1" applyAlignment="1">
      <alignment horizontal="left" vertical="center" wrapText="1"/>
    </xf>
    <xf numFmtId="10" fontId="29" fillId="0" borderId="0" xfId="43" applyNumberFormat="1" applyFont="1" applyFill="1" applyBorder="1" applyAlignment="1">
      <alignment horizontal="right" vertical="center" wrapText="1"/>
    </xf>
    <xf numFmtId="0" fontId="29" fillId="0" borderId="0" xfId="43" applyFont="1" applyFill="1" applyBorder="1" applyAlignment="1">
      <alignment horizontal="right" vertical="center" wrapText="1"/>
    </xf>
    <xf numFmtId="0" fontId="32" fillId="0" borderId="25" xfId="44" applyFont="1" applyBorder="1" applyAlignment="1">
      <alignment horizontal="left" vertical="center"/>
    </xf>
    <xf numFmtId="0" fontId="32" fillId="0" borderId="24" xfId="44" applyFont="1" applyBorder="1" applyAlignment="1">
      <alignment horizontal="center" vertical="center"/>
    </xf>
    <xf numFmtId="10" fontId="32" fillId="0" borderId="10" xfId="45" applyNumberFormat="1" applyFont="1" applyBorder="1" applyAlignment="1">
      <alignment horizontal="center" vertical="center"/>
    </xf>
    <xf numFmtId="10" fontId="32" fillId="0" borderId="26" xfId="45" applyNumberFormat="1" applyFont="1" applyBorder="1" applyAlignment="1">
      <alignment horizontal="center" vertical="center"/>
    </xf>
    <xf numFmtId="0" fontId="33" fillId="0" borderId="0" xfId="43" quotePrefix="1" applyFont="1" applyFill="1" applyBorder="1" applyAlignment="1">
      <alignment horizontal="right" vertical="center"/>
    </xf>
    <xf numFmtId="0" fontId="33" fillId="0" borderId="0" xfId="43" applyFont="1" applyFill="1" applyBorder="1" applyAlignment="1">
      <alignment vertical="center"/>
    </xf>
    <xf numFmtId="0" fontId="33" fillId="0" borderId="0" xfId="43" quotePrefix="1" applyFont="1" applyFill="1" applyBorder="1" applyAlignment="1">
      <alignment horizontal="left" vertical="center"/>
    </xf>
    <xf numFmtId="10" fontId="33" fillId="0" borderId="0" xfId="46" applyNumberFormat="1" applyFont="1" applyFill="1" applyBorder="1" applyAlignment="1">
      <alignment vertical="center"/>
    </xf>
    <xf numFmtId="0" fontId="29" fillId="0" borderId="0" xfId="43" quotePrefix="1" applyFont="1" applyFill="1" applyBorder="1" applyAlignment="1">
      <alignment horizontal="right" vertical="center"/>
    </xf>
    <xf numFmtId="0" fontId="35" fillId="0" borderId="27" xfId="44" applyFont="1" applyBorder="1" applyAlignment="1">
      <alignment horizontal="left" vertical="center"/>
    </xf>
    <xf numFmtId="0" fontId="35" fillId="0" borderId="28" xfId="44" applyFont="1" applyBorder="1" applyAlignment="1">
      <alignment horizontal="center" vertical="center"/>
    </xf>
    <xf numFmtId="10" fontId="35" fillId="0" borderId="29" xfId="45" applyNumberFormat="1" applyFont="1" applyBorder="1" applyAlignment="1">
      <alignment horizontal="center" vertical="center"/>
    </xf>
    <xf numFmtId="10" fontId="35" fillId="0" borderId="30" xfId="45" applyNumberFormat="1" applyFont="1" applyBorder="1" applyAlignment="1">
      <alignment horizontal="center" vertical="center"/>
    </xf>
    <xf numFmtId="0" fontId="33" fillId="0" borderId="0" xfId="43" applyFont="1" applyFill="1" applyBorder="1" applyAlignment="1">
      <alignment horizontal="left" vertical="center"/>
    </xf>
    <xf numFmtId="0" fontId="36" fillId="0" borderId="17" xfId="43" applyFont="1" applyBorder="1" applyAlignment="1">
      <alignment horizontal="right" vertical="center"/>
    </xf>
    <xf numFmtId="10" fontId="22" fillId="38" borderId="32" xfId="46" applyNumberFormat="1" applyFont="1" applyFill="1" applyBorder="1" applyAlignment="1">
      <alignment vertical="center"/>
    </xf>
    <xf numFmtId="164" fontId="23" fillId="0" borderId="0" xfId="46" applyNumberFormat="1" applyFont="1" applyAlignment="1">
      <alignment vertical="center"/>
    </xf>
    <xf numFmtId="0" fontId="27" fillId="0" borderId="19" xfId="43" applyFont="1" applyBorder="1" applyAlignment="1">
      <alignment vertical="center"/>
    </xf>
    <xf numFmtId="0" fontId="29" fillId="0" borderId="20" xfId="43" quotePrefix="1" applyFont="1" applyFill="1" applyBorder="1" applyAlignment="1">
      <alignment horizontal="right" vertical="center"/>
    </xf>
    <xf numFmtId="0" fontId="29" fillId="0" borderId="20" xfId="43" quotePrefix="1" applyFont="1" applyFill="1" applyBorder="1" applyAlignment="1">
      <alignment horizontal="left" vertical="center"/>
    </xf>
    <xf numFmtId="10" fontId="29" fillId="0" borderId="20" xfId="46" applyNumberFormat="1" applyFont="1" applyFill="1" applyBorder="1" applyAlignment="1">
      <alignment vertical="center"/>
    </xf>
    <xf numFmtId="0" fontId="29" fillId="0" borderId="20" xfId="43" applyFont="1" applyFill="1" applyBorder="1" applyAlignment="1">
      <alignment vertical="center"/>
    </xf>
    <xf numFmtId="0" fontId="26" fillId="0" borderId="21" xfId="43" applyFont="1" applyBorder="1" applyAlignment="1">
      <alignment vertical="center"/>
    </xf>
    <xf numFmtId="0" fontId="26" fillId="0" borderId="0" xfId="43" applyFont="1">
      <alignment vertical="top"/>
    </xf>
    <xf numFmtId="10" fontId="20" fillId="35" borderId="0" xfId="0" applyNumberFormat="1" applyFont="1" applyFill="1" applyBorder="1" applyAlignment="1">
      <alignment vertical="center"/>
    </xf>
    <xf numFmtId="10" fontId="20" fillId="35" borderId="20" xfId="0" applyNumberFormat="1" applyFont="1" applyFill="1" applyBorder="1" applyAlignment="1">
      <alignment vertical="center"/>
    </xf>
    <xf numFmtId="0" fontId="34" fillId="0" borderId="0" xfId="0" applyFont="1"/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right"/>
    </xf>
    <xf numFmtId="4" fontId="20" fillId="35" borderId="36" xfId="0" applyNumberFormat="1" applyFont="1" applyFill="1" applyBorder="1" applyAlignment="1">
      <alignment horizontal="center" vertical="center" wrapText="1"/>
    </xf>
    <xf numFmtId="49" fontId="20" fillId="35" borderId="0" xfId="0" applyNumberFormat="1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0" fillId="0" borderId="0" xfId="0" applyBorder="1"/>
    <xf numFmtId="4" fontId="20" fillId="35" borderId="37" xfId="0" applyNumberFormat="1" applyFont="1" applyFill="1" applyBorder="1" applyAlignment="1">
      <alignment horizontal="center" vertical="center" wrapText="1"/>
    </xf>
    <xf numFmtId="49" fontId="20" fillId="35" borderId="38" xfId="0" applyNumberFormat="1" applyFont="1" applyFill="1" applyBorder="1" applyAlignment="1">
      <alignment horizontal="left" vertical="center"/>
    </xf>
    <xf numFmtId="0" fontId="20" fillId="35" borderId="38" xfId="0" applyFont="1" applyFill="1" applyBorder="1" applyAlignment="1">
      <alignment horizontal="center" vertical="center" wrapText="1"/>
    </xf>
    <xf numFmtId="2" fontId="20" fillId="35" borderId="38" xfId="0" applyNumberFormat="1" applyFont="1" applyFill="1" applyBorder="1" applyAlignment="1">
      <alignment horizontal="center" vertical="center" wrapText="1"/>
    </xf>
    <xf numFmtId="4" fontId="20" fillId="35" borderId="38" xfId="0" applyNumberFormat="1" applyFont="1" applyFill="1" applyBorder="1" applyAlignment="1">
      <alignment horizontal="center" vertical="center" wrapText="1"/>
    </xf>
    <xf numFmtId="4" fontId="20" fillId="35" borderId="38" xfId="0" applyNumberFormat="1" applyFont="1" applyFill="1" applyBorder="1" applyAlignment="1">
      <alignment vertical="center" wrapText="1"/>
    </xf>
    <xf numFmtId="4" fontId="20" fillId="35" borderId="39" xfId="0" applyNumberFormat="1" applyFont="1" applyFill="1" applyBorder="1" applyAlignment="1">
      <alignment vertical="center" wrapText="1"/>
    </xf>
    <xf numFmtId="0" fontId="42" fillId="0" borderId="0" xfId="0" applyFont="1"/>
    <xf numFmtId="4" fontId="43" fillId="0" borderId="0" xfId="0" applyNumberFormat="1" applyFont="1" applyAlignment="1">
      <alignment horizontal="center"/>
    </xf>
    <xf numFmtId="10" fontId="43" fillId="0" borderId="0" xfId="0" applyNumberFormat="1" applyFont="1"/>
    <xf numFmtId="10" fontId="42" fillId="0" borderId="0" xfId="0" applyNumberFormat="1" applyFont="1" applyAlignment="1">
      <alignment horizontal="center"/>
    </xf>
    <xf numFmtId="10" fontId="42" fillId="0" borderId="0" xfId="0" applyNumberFormat="1" applyFont="1"/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44" fillId="33" borderId="13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0" xfId="0" applyNumberFormat="1"/>
    <xf numFmtId="0" fontId="50" fillId="34" borderId="10" xfId="0" applyFont="1" applyFill="1" applyBorder="1" applyAlignment="1">
      <alignment vertical="center" wrapText="1"/>
    </xf>
    <xf numFmtId="0" fontId="51" fillId="34" borderId="10" xfId="0" applyFont="1" applyFill="1" applyBorder="1"/>
    <xf numFmtId="0" fontId="49" fillId="39" borderId="44" xfId="0" applyFont="1" applyFill="1" applyBorder="1" applyAlignment="1">
      <alignment vertical="center" wrapText="1"/>
    </xf>
    <xf numFmtId="0" fontId="49" fillId="0" borderId="44" xfId="0" applyFont="1" applyBorder="1"/>
    <xf numFmtId="0" fontId="49" fillId="40" borderId="44" xfId="0" applyFont="1" applyFill="1" applyBorder="1"/>
    <xf numFmtId="0" fontId="49" fillId="39" borderId="11" xfId="0" applyFont="1" applyFill="1" applyBorder="1" applyAlignment="1">
      <alignment vertical="center" wrapText="1"/>
    </xf>
    <xf numFmtId="0" fontId="49" fillId="40" borderId="11" xfId="0" applyFont="1" applyFill="1" applyBorder="1" applyAlignment="1">
      <alignment horizontal="right" vertical="center" wrapText="1"/>
    </xf>
    <xf numFmtId="0" fontId="49" fillId="0" borderId="11" xfId="0" applyFont="1" applyBorder="1"/>
    <xf numFmtId="0" fontId="49" fillId="40" borderId="11" xfId="0" applyFont="1" applyFill="1" applyBorder="1"/>
    <xf numFmtId="0" fontId="49" fillId="39" borderId="11" xfId="0" applyFont="1" applyFill="1" applyBorder="1" applyAlignment="1">
      <alignment horizontal="right" vertical="center" wrapText="1"/>
    </xf>
    <xf numFmtId="0" fontId="49" fillId="39" borderId="45" xfId="0" applyFont="1" applyFill="1" applyBorder="1" applyAlignment="1">
      <alignment vertical="center" wrapText="1"/>
    </xf>
    <xf numFmtId="0" fontId="49" fillId="0" borderId="45" xfId="0" applyFont="1" applyBorder="1"/>
    <xf numFmtId="4" fontId="20" fillId="35" borderId="16" xfId="0" applyNumberFormat="1" applyFont="1" applyFill="1" applyBorder="1" applyAlignment="1">
      <alignment horizontal="center" vertical="center"/>
    </xf>
    <xf numFmtId="4" fontId="20" fillId="35" borderId="18" xfId="0" applyNumberFormat="1" applyFont="1" applyFill="1" applyBorder="1" applyAlignment="1">
      <alignment horizontal="center" vertical="center"/>
    </xf>
    <xf numFmtId="4" fontId="20" fillId="35" borderId="21" xfId="0" applyNumberFormat="1" applyFont="1" applyFill="1" applyBorder="1" applyAlignment="1">
      <alignment horizontal="center" vertical="center"/>
    </xf>
    <xf numFmtId="4" fontId="0" fillId="40" borderId="0" xfId="0" applyNumberFormat="1" applyFill="1"/>
    <xf numFmtId="10" fontId="45" fillId="40" borderId="10" xfId="0" applyNumberFormat="1" applyFont="1" applyFill="1" applyBorder="1" applyAlignment="1">
      <alignment horizontal="center" vertical="top" wrapText="1"/>
    </xf>
    <xf numFmtId="14" fontId="0" fillId="40" borderId="0" xfId="0" applyNumberFormat="1" applyFill="1"/>
    <xf numFmtId="0" fontId="0" fillId="40" borderId="0" xfId="0" applyFill="1"/>
    <xf numFmtId="0" fontId="49" fillId="39" borderId="44" xfId="0" applyFont="1" applyFill="1" applyBorder="1" applyAlignment="1">
      <alignment horizontal="right" vertical="center" wrapText="1"/>
    </xf>
    <xf numFmtId="0" fontId="49" fillId="39" borderId="45" xfId="0" applyFont="1" applyFill="1" applyBorder="1" applyAlignment="1">
      <alignment horizontal="right" vertical="center" wrapText="1"/>
    </xf>
    <xf numFmtId="49" fontId="20" fillId="35" borderId="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right" wrapText="1"/>
    </xf>
    <xf numFmtId="0" fontId="18" fillId="35" borderId="14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0" fontId="18" fillId="35" borderId="16" xfId="0" applyFont="1" applyFill="1" applyBorder="1" applyAlignment="1">
      <alignment horizontal="center"/>
    </xf>
    <xf numFmtId="0" fontId="19" fillId="35" borderId="17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right" wrapText="1"/>
    </xf>
    <xf numFmtId="0" fontId="0" fillId="34" borderId="22" xfId="0" applyFill="1" applyBorder="1" applyAlignment="1">
      <alignment horizontal="right" wrapText="1"/>
    </xf>
    <xf numFmtId="0" fontId="0" fillId="34" borderId="23" xfId="0" applyFill="1" applyBorder="1" applyAlignment="1">
      <alignment horizontal="right" wrapText="1"/>
    </xf>
    <xf numFmtId="0" fontId="0" fillId="34" borderId="24" xfId="0" applyFill="1" applyBorder="1" applyAlignment="1">
      <alignment horizontal="right" wrapText="1"/>
    </xf>
    <xf numFmtId="0" fontId="29" fillId="0" borderId="0" xfId="43" quotePrefix="1" applyFont="1" applyFill="1" applyBorder="1" applyAlignment="1">
      <alignment horizontal="left" vertical="center"/>
    </xf>
    <xf numFmtId="0" fontId="29" fillId="0" borderId="18" xfId="43" quotePrefix="1" applyFont="1" applyFill="1" applyBorder="1" applyAlignment="1">
      <alignment horizontal="left" vertical="center"/>
    </xf>
    <xf numFmtId="0" fontId="22" fillId="0" borderId="0" xfId="43" quotePrefix="1" applyFont="1" applyFill="1" applyBorder="1" applyAlignment="1">
      <alignment horizontal="left" vertical="center"/>
    </xf>
    <xf numFmtId="0" fontId="22" fillId="0" borderId="31" xfId="43" quotePrefix="1" applyFont="1" applyFill="1" applyBorder="1" applyAlignment="1">
      <alignment horizontal="left" vertical="center"/>
    </xf>
    <xf numFmtId="0" fontId="22" fillId="33" borderId="19" xfId="43" applyFont="1" applyFill="1" applyBorder="1" applyAlignment="1">
      <alignment horizontal="center" vertical="center" wrapText="1"/>
    </xf>
    <xf numFmtId="0" fontId="22" fillId="33" borderId="20" xfId="43" applyFont="1" applyFill="1" applyBorder="1" applyAlignment="1">
      <alignment horizontal="center" vertical="center" wrapText="1"/>
    </xf>
    <xf numFmtId="0" fontId="22" fillId="33" borderId="24" xfId="43" applyFont="1" applyFill="1" applyBorder="1" applyAlignment="1">
      <alignment horizontal="center" vertical="center" wrapText="1"/>
    </xf>
    <xf numFmtId="0" fontId="24" fillId="0" borderId="17" xfId="43" applyFont="1" applyBorder="1" applyAlignment="1">
      <alignment horizontal="center" vertical="center"/>
    </xf>
    <xf numFmtId="0" fontId="24" fillId="0" borderId="0" xfId="43" applyFont="1" applyBorder="1" applyAlignment="1">
      <alignment horizontal="center" vertical="center"/>
    </xf>
    <xf numFmtId="0" fontId="28" fillId="0" borderId="0" xfId="43" quotePrefix="1" applyFont="1" applyBorder="1" applyAlignment="1">
      <alignment horizontal="center" vertical="center" wrapText="1"/>
    </xf>
    <xf numFmtId="10" fontId="20" fillId="35" borderId="15" xfId="0" applyNumberFormat="1" applyFont="1" applyFill="1" applyBorder="1" applyAlignment="1">
      <alignment horizontal="center" vertical="center"/>
    </xf>
    <xf numFmtId="0" fontId="22" fillId="33" borderId="22" xfId="43" applyFont="1" applyFill="1" applyBorder="1" applyAlignment="1">
      <alignment horizontal="center" vertical="center" wrapText="1"/>
    </xf>
    <xf numFmtId="0" fontId="22" fillId="33" borderId="23" xfId="43" applyFont="1" applyFill="1" applyBorder="1" applyAlignment="1">
      <alignment horizontal="center" vertical="center" wrapText="1"/>
    </xf>
    <xf numFmtId="10" fontId="20" fillId="35" borderId="14" xfId="0" applyNumberFormat="1" applyFont="1" applyFill="1" applyBorder="1" applyAlignment="1">
      <alignment horizontal="center" vertical="center"/>
    </xf>
    <xf numFmtId="10" fontId="20" fillId="35" borderId="17" xfId="0" applyNumberFormat="1" applyFont="1" applyFill="1" applyBorder="1" applyAlignment="1">
      <alignment horizontal="center" vertical="center"/>
    </xf>
    <xf numFmtId="10" fontId="20" fillId="35" borderId="0" xfId="0" applyNumberFormat="1" applyFont="1" applyFill="1" applyBorder="1" applyAlignment="1">
      <alignment horizontal="center" vertical="center"/>
    </xf>
    <xf numFmtId="10" fontId="20" fillId="35" borderId="19" xfId="0" applyNumberFormat="1" applyFont="1" applyFill="1" applyBorder="1" applyAlignment="1">
      <alignment horizontal="left" vertical="center" indent="1"/>
    </xf>
    <xf numFmtId="10" fontId="20" fillId="35" borderId="20" xfId="0" applyNumberFormat="1" applyFont="1" applyFill="1" applyBorder="1" applyAlignment="1">
      <alignment horizontal="left" vertical="center" indent="1"/>
    </xf>
    <xf numFmtId="14" fontId="0" fillId="0" borderId="15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0" fontId="47" fillId="0" borderId="14" xfId="42" applyNumberFormat="1" applyFont="1" applyBorder="1" applyAlignment="1">
      <alignment horizontal="left" vertical="center" indent="16"/>
    </xf>
    <xf numFmtId="10" fontId="47" fillId="0" borderId="15" xfId="42" applyNumberFormat="1" applyFont="1" applyBorder="1" applyAlignment="1">
      <alignment horizontal="left" vertical="center" indent="16"/>
    </xf>
    <xf numFmtId="10" fontId="47" fillId="0" borderId="16" xfId="42" applyNumberFormat="1" applyFont="1" applyBorder="1" applyAlignment="1">
      <alignment horizontal="left" vertical="center" indent="16"/>
    </xf>
    <xf numFmtId="10" fontId="48" fillId="0" borderId="14" xfId="42" applyNumberFormat="1" applyFont="1" applyBorder="1" applyAlignment="1">
      <alignment horizontal="left" vertical="center" indent="6"/>
    </xf>
    <xf numFmtId="10" fontId="48" fillId="0" borderId="15" xfId="42" applyNumberFormat="1" applyFont="1" applyBorder="1" applyAlignment="1">
      <alignment horizontal="left" vertical="center" indent="6"/>
    </xf>
    <xf numFmtId="10" fontId="48" fillId="0" borderId="16" xfId="42" applyNumberFormat="1" applyFont="1" applyBorder="1" applyAlignment="1">
      <alignment horizontal="left" vertical="center" indent="6"/>
    </xf>
    <xf numFmtId="10" fontId="47" fillId="0" borderId="14" xfId="42" applyNumberFormat="1" applyFont="1" applyBorder="1" applyAlignment="1">
      <alignment horizontal="center" vertical="center"/>
    </xf>
    <xf numFmtId="10" fontId="47" fillId="0" borderId="15" xfId="42" applyNumberFormat="1" applyFont="1" applyBorder="1" applyAlignment="1">
      <alignment horizontal="center" vertical="center"/>
    </xf>
    <xf numFmtId="10" fontId="47" fillId="0" borderId="16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4" fontId="45" fillId="0" borderId="15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4" fontId="45" fillId="0" borderId="20" xfId="0" applyNumberFormat="1" applyFont="1" applyBorder="1" applyAlignment="1">
      <alignment horizontal="center" vertical="center" wrapText="1"/>
    </xf>
    <xf numFmtId="10" fontId="45" fillId="0" borderId="10" xfId="0" applyNumberFormat="1" applyFont="1" applyBorder="1" applyAlignment="1">
      <alignment horizontal="center" vertical="center" wrapText="1"/>
    </xf>
    <xf numFmtId="10" fontId="48" fillId="0" borderId="14" xfId="42" applyNumberFormat="1" applyFont="1" applyBorder="1" applyAlignment="1">
      <alignment horizontal="center" vertical="center"/>
    </xf>
    <xf numFmtId="10" fontId="48" fillId="0" borderId="15" xfId="42" applyNumberFormat="1" applyFont="1" applyBorder="1" applyAlignment="1">
      <alignment horizontal="center" vertical="center"/>
    </xf>
    <xf numFmtId="10" fontId="48" fillId="0" borderId="16" xfId="42" applyNumberFormat="1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0" fontId="47" fillId="0" borderId="14" xfId="42" applyNumberFormat="1" applyFont="1" applyBorder="1" applyAlignment="1">
      <alignment horizontal="left" vertical="center" indent="9"/>
    </xf>
    <xf numFmtId="10" fontId="47" fillId="0" borderId="15" xfId="42" applyNumberFormat="1" applyFont="1" applyBorder="1" applyAlignment="1">
      <alignment horizontal="left" vertical="center" indent="9"/>
    </xf>
    <xf numFmtId="10" fontId="47" fillId="0" borderId="16" xfId="42" applyNumberFormat="1" applyFont="1" applyBorder="1" applyAlignment="1">
      <alignment horizontal="left" vertical="center" indent="9"/>
    </xf>
    <xf numFmtId="2" fontId="44" fillId="33" borderId="10" xfId="0" applyNumberFormat="1" applyFont="1" applyFill="1" applyBorder="1" applyAlignment="1">
      <alignment horizontal="center" vertical="center"/>
    </xf>
    <xf numFmtId="4" fontId="44" fillId="33" borderId="22" xfId="0" applyNumberFormat="1" applyFont="1" applyFill="1" applyBorder="1" applyAlignment="1">
      <alignment horizontal="center" vertical="center" wrapText="1"/>
    </xf>
    <xf numFmtId="10" fontId="44" fillId="33" borderId="12" xfId="0" applyNumberFormat="1" applyFont="1" applyFill="1" applyBorder="1" applyAlignment="1">
      <alignment horizontal="center"/>
    </xf>
    <xf numFmtId="10" fontId="44" fillId="33" borderId="40" xfId="0" applyNumberFormat="1" applyFont="1" applyFill="1" applyBorder="1" applyAlignment="1">
      <alignment horizontal="center"/>
    </xf>
    <xf numFmtId="10" fontId="44" fillId="0" borderId="15" xfId="0" applyNumberFormat="1" applyFont="1" applyBorder="1" applyAlignment="1">
      <alignment horizontal="center" vertical="center"/>
    </xf>
    <xf numFmtId="10" fontId="44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40" borderId="22" xfId="0" applyFont="1" applyFill="1" applyBorder="1" applyAlignment="1">
      <alignment horizontal="right"/>
    </xf>
    <xf numFmtId="0" fontId="16" fillId="40" borderId="24" xfId="0" applyFont="1" applyFill="1" applyBorder="1" applyAlignment="1">
      <alignment horizontal="right"/>
    </xf>
    <xf numFmtId="0" fontId="40" fillId="35" borderId="33" xfId="0" applyFont="1" applyFill="1" applyBorder="1" applyAlignment="1">
      <alignment horizontal="center" vertical="center"/>
    </xf>
    <xf numFmtId="0" fontId="40" fillId="35" borderId="34" xfId="0" applyFont="1" applyFill="1" applyBorder="1" applyAlignment="1">
      <alignment horizontal="center" vertical="center"/>
    </xf>
    <xf numFmtId="0" fontId="40" fillId="35" borderId="35" xfId="0" applyFont="1" applyFill="1" applyBorder="1" applyAlignment="1">
      <alignment horizontal="center" vertical="center"/>
    </xf>
    <xf numFmtId="0" fontId="41" fillId="35" borderId="36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0" fontId="20" fillId="35" borderId="36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center" vertical="center"/>
    </xf>
    <xf numFmtId="49" fontId="20" fillId="35" borderId="0" xfId="0" applyNumberFormat="1" applyFont="1" applyFill="1" applyBorder="1" applyAlignment="1">
      <alignment horizontal="center" vertical="center"/>
    </xf>
    <xf numFmtId="49" fontId="20" fillId="35" borderId="31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46" fillId="39" borderId="41" xfId="0" applyFont="1" applyFill="1" applyBorder="1" applyAlignment="1">
      <alignment horizontal="left" vertical="center" wrapText="1"/>
    </xf>
    <xf numFmtId="0" fontId="46" fillId="39" borderId="42" xfId="0" applyFont="1" applyFill="1" applyBorder="1" applyAlignment="1">
      <alignment horizontal="left" vertical="center" wrapText="1"/>
    </xf>
    <xf numFmtId="0" fontId="46" fillId="39" borderId="43" xfId="0" applyFont="1" applyFill="1" applyBorder="1" applyAlignment="1">
      <alignment horizontal="left" vertical="center" wrapText="1"/>
    </xf>
    <xf numFmtId="10" fontId="0" fillId="40" borderId="10" xfId="0" applyNumberForma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10" fontId="49" fillId="40" borderId="10" xfId="0" applyNumberFormat="1" applyFont="1" applyFill="1" applyBorder="1" applyAlignment="1" applyProtection="1">
      <alignment horizontal="center" vertical="center"/>
      <protection locked="0"/>
    </xf>
    <xf numFmtId="10" fontId="20" fillId="35" borderId="16" xfId="0" applyNumberFormat="1" applyFont="1" applyFill="1" applyBorder="1" applyAlignment="1">
      <alignment horizontal="center" vertical="center"/>
    </xf>
    <xf numFmtId="10" fontId="20" fillId="35" borderId="18" xfId="0" applyNumberFormat="1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10" fontId="20" fillId="35" borderId="19" xfId="0" applyNumberFormat="1" applyFont="1" applyFill="1" applyBorder="1" applyAlignment="1">
      <alignment horizontal="center" vertical="center"/>
    </xf>
    <xf numFmtId="10" fontId="20" fillId="35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4" xfId="0" applyBorder="1"/>
    <xf numFmtId="4" fontId="0" fillId="0" borderId="44" xfId="0" applyNumberFormat="1" applyBorder="1"/>
    <xf numFmtId="0" fontId="16" fillId="34" borderId="11" xfId="0" applyFont="1" applyFill="1" applyBorder="1" applyAlignment="1">
      <alignment horizontal="right"/>
    </xf>
    <xf numFmtId="4" fontId="16" fillId="34" borderId="11" xfId="0" applyNumberFormat="1" applyFont="1" applyFill="1" applyBorder="1"/>
    <xf numFmtId="4" fontId="0" fillId="41" borderId="11" xfId="0" applyNumberFormat="1" applyFill="1" applyBorder="1"/>
    <xf numFmtId="0" fontId="16" fillId="34" borderId="45" xfId="0" applyFont="1" applyFill="1" applyBorder="1" applyAlignment="1">
      <alignment horizontal="right"/>
    </xf>
    <xf numFmtId="4" fontId="16" fillId="34" borderId="45" xfId="0" applyNumberFormat="1" applyFont="1" applyFill="1" applyBorder="1"/>
    <xf numFmtId="0" fontId="0" fillId="0" borderId="44" xfId="0" applyBorder="1" applyAlignment="1">
      <alignment wrapText="1"/>
    </xf>
    <xf numFmtId="49" fontId="20" fillId="35" borderId="2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0" xfId="0" applyNumberFormat="1"/>
  </cellXfs>
  <cellStyles count="47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_Novo padrão - BDI e Encargos - SG_Proposta" xfId="43"/>
    <cellStyle name="Normal_Pasta2_Novo padrão - BDI e Encargos - SG_Proposta" xfId="44"/>
    <cellStyle name="Nota" xfId="15" builtinId="10" customBuiltin="1"/>
    <cellStyle name="Porcentagem" xfId="42" builtinId="5"/>
    <cellStyle name="Porcentagem 2" xfId="46"/>
    <cellStyle name="Porcentagem 3" xfId="45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8"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219074</xdr:rowOff>
    </xdr:from>
    <xdr:to>
      <xdr:col>0</xdr:col>
      <xdr:colOff>857249</xdr:colOff>
      <xdr:row>4</xdr:row>
      <xdr:rowOff>161925</xdr:rowOff>
    </xdr:to>
    <xdr:pic>
      <xdr:nvPicPr>
        <xdr:cNvPr id="6" name="Imagem 5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09574"/>
          <a:ext cx="828674" cy="80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352426</xdr:colOff>
      <xdr:row>0</xdr:row>
      <xdr:rowOff>68432</xdr:rowOff>
    </xdr:from>
    <xdr:to>
      <xdr:col>9</xdr:col>
      <xdr:colOff>466726</xdr:colOff>
      <xdr:row>5</xdr:row>
      <xdr:rowOff>66676</xdr:rowOff>
    </xdr:to>
    <xdr:pic>
      <xdr:nvPicPr>
        <xdr:cNvPr id="7" name="Imagem 6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6" y="68432"/>
          <a:ext cx="895350" cy="1045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85725</xdr:rowOff>
        </xdr:from>
        <xdr:to>
          <xdr:col>8</xdr:col>
          <xdr:colOff>361950</xdr:colOff>
          <xdr:row>17</xdr:row>
          <xdr:rowOff>9525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400050</xdr:colOff>
      <xdr:row>0</xdr:row>
      <xdr:rowOff>123825</xdr:rowOff>
    </xdr:from>
    <xdr:to>
      <xdr:col>21</xdr:col>
      <xdr:colOff>438150</xdr:colOff>
      <xdr:row>31</xdr:row>
      <xdr:rowOff>161925</xdr:rowOff>
    </xdr:to>
    <xdr:pic>
      <xdr:nvPicPr>
        <xdr:cNvPr id="15" name="Imagem 1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941" t="8890" r="30928" b="18323"/>
        <a:stretch/>
      </xdr:blipFill>
      <xdr:spPr>
        <a:xfrm>
          <a:off x="7277100" y="123825"/>
          <a:ext cx="6267450" cy="62388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38100</xdr:rowOff>
    </xdr:from>
    <xdr:to>
      <xdr:col>8</xdr:col>
      <xdr:colOff>428625</xdr:colOff>
      <xdr:row>4</xdr:row>
      <xdr:rowOff>123825</xdr:rowOff>
    </xdr:to>
    <xdr:pic>
      <xdr:nvPicPr>
        <xdr:cNvPr id="16" name="Imagem 15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8100"/>
          <a:ext cx="9334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66675</xdr:rowOff>
    </xdr:from>
    <xdr:to>
      <xdr:col>4</xdr:col>
      <xdr:colOff>428624</xdr:colOff>
      <xdr:row>4</xdr:row>
      <xdr:rowOff>104776</xdr:rowOff>
    </xdr:to>
    <xdr:pic>
      <xdr:nvPicPr>
        <xdr:cNvPr id="17" name="Imagem 16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828674" cy="80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10</xdr:row>
          <xdr:rowOff>28575</xdr:rowOff>
        </xdr:from>
        <xdr:to>
          <xdr:col>9</xdr:col>
          <xdr:colOff>0</xdr:colOff>
          <xdr:row>16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257175</xdr:colOff>
      <xdr:row>0</xdr:row>
      <xdr:rowOff>161925</xdr:rowOff>
    </xdr:from>
    <xdr:to>
      <xdr:col>22</xdr:col>
      <xdr:colOff>190500</xdr:colOff>
      <xdr:row>40</xdr:row>
      <xdr:rowOff>152400</xdr:rowOff>
    </xdr:to>
    <xdr:pic>
      <xdr:nvPicPr>
        <xdr:cNvPr id="7" name="Picture 10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2812" t="9000" r="28500" b="4444"/>
        <a:stretch>
          <a:fillRect/>
        </a:stretch>
      </xdr:blipFill>
      <xdr:spPr bwMode="auto">
        <a:xfrm>
          <a:off x="7372350" y="161925"/>
          <a:ext cx="6029325" cy="8010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123825</xdr:colOff>
      <xdr:row>0</xdr:row>
      <xdr:rowOff>19050</xdr:rowOff>
    </xdr:from>
    <xdr:to>
      <xdr:col>3</xdr:col>
      <xdr:colOff>234225</xdr:colOff>
      <xdr:row>3</xdr:row>
      <xdr:rowOff>167550</xdr:rowOff>
    </xdr:to>
    <xdr:pic>
      <xdr:nvPicPr>
        <xdr:cNvPr id="8" name="Imagem 7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050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381000</xdr:colOff>
      <xdr:row>4</xdr:row>
      <xdr:rowOff>85725</xdr:rowOff>
    </xdr:to>
    <xdr:pic>
      <xdr:nvPicPr>
        <xdr:cNvPr id="9" name="Imagem 8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0"/>
          <a:ext cx="9334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0</xdr:rowOff>
    </xdr:from>
    <xdr:to>
      <xdr:col>4</xdr:col>
      <xdr:colOff>209550</xdr:colOff>
      <xdr:row>4</xdr:row>
      <xdr:rowOff>76200</xdr:rowOff>
    </xdr:to>
    <xdr:pic>
      <xdr:nvPicPr>
        <xdr:cNvPr id="4" name="Imagem 3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0"/>
          <a:ext cx="9334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66675</xdr:rowOff>
    </xdr:from>
    <xdr:to>
      <xdr:col>0</xdr:col>
      <xdr:colOff>1019174</xdr:colOff>
      <xdr:row>4</xdr:row>
      <xdr:rowOff>95251</xdr:rowOff>
    </xdr:to>
    <xdr:pic>
      <xdr:nvPicPr>
        <xdr:cNvPr id="5" name="Imagem 4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28674" cy="80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79</xdr:col>
      <xdr:colOff>0</xdr:colOff>
      <xdr:row>1</xdr:row>
      <xdr:rowOff>219075</xdr:rowOff>
    </xdr:from>
    <xdr:to>
      <xdr:col>95</xdr:col>
      <xdr:colOff>19050</xdr:colOff>
      <xdr:row>6</xdr:row>
      <xdr:rowOff>57150</xdr:rowOff>
    </xdr:to>
    <xdr:pic>
      <xdr:nvPicPr>
        <xdr:cNvPr id="4" name="Imagem 3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419100"/>
          <a:ext cx="9334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2</xdr:row>
      <xdr:rowOff>76200</xdr:rowOff>
    </xdr:from>
    <xdr:to>
      <xdr:col>0</xdr:col>
      <xdr:colOff>900975</xdr:colOff>
      <xdr:row>6</xdr:row>
      <xdr:rowOff>15150</xdr:rowOff>
    </xdr:to>
    <xdr:pic>
      <xdr:nvPicPr>
        <xdr:cNvPr id="5" name="Imagem 4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4825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0</xdr:col>
      <xdr:colOff>777150</xdr:colOff>
      <xdr:row>4</xdr:row>
      <xdr:rowOff>167550</xdr:rowOff>
    </xdr:to>
    <xdr:pic>
      <xdr:nvPicPr>
        <xdr:cNvPr id="4" name="Imagem 3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0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447675</xdr:colOff>
      <xdr:row>1</xdr:row>
      <xdr:rowOff>66675</xdr:rowOff>
    </xdr:from>
    <xdr:to>
      <xdr:col>4</xdr:col>
      <xdr:colOff>581025</xdr:colOff>
      <xdr:row>5</xdr:row>
      <xdr:rowOff>66675</xdr:rowOff>
    </xdr:to>
    <xdr:pic>
      <xdr:nvPicPr>
        <xdr:cNvPr id="5" name="Imagem 4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257175"/>
          <a:ext cx="7429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77"/>
  <sheetViews>
    <sheetView tabSelected="1" topLeftCell="A169" workbookViewId="0">
      <selection activeCell="J176" sqref="J176"/>
    </sheetView>
  </sheetViews>
  <sheetFormatPr defaultRowHeight="15" x14ac:dyDescent="0.25"/>
  <cols>
    <col min="1" max="1" width="13.5703125" customWidth="1"/>
    <col min="3" max="3" width="13.28515625" style="235" bestFit="1" customWidth="1"/>
    <col min="4" max="4" width="57.28515625" style="18" customWidth="1"/>
    <col min="6" max="10" width="11.7109375" style="1" customWidth="1"/>
  </cols>
  <sheetData>
    <row r="1" spans="1:10" ht="21" x14ac:dyDescent="0.35">
      <c r="A1" s="140" t="s">
        <v>241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0" ht="15.75" x14ac:dyDescent="0.25">
      <c r="A2" s="143" t="s">
        <v>331</v>
      </c>
      <c r="B2" s="144"/>
      <c r="C2" s="144"/>
      <c r="D2" s="144"/>
      <c r="E2" s="144"/>
      <c r="F2" s="144"/>
      <c r="G2" s="144"/>
      <c r="H2" s="144"/>
      <c r="I2" s="144"/>
      <c r="J2" s="145"/>
    </row>
    <row r="3" spans="1:10" ht="15.75" x14ac:dyDescent="0.25">
      <c r="A3" s="143" t="s">
        <v>288</v>
      </c>
      <c r="B3" s="144"/>
      <c r="C3" s="144"/>
      <c r="D3" s="144"/>
      <c r="E3" s="144"/>
      <c r="F3" s="144"/>
      <c r="G3" s="144"/>
      <c r="H3" s="144"/>
      <c r="I3" s="144"/>
      <c r="J3" s="145"/>
    </row>
    <row r="4" spans="1:10" x14ac:dyDescent="0.25">
      <c r="A4" s="4"/>
      <c r="B4" s="5" t="s">
        <v>287</v>
      </c>
      <c r="C4" s="138"/>
      <c r="D4" s="16"/>
      <c r="E4" s="6"/>
      <c r="F4" s="7"/>
      <c r="G4" s="7"/>
      <c r="H4" s="7"/>
      <c r="I4" s="7"/>
      <c r="J4" s="8"/>
    </row>
    <row r="5" spans="1:10" x14ac:dyDescent="0.25">
      <c r="A5" s="4"/>
      <c r="B5" s="5" t="s">
        <v>747</v>
      </c>
      <c r="C5" s="138"/>
      <c r="D5" s="17"/>
      <c r="E5" s="6" t="s">
        <v>243</v>
      </c>
      <c r="F5" s="7"/>
      <c r="G5" s="7"/>
      <c r="H5" s="7"/>
      <c r="I5" s="7"/>
      <c r="J5" s="8"/>
    </row>
    <row r="6" spans="1:10" x14ac:dyDescent="0.25">
      <c r="A6" s="10"/>
      <c r="B6" s="11" t="s">
        <v>748</v>
      </c>
      <c r="C6" s="244"/>
      <c r="D6" s="12"/>
      <c r="E6" s="13"/>
      <c r="F6" s="14"/>
      <c r="G6" s="14"/>
      <c r="H6" s="14"/>
      <c r="I6" s="14"/>
      <c r="J6" s="15"/>
    </row>
    <row r="7" spans="1:10" s="88" customFormat="1" x14ac:dyDescent="0.25">
      <c r="B7" s="89"/>
      <c r="C7" s="245"/>
      <c r="D7" s="90"/>
      <c r="F7" s="91"/>
      <c r="G7" s="91"/>
      <c r="H7" s="91"/>
      <c r="I7" s="91"/>
      <c r="J7" s="91"/>
    </row>
    <row r="8" spans="1:10" ht="30" x14ac:dyDescent="0.25">
      <c r="A8" s="20" t="s">
        <v>0</v>
      </c>
      <c r="B8" s="20" t="s">
        <v>1</v>
      </c>
      <c r="C8" s="20" t="s">
        <v>429</v>
      </c>
      <c r="D8" s="20" t="s">
        <v>2</v>
      </c>
      <c r="E8" s="20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</row>
    <row r="9" spans="1:10" x14ac:dyDescent="0.25">
      <c r="A9" s="236" t="s">
        <v>430</v>
      </c>
      <c r="B9" s="236"/>
      <c r="C9" s="246"/>
      <c r="D9" s="243" t="s">
        <v>301</v>
      </c>
      <c r="E9" s="236"/>
      <c r="F9" s="237"/>
      <c r="G9" s="237"/>
      <c r="H9" s="237"/>
      <c r="I9" s="237" t="s">
        <v>10</v>
      </c>
      <c r="J9" s="237"/>
    </row>
    <row r="10" spans="1:10" x14ac:dyDescent="0.25">
      <c r="A10" s="2" t="s">
        <v>431</v>
      </c>
      <c r="B10" s="2"/>
      <c r="C10" s="247"/>
      <c r="D10" s="19" t="s">
        <v>9</v>
      </c>
      <c r="E10" s="2"/>
      <c r="F10" s="3"/>
      <c r="G10" s="3"/>
      <c r="H10" s="3"/>
      <c r="I10" s="3" t="s">
        <v>10</v>
      </c>
      <c r="J10" s="3"/>
    </row>
    <row r="11" spans="1:10" x14ac:dyDescent="0.25">
      <c r="A11" s="2" t="s">
        <v>432</v>
      </c>
      <c r="B11" s="2" t="s">
        <v>90</v>
      </c>
      <c r="C11" s="247"/>
      <c r="D11" s="19" t="s">
        <v>433</v>
      </c>
      <c r="E11" s="2" t="s">
        <v>434</v>
      </c>
      <c r="F11" s="3">
        <v>3</v>
      </c>
      <c r="G11" s="3">
        <v>314.60000000000002</v>
      </c>
      <c r="H11" s="3">
        <v>16189.4</v>
      </c>
      <c r="I11" s="3">
        <f>SUM(G11:H11)</f>
        <v>16504</v>
      </c>
      <c r="J11" s="3">
        <f>TRUNC((F11*I11),2)</f>
        <v>49512</v>
      </c>
    </row>
    <row r="12" spans="1:10" x14ac:dyDescent="0.25">
      <c r="A12" s="2" t="s">
        <v>435</v>
      </c>
      <c r="B12" s="2"/>
      <c r="C12" s="247"/>
      <c r="D12" s="19" t="s">
        <v>436</v>
      </c>
      <c r="E12" s="2"/>
      <c r="F12" s="3"/>
      <c r="G12" s="3"/>
      <c r="H12" s="3"/>
      <c r="I12" s="3" t="s">
        <v>10</v>
      </c>
      <c r="J12" s="3"/>
    </row>
    <row r="13" spans="1:10" ht="75" x14ac:dyDescent="0.25">
      <c r="A13" s="2" t="s">
        <v>437</v>
      </c>
      <c r="B13" s="2" t="s">
        <v>438</v>
      </c>
      <c r="C13" s="247" t="s">
        <v>439</v>
      </c>
      <c r="D13" s="19" t="s">
        <v>440</v>
      </c>
      <c r="E13" s="2" t="s">
        <v>434</v>
      </c>
      <c r="F13" s="3">
        <v>3</v>
      </c>
      <c r="G13" s="3">
        <v>741.09</v>
      </c>
      <c r="H13" s="3">
        <v>0</v>
      </c>
      <c r="I13" s="3">
        <f>SUM(G13:H13)</f>
        <v>741.09</v>
      </c>
      <c r="J13" s="3">
        <f>TRUNC((F13*I13),2)</f>
        <v>2223.27</v>
      </c>
    </row>
    <row r="14" spans="1:10" x14ac:dyDescent="0.25">
      <c r="A14" s="2" t="s">
        <v>441</v>
      </c>
      <c r="B14" s="2" t="s">
        <v>442</v>
      </c>
      <c r="C14" s="247" t="s">
        <v>443</v>
      </c>
      <c r="D14" s="19" t="s">
        <v>444</v>
      </c>
      <c r="E14" s="2" t="s">
        <v>16</v>
      </c>
      <c r="F14" s="3">
        <v>12</v>
      </c>
      <c r="G14" s="3">
        <v>227.37</v>
      </c>
      <c r="H14" s="3">
        <v>27.3</v>
      </c>
      <c r="I14" s="3">
        <f>SUM(G14:H14)</f>
        <v>254.67000000000002</v>
      </c>
      <c r="J14" s="3">
        <f>TRUNC((F14*I14),2)</f>
        <v>3056.04</v>
      </c>
    </row>
    <row r="15" spans="1:10" x14ac:dyDescent="0.25">
      <c r="A15" s="2" t="s">
        <v>445</v>
      </c>
      <c r="B15" s="2" t="s">
        <v>446</v>
      </c>
      <c r="C15" s="247">
        <v>20200</v>
      </c>
      <c r="D15" s="19" t="s">
        <v>447</v>
      </c>
      <c r="E15" s="2" t="s">
        <v>16</v>
      </c>
      <c r="F15" s="3">
        <v>184.53</v>
      </c>
      <c r="G15" s="3">
        <v>1.59</v>
      </c>
      <c r="H15" s="3">
        <v>0</v>
      </c>
      <c r="I15" s="3">
        <f>SUM(G15:H15)</f>
        <v>1.59</v>
      </c>
      <c r="J15" s="3">
        <f>TRUNC((F15*I15),2)</f>
        <v>293.39999999999998</v>
      </c>
    </row>
    <row r="16" spans="1:10" ht="30" x14ac:dyDescent="0.25">
      <c r="A16" s="2" t="s">
        <v>448</v>
      </c>
      <c r="B16" s="2" t="s">
        <v>449</v>
      </c>
      <c r="C16" s="247">
        <v>21602</v>
      </c>
      <c r="D16" s="19" t="s">
        <v>450</v>
      </c>
      <c r="E16" s="2" t="s">
        <v>16</v>
      </c>
      <c r="F16" s="3">
        <v>184.53</v>
      </c>
      <c r="G16" s="3">
        <v>11.63</v>
      </c>
      <c r="H16" s="3">
        <v>0</v>
      </c>
      <c r="I16" s="3">
        <f>SUM(G16:H16)</f>
        <v>11.63</v>
      </c>
      <c r="J16" s="3">
        <f>TRUNC((F16*I16),2)</f>
        <v>2146.08</v>
      </c>
    </row>
    <row r="17" spans="1:10" x14ac:dyDescent="0.25">
      <c r="A17" s="2" t="s">
        <v>451</v>
      </c>
      <c r="B17" s="2"/>
      <c r="C17" s="247"/>
      <c r="D17" s="19" t="s">
        <v>452</v>
      </c>
      <c r="E17" s="2" t="s">
        <v>12</v>
      </c>
      <c r="F17" s="3">
        <v>1</v>
      </c>
      <c r="G17" s="3">
        <v>178.34</v>
      </c>
      <c r="H17" s="3">
        <v>0</v>
      </c>
      <c r="I17" s="3">
        <f>SUM(G17:H17)</f>
        <v>178.34</v>
      </c>
      <c r="J17" s="3">
        <f>TRUNC((F17*I17),2)</f>
        <v>178.34</v>
      </c>
    </row>
    <row r="18" spans="1:10" x14ac:dyDescent="0.25">
      <c r="A18" s="238" t="s">
        <v>453</v>
      </c>
      <c r="B18" s="238"/>
      <c r="C18" s="238"/>
      <c r="D18" s="238"/>
      <c r="E18" s="238"/>
      <c r="F18" s="238"/>
      <c r="G18" s="238"/>
      <c r="H18" s="238"/>
      <c r="I18" s="238"/>
      <c r="J18" s="239">
        <f>SUM(J10:J17)</f>
        <v>57409.13</v>
      </c>
    </row>
    <row r="19" spans="1:10" x14ac:dyDescent="0.25">
      <c r="A19" s="2" t="s">
        <v>454</v>
      </c>
      <c r="B19" s="2"/>
      <c r="C19" s="247"/>
      <c r="D19" s="19" t="s">
        <v>455</v>
      </c>
      <c r="E19" s="2"/>
      <c r="F19" s="3"/>
      <c r="G19" s="3"/>
      <c r="H19" s="3"/>
      <c r="I19" s="3" t="s">
        <v>10</v>
      </c>
      <c r="J19" s="3"/>
    </row>
    <row r="20" spans="1:10" x14ac:dyDescent="0.25">
      <c r="A20" s="2" t="s">
        <v>456</v>
      </c>
      <c r="B20" s="2"/>
      <c r="C20" s="247"/>
      <c r="D20" s="19" t="s">
        <v>13</v>
      </c>
      <c r="E20" s="2"/>
      <c r="F20" s="3"/>
      <c r="G20" s="3"/>
      <c r="H20" s="3"/>
      <c r="I20" s="3" t="s">
        <v>10</v>
      </c>
      <c r="J20" s="3"/>
    </row>
    <row r="21" spans="1:10" ht="30" x14ac:dyDescent="0.25">
      <c r="A21" s="2" t="s">
        <v>457</v>
      </c>
      <c r="B21" s="2" t="s">
        <v>14</v>
      </c>
      <c r="C21" s="247">
        <v>85378</v>
      </c>
      <c r="D21" s="19" t="s">
        <v>15</v>
      </c>
      <c r="E21" s="2" t="s">
        <v>16</v>
      </c>
      <c r="F21" s="3">
        <v>10.199999999999999</v>
      </c>
      <c r="G21" s="3">
        <v>6.2</v>
      </c>
      <c r="H21" s="3">
        <v>19.55</v>
      </c>
      <c r="I21" s="3">
        <f>SUM(G21:H21)</f>
        <v>25.75</v>
      </c>
      <c r="J21" s="3">
        <f>TRUNC((F21*I21),2)</f>
        <v>262.64999999999998</v>
      </c>
    </row>
    <row r="22" spans="1:10" ht="30" x14ac:dyDescent="0.25">
      <c r="A22" s="2" t="s">
        <v>458</v>
      </c>
      <c r="B22" s="2" t="s">
        <v>17</v>
      </c>
      <c r="C22" s="247" t="s">
        <v>459</v>
      </c>
      <c r="D22" s="19" t="s">
        <v>18</v>
      </c>
      <c r="E22" s="2" t="s">
        <v>16</v>
      </c>
      <c r="F22" s="3">
        <v>5</v>
      </c>
      <c r="G22" s="3">
        <v>8.68</v>
      </c>
      <c r="H22" s="3">
        <v>27.18</v>
      </c>
      <c r="I22" s="3">
        <f>SUM(G22:H22)</f>
        <v>35.86</v>
      </c>
      <c r="J22" s="3">
        <f>TRUNC((F22*I22),2)</f>
        <v>179.3</v>
      </c>
    </row>
    <row r="23" spans="1:10" ht="30" x14ac:dyDescent="0.25">
      <c r="A23" s="2" t="s">
        <v>460</v>
      </c>
      <c r="B23" s="2" t="s">
        <v>19</v>
      </c>
      <c r="C23" s="247">
        <v>85415</v>
      </c>
      <c r="D23" s="19" t="s">
        <v>20</v>
      </c>
      <c r="E23" s="2" t="s">
        <v>12</v>
      </c>
      <c r="F23" s="3">
        <v>1</v>
      </c>
      <c r="G23" s="3">
        <v>1.45</v>
      </c>
      <c r="H23" s="3">
        <v>5.0199999999999996</v>
      </c>
      <c r="I23" s="3">
        <f>SUM(G23:H23)</f>
        <v>6.47</v>
      </c>
      <c r="J23" s="3">
        <f>TRUNC((F23*I23),2)</f>
        <v>6.47</v>
      </c>
    </row>
    <row r="24" spans="1:10" ht="30" x14ac:dyDescent="0.25">
      <c r="A24" s="2" t="s">
        <v>461</v>
      </c>
      <c r="B24" s="2" t="s">
        <v>21</v>
      </c>
      <c r="C24" s="247">
        <v>84123</v>
      </c>
      <c r="D24" s="19" t="s">
        <v>22</v>
      </c>
      <c r="E24" s="2" t="s">
        <v>16</v>
      </c>
      <c r="F24" s="3">
        <v>5</v>
      </c>
      <c r="G24" s="3">
        <v>0.96</v>
      </c>
      <c r="H24" s="3">
        <v>3.04</v>
      </c>
      <c r="I24" s="3">
        <f>SUM(G24:H24)</f>
        <v>4</v>
      </c>
      <c r="J24" s="3">
        <f>TRUNC((F24*I24),2)</f>
        <v>20</v>
      </c>
    </row>
    <row r="25" spans="1:10" ht="90" x14ac:dyDescent="0.25">
      <c r="A25" s="2" t="s">
        <v>462</v>
      </c>
      <c r="B25" s="2" t="s">
        <v>463</v>
      </c>
      <c r="C25" s="247" t="s">
        <v>464</v>
      </c>
      <c r="D25" s="19" t="s">
        <v>465</v>
      </c>
      <c r="E25" s="2" t="s">
        <v>12</v>
      </c>
      <c r="F25" s="3">
        <v>2</v>
      </c>
      <c r="G25" s="3">
        <v>225</v>
      </c>
      <c r="H25" s="3">
        <v>0</v>
      </c>
      <c r="I25" s="3">
        <f>SUM(G25:H25)</f>
        <v>225</v>
      </c>
      <c r="J25" s="3">
        <f>TRUNC((F25*I25),2)</f>
        <v>450</v>
      </c>
    </row>
    <row r="26" spans="1:10" x14ac:dyDescent="0.25">
      <c r="A26" s="2" t="s">
        <v>466</v>
      </c>
      <c r="B26" s="2"/>
      <c r="C26" s="247"/>
      <c r="D26" s="19" t="s">
        <v>26</v>
      </c>
      <c r="E26" s="2"/>
      <c r="F26" s="3"/>
      <c r="G26" s="3"/>
      <c r="H26" s="3"/>
      <c r="I26" s="3" t="s">
        <v>10</v>
      </c>
      <c r="J26" s="3"/>
    </row>
    <row r="27" spans="1:10" ht="30" x14ac:dyDescent="0.25">
      <c r="A27" s="2" t="s">
        <v>467</v>
      </c>
      <c r="B27" s="2" t="s">
        <v>27</v>
      </c>
      <c r="C27" s="247" t="s">
        <v>468</v>
      </c>
      <c r="D27" s="19" t="s">
        <v>469</v>
      </c>
      <c r="E27" s="2" t="s">
        <v>16</v>
      </c>
      <c r="F27" s="3">
        <v>64.209999999999994</v>
      </c>
      <c r="G27" s="3">
        <v>83.19</v>
      </c>
      <c r="H27" s="3">
        <v>79.72</v>
      </c>
      <c r="I27" s="3">
        <f>SUM(G27:H27)</f>
        <v>162.91</v>
      </c>
      <c r="J27" s="3">
        <f>TRUNC((F27*I27),2)</f>
        <v>10460.450000000001</v>
      </c>
    </row>
    <row r="28" spans="1:10" ht="60" x14ac:dyDescent="0.25">
      <c r="A28" s="2" t="s">
        <v>470</v>
      </c>
      <c r="B28" s="2" t="s">
        <v>28</v>
      </c>
      <c r="C28" s="247" t="s">
        <v>471</v>
      </c>
      <c r="D28" s="19" t="s">
        <v>472</v>
      </c>
      <c r="E28" s="2" t="s">
        <v>16</v>
      </c>
      <c r="F28" s="3">
        <v>2.56</v>
      </c>
      <c r="G28" s="3">
        <v>35.270000000000003</v>
      </c>
      <c r="H28" s="3">
        <v>21.06</v>
      </c>
      <c r="I28" s="3">
        <f>SUM(G28:H28)</f>
        <v>56.33</v>
      </c>
      <c r="J28" s="3">
        <f>TRUNC((F28*I28),2)</f>
        <v>144.19999999999999</v>
      </c>
    </row>
    <row r="29" spans="1:10" ht="30" x14ac:dyDescent="0.25">
      <c r="A29" s="2" t="s">
        <v>473</v>
      </c>
      <c r="B29" s="2" t="s">
        <v>29</v>
      </c>
      <c r="C29" s="247" t="s">
        <v>474</v>
      </c>
      <c r="D29" s="19" t="s">
        <v>30</v>
      </c>
      <c r="E29" s="2" t="s">
        <v>16</v>
      </c>
      <c r="F29" s="3">
        <v>8</v>
      </c>
      <c r="G29" s="3">
        <v>9.1999999999999993</v>
      </c>
      <c r="H29" s="3">
        <v>13.16</v>
      </c>
      <c r="I29" s="3">
        <f>SUM(G29:H29)</f>
        <v>22.36</v>
      </c>
      <c r="J29" s="3">
        <f>TRUNC((F29*I29),2)</f>
        <v>178.88</v>
      </c>
    </row>
    <row r="30" spans="1:10" ht="60" x14ac:dyDescent="0.25">
      <c r="A30" s="2" t="s">
        <v>475</v>
      </c>
      <c r="B30" s="2" t="s">
        <v>31</v>
      </c>
      <c r="C30" s="247">
        <v>87775</v>
      </c>
      <c r="D30" s="19" t="s">
        <v>32</v>
      </c>
      <c r="E30" s="2" t="s">
        <v>16</v>
      </c>
      <c r="F30" s="3">
        <v>8</v>
      </c>
      <c r="G30" s="3">
        <v>14.73</v>
      </c>
      <c r="H30" s="3">
        <v>16.2</v>
      </c>
      <c r="I30" s="3">
        <f>SUM(G30:H30)</f>
        <v>30.93</v>
      </c>
      <c r="J30" s="3">
        <f>TRUNC((F30*I30),2)</f>
        <v>247.44</v>
      </c>
    </row>
    <row r="31" spans="1:10" ht="30" x14ac:dyDescent="0.25">
      <c r="A31" s="2" t="s">
        <v>476</v>
      </c>
      <c r="B31" s="2" t="s">
        <v>33</v>
      </c>
      <c r="C31" s="247">
        <v>84884</v>
      </c>
      <c r="D31" s="19" t="s">
        <v>34</v>
      </c>
      <c r="E31" s="2" t="s">
        <v>12</v>
      </c>
      <c r="F31" s="3">
        <v>5</v>
      </c>
      <c r="G31" s="3">
        <v>581.22</v>
      </c>
      <c r="H31" s="3">
        <v>25.9</v>
      </c>
      <c r="I31" s="3">
        <f>SUM(G31:H31)</f>
        <v>607.12</v>
      </c>
      <c r="J31" s="3">
        <f>TRUNC((F31*I31),2)</f>
        <v>3035.6</v>
      </c>
    </row>
    <row r="32" spans="1:10" x14ac:dyDescent="0.25">
      <c r="A32" s="2" t="s">
        <v>477</v>
      </c>
      <c r="B32" s="2"/>
      <c r="C32" s="247"/>
      <c r="D32" s="19" t="s">
        <v>478</v>
      </c>
      <c r="E32" s="2"/>
      <c r="F32" s="3"/>
      <c r="G32" s="3"/>
      <c r="H32" s="3"/>
      <c r="I32" s="3" t="s">
        <v>10</v>
      </c>
      <c r="J32" s="3"/>
    </row>
    <row r="33" spans="1:10" ht="30" x14ac:dyDescent="0.25">
      <c r="A33" s="2" t="s">
        <v>479</v>
      </c>
      <c r="B33" s="2" t="s">
        <v>35</v>
      </c>
      <c r="C33" s="247">
        <v>73541</v>
      </c>
      <c r="D33" s="19" t="s">
        <v>36</v>
      </c>
      <c r="E33" s="2" t="s">
        <v>37</v>
      </c>
      <c r="F33" s="3">
        <v>7.5</v>
      </c>
      <c r="G33" s="3">
        <v>115.7</v>
      </c>
      <c r="H33" s="3">
        <v>38.799999999999997</v>
      </c>
      <c r="I33" s="3">
        <f>SUM(G33:H33)</f>
        <v>154.5</v>
      </c>
      <c r="J33" s="3">
        <f>TRUNC((F33*I33),2)</f>
        <v>1158.75</v>
      </c>
    </row>
    <row r="34" spans="1:10" ht="30" x14ac:dyDescent="0.25">
      <c r="A34" s="2" t="s">
        <v>480</v>
      </c>
      <c r="B34" s="2" t="s">
        <v>481</v>
      </c>
      <c r="C34" s="247" t="s">
        <v>482</v>
      </c>
      <c r="D34" s="19" t="s">
        <v>483</v>
      </c>
      <c r="E34" s="2" t="s">
        <v>37</v>
      </c>
      <c r="F34" s="3">
        <v>7.5</v>
      </c>
      <c r="G34" s="3">
        <v>26.98</v>
      </c>
      <c r="H34" s="3">
        <v>0</v>
      </c>
      <c r="I34" s="3">
        <f>SUM(G34:H34)</f>
        <v>26.98</v>
      </c>
      <c r="J34" s="3">
        <f>TRUNC((F34*I34),2)</f>
        <v>202.35</v>
      </c>
    </row>
    <row r="35" spans="1:10" x14ac:dyDescent="0.25">
      <c r="A35" s="2" t="s">
        <v>484</v>
      </c>
      <c r="B35" s="2" t="s">
        <v>485</v>
      </c>
      <c r="C35" s="247" t="s">
        <v>486</v>
      </c>
      <c r="D35" s="19" t="s">
        <v>487</v>
      </c>
      <c r="E35" s="2" t="s">
        <v>37</v>
      </c>
      <c r="F35" s="3">
        <v>3</v>
      </c>
      <c r="G35" s="3">
        <v>7.47</v>
      </c>
      <c r="H35" s="3">
        <v>0</v>
      </c>
      <c r="I35" s="3">
        <f>SUM(G35:H35)</f>
        <v>7.47</v>
      </c>
      <c r="J35" s="3">
        <f>TRUNC((F35*I35),2)</f>
        <v>22.41</v>
      </c>
    </row>
    <row r="36" spans="1:10" x14ac:dyDescent="0.25">
      <c r="A36" s="2" t="s">
        <v>488</v>
      </c>
      <c r="B36" s="2"/>
      <c r="C36" s="247"/>
      <c r="D36" s="19" t="s">
        <v>38</v>
      </c>
      <c r="E36" s="2"/>
      <c r="F36" s="3"/>
      <c r="G36" s="3"/>
      <c r="H36" s="3"/>
      <c r="I36" s="3" t="s">
        <v>10</v>
      </c>
      <c r="J36" s="3"/>
    </row>
    <row r="37" spans="1:10" ht="30" x14ac:dyDescent="0.25">
      <c r="A37" s="2" t="s">
        <v>489</v>
      </c>
      <c r="B37" s="2" t="s">
        <v>490</v>
      </c>
      <c r="C37" s="247"/>
      <c r="D37" s="19" t="s">
        <v>491</v>
      </c>
      <c r="E37" s="2" t="s">
        <v>12</v>
      </c>
      <c r="F37" s="3">
        <v>1</v>
      </c>
      <c r="G37" s="3">
        <v>1578.95</v>
      </c>
      <c r="H37" s="3">
        <v>267.02999999999997</v>
      </c>
      <c r="I37" s="3">
        <f>SUM(G37:H37)</f>
        <v>1845.98</v>
      </c>
      <c r="J37" s="3">
        <f>TRUNC((F37*I37),2)</f>
        <v>1845.98</v>
      </c>
    </row>
    <row r="38" spans="1:10" ht="30" x14ac:dyDescent="0.25">
      <c r="A38" s="2" t="s">
        <v>492</v>
      </c>
      <c r="B38" s="2" t="s">
        <v>493</v>
      </c>
      <c r="C38" s="247"/>
      <c r="D38" s="19" t="s">
        <v>494</v>
      </c>
      <c r="E38" s="2" t="s">
        <v>12</v>
      </c>
      <c r="F38" s="3">
        <v>1</v>
      </c>
      <c r="G38" s="3">
        <v>1252.47</v>
      </c>
      <c r="H38" s="3">
        <v>249.81</v>
      </c>
      <c r="I38" s="3">
        <f>SUM(G38:H38)</f>
        <v>1502.28</v>
      </c>
      <c r="J38" s="3">
        <f>TRUNC((F38*I38),2)</f>
        <v>1502.28</v>
      </c>
    </row>
    <row r="39" spans="1:10" ht="30" x14ac:dyDescent="0.25">
      <c r="A39" s="2" t="s">
        <v>495</v>
      </c>
      <c r="B39" s="2" t="s">
        <v>496</v>
      </c>
      <c r="C39" s="247"/>
      <c r="D39" s="19" t="s">
        <v>497</v>
      </c>
      <c r="E39" s="2" t="s">
        <v>12</v>
      </c>
      <c r="F39" s="3">
        <v>1</v>
      </c>
      <c r="G39" s="3">
        <v>2673.33</v>
      </c>
      <c r="H39" s="3">
        <v>399.39</v>
      </c>
      <c r="I39" s="3">
        <f>SUM(G39:H39)</f>
        <v>3072.72</v>
      </c>
      <c r="J39" s="3">
        <f>TRUNC((F39*I39),2)</f>
        <v>3072.72</v>
      </c>
    </row>
    <row r="40" spans="1:10" x14ac:dyDescent="0.25">
      <c r="A40" s="2" t="s">
        <v>498</v>
      </c>
      <c r="B40" s="2" t="s">
        <v>499</v>
      </c>
      <c r="C40" s="247"/>
      <c r="D40" s="19" t="s">
        <v>500</v>
      </c>
      <c r="E40" s="2" t="s">
        <v>12</v>
      </c>
      <c r="F40" s="3">
        <v>1</v>
      </c>
      <c r="G40" s="3">
        <v>696.46</v>
      </c>
      <c r="H40" s="3">
        <v>323.16000000000003</v>
      </c>
      <c r="I40" s="3">
        <f>SUM(G40:H40)</f>
        <v>1019.6200000000001</v>
      </c>
      <c r="J40" s="3">
        <f>TRUNC((F40*I40),2)</f>
        <v>1019.62</v>
      </c>
    </row>
    <row r="41" spans="1:10" ht="30" x14ac:dyDescent="0.25">
      <c r="A41" s="2" t="s">
        <v>501</v>
      </c>
      <c r="B41" s="2" t="s">
        <v>502</v>
      </c>
      <c r="C41" s="247"/>
      <c r="D41" s="19" t="s">
        <v>503</v>
      </c>
      <c r="E41" s="2" t="s">
        <v>12</v>
      </c>
      <c r="F41" s="3">
        <v>1</v>
      </c>
      <c r="G41" s="3">
        <v>1369.16</v>
      </c>
      <c r="H41" s="3">
        <v>341.99</v>
      </c>
      <c r="I41" s="3">
        <f>SUM(G41:H41)</f>
        <v>1711.15</v>
      </c>
      <c r="J41" s="3">
        <f>TRUNC((F41*I41),2)</f>
        <v>1711.15</v>
      </c>
    </row>
    <row r="42" spans="1:10" x14ac:dyDescent="0.25">
      <c r="A42" s="2" t="s">
        <v>504</v>
      </c>
      <c r="B42" s="2" t="s">
        <v>505</v>
      </c>
      <c r="C42" s="247"/>
      <c r="D42" s="19" t="s">
        <v>506</v>
      </c>
      <c r="E42" s="2" t="s">
        <v>12</v>
      </c>
      <c r="F42" s="3">
        <v>1</v>
      </c>
      <c r="G42" s="3">
        <v>637.72</v>
      </c>
      <c r="H42" s="3">
        <v>223.01</v>
      </c>
      <c r="I42" s="3">
        <f>SUM(G42:H42)</f>
        <v>860.73</v>
      </c>
      <c r="J42" s="3">
        <f>TRUNC((F42*I42),2)</f>
        <v>860.73</v>
      </c>
    </row>
    <row r="43" spans="1:10" x14ac:dyDescent="0.25">
      <c r="A43" s="2" t="s">
        <v>507</v>
      </c>
      <c r="B43" s="2" t="s">
        <v>508</v>
      </c>
      <c r="C43" s="247"/>
      <c r="D43" s="19" t="s">
        <v>509</v>
      </c>
      <c r="E43" s="2" t="s">
        <v>12</v>
      </c>
      <c r="F43" s="3">
        <v>1</v>
      </c>
      <c r="G43" s="3">
        <v>715.44</v>
      </c>
      <c r="H43" s="3">
        <v>324.06</v>
      </c>
      <c r="I43" s="3">
        <f>SUM(G43:H43)</f>
        <v>1039.5</v>
      </c>
      <c r="J43" s="3">
        <f>TRUNC((F43*I43),2)</f>
        <v>1039.5</v>
      </c>
    </row>
    <row r="44" spans="1:10" ht="30" x14ac:dyDescent="0.25">
      <c r="A44" s="2" t="s">
        <v>510</v>
      </c>
      <c r="B44" s="2" t="s">
        <v>511</v>
      </c>
      <c r="C44" s="247"/>
      <c r="D44" s="19" t="s">
        <v>512</v>
      </c>
      <c r="E44" s="2" t="s">
        <v>12</v>
      </c>
      <c r="F44" s="3">
        <v>2</v>
      </c>
      <c r="G44" s="3">
        <v>3846.82</v>
      </c>
      <c r="H44" s="3">
        <v>560.41999999999996</v>
      </c>
      <c r="I44" s="3">
        <f>SUM(G44:H44)</f>
        <v>4407.24</v>
      </c>
      <c r="J44" s="3">
        <f>TRUNC((F44*I44),2)</f>
        <v>8814.48</v>
      </c>
    </row>
    <row r="45" spans="1:10" x14ac:dyDescent="0.25">
      <c r="A45" s="2" t="s">
        <v>513</v>
      </c>
      <c r="B45" s="2"/>
      <c r="C45" s="247"/>
      <c r="D45" s="19" t="s">
        <v>39</v>
      </c>
      <c r="E45" s="2"/>
      <c r="F45" s="3"/>
      <c r="G45" s="3"/>
      <c r="H45" s="3"/>
      <c r="I45" s="3" t="s">
        <v>10</v>
      </c>
      <c r="J45" s="3"/>
    </row>
    <row r="46" spans="1:10" ht="30" x14ac:dyDescent="0.25">
      <c r="A46" s="2" t="s">
        <v>514</v>
      </c>
      <c r="B46" s="2" t="s">
        <v>515</v>
      </c>
      <c r="C46" s="247" t="s">
        <v>516</v>
      </c>
      <c r="D46" s="19" t="s">
        <v>40</v>
      </c>
      <c r="E46" s="2" t="s">
        <v>12</v>
      </c>
      <c r="F46" s="3">
        <v>5</v>
      </c>
      <c r="G46" s="3">
        <v>2488.66</v>
      </c>
      <c r="H46" s="3">
        <v>0</v>
      </c>
      <c r="I46" s="3">
        <f>SUM(G46:H46)</f>
        <v>2488.66</v>
      </c>
      <c r="J46" s="240">
        <f>TRUNC((F46*I46),2)</f>
        <v>12443.3</v>
      </c>
    </row>
    <row r="47" spans="1:10" ht="30" x14ac:dyDescent="0.25">
      <c r="A47" s="2" t="s">
        <v>517</v>
      </c>
      <c r="B47" s="2" t="s">
        <v>518</v>
      </c>
      <c r="C47" s="247">
        <v>72838</v>
      </c>
      <c r="D47" s="19" t="s">
        <v>41</v>
      </c>
      <c r="E47" s="2" t="s">
        <v>519</v>
      </c>
      <c r="F47" s="3">
        <v>504</v>
      </c>
      <c r="G47" s="3">
        <v>0.61</v>
      </c>
      <c r="H47" s="3">
        <v>0.08</v>
      </c>
      <c r="I47" s="3">
        <f>SUM(G47:H47)</f>
        <v>0.69</v>
      </c>
      <c r="J47" s="240">
        <f>TRUNC((F47*I47),2)</f>
        <v>347.76</v>
      </c>
    </row>
    <row r="48" spans="1:10" x14ac:dyDescent="0.25">
      <c r="A48" s="2" t="s">
        <v>520</v>
      </c>
      <c r="B48" s="2" t="s">
        <v>521</v>
      </c>
      <c r="C48" s="247"/>
      <c r="D48" s="19" t="s">
        <v>522</v>
      </c>
      <c r="E48" s="2" t="s">
        <v>12</v>
      </c>
      <c r="F48" s="3">
        <v>2</v>
      </c>
      <c r="G48" s="3">
        <v>3565.79</v>
      </c>
      <c r="H48" s="3">
        <v>0</v>
      </c>
      <c r="I48" s="3">
        <f>SUM(G48:H48)</f>
        <v>3565.79</v>
      </c>
      <c r="J48" s="240">
        <f>TRUNC((F48*I48),2)</f>
        <v>7131.58</v>
      </c>
    </row>
    <row r="49" spans="1:10" x14ac:dyDescent="0.25">
      <c r="A49" s="2" t="s">
        <v>523</v>
      </c>
      <c r="B49" s="2" t="s">
        <v>524</v>
      </c>
      <c r="C49" s="247"/>
      <c r="D49" s="19" t="s">
        <v>42</v>
      </c>
      <c r="E49" s="2" t="s">
        <v>12</v>
      </c>
      <c r="F49" s="3">
        <v>2</v>
      </c>
      <c r="G49" s="3">
        <f>6.77+0.08+277.39</f>
        <v>284.24</v>
      </c>
      <c r="H49" s="3">
        <v>186.58</v>
      </c>
      <c r="I49" s="3">
        <f>SUM(G49:H49)</f>
        <v>470.82000000000005</v>
      </c>
      <c r="J49" s="240">
        <f>TRUNC((F49*I49),2)</f>
        <v>941.64</v>
      </c>
    </row>
    <row r="50" spans="1:10" x14ac:dyDescent="0.25">
      <c r="A50" s="2" t="s">
        <v>525</v>
      </c>
      <c r="B50" s="2"/>
      <c r="C50" s="247"/>
      <c r="D50" s="19" t="s">
        <v>526</v>
      </c>
      <c r="E50" s="2"/>
      <c r="F50" s="3"/>
      <c r="G50" s="3"/>
      <c r="H50" s="3"/>
      <c r="I50" s="3" t="s">
        <v>10</v>
      </c>
      <c r="J50" s="3"/>
    </row>
    <row r="51" spans="1:10" ht="30" x14ac:dyDescent="0.25">
      <c r="A51" s="2" t="s">
        <v>527</v>
      </c>
      <c r="B51" s="2" t="s">
        <v>43</v>
      </c>
      <c r="C51" s="247">
        <v>83540</v>
      </c>
      <c r="D51" s="19" t="s">
        <v>44</v>
      </c>
      <c r="E51" s="2" t="s">
        <v>12</v>
      </c>
      <c r="F51" s="3">
        <v>51</v>
      </c>
      <c r="G51" s="3">
        <v>9.1199999999999992</v>
      </c>
      <c r="H51" s="3">
        <v>4.0199999999999996</v>
      </c>
      <c r="I51" s="3">
        <f>SUM(G51:H51)</f>
        <v>13.139999999999999</v>
      </c>
      <c r="J51" s="3">
        <f>TRUNC((F51*I51),2)</f>
        <v>670.14</v>
      </c>
    </row>
    <row r="52" spans="1:10" x14ac:dyDescent="0.25">
      <c r="A52" s="2" t="s">
        <v>528</v>
      </c>
      <c r="B52" s="2" t="s">
        <v>529</v>
      </c>
      <c r="C52" s="247"/>
      <c r="D52" s="19" t="s">
        <v>530</v>
      </c>
      <c r="E52" s="2" t="s">
        <v>12</v>
      </c>
      <c r="F52" s="3">
        <v>1</v>
      </c>
      <c r="G52" s="3">
        <v>202.1</v>
      </c>
      <c r="H52" s="3">
        <v>20.14</v>
      </c>
      <c r="I52" s="3">
        <f>SUM(G52:H52)</f>
        <v>222.24</v>
      </c>
      <c r="J52" s="3">
        <f>TRUNC((F52*I52),2)</f>
        <v>222.24</v>
      </c>
    </row>
    <row r="53" spans="1:10" ht="30" x14ac:dyDescent="0.25">
      <c r="A53" s="2" t="s">
        <v>531</v>
      </c>
      <c r="B53" s="2" t="s">
        <v>46</v>
      </c>
      <c r="C53" s="247" t="s">
        <v>532</v>
      </c>
      <c r="D53" s="19" t="s">
        <v>47</v>
      </c>
      <c r="E53" s="2" t="s">
        <v>12</v>
      </c>
      <c r="F53" s="3">
        <v>11</v>
      </c>
      <c r="G53" s="3">
        <v>44.56</v>
      </c>
      <c r="H53" s="3">
        <v>1.72</v>
      </c>
      <c r="I53" s="3">
        <f>SUM(G53:H53)</f>
        <v>46.28</v>
      </c>
      <c r="J53" s="3">
        <f>TRUNC((F53*I53),2)</f>
        <v>509.08</v>
      </c>
    </row>
    <row r="54" spans="1:10" ht="30" x14ac:dyDescent="0.25">
      <c r="A54" s="2" t="s">
        <v>533</v>
      </c>
      <c r="B54" s="2" t="s">
        <v>46</v>
      </c>
      <c r="C54" s="247" t="s">
        <v>532</v>
      </c>
      <c r="D54" s="19" t="s">
        <v>47</v>
      </c>
      <c r="E54" s="2" t="s">
        <v>12</v>
      </c>
      <c r="F54" s="3">
        <v>5</v>
      </c>
      <c r="G54" s="3">
        <v>44.56</v>
      </c>
      <c r="H54" s="3">
        <v>1.72</v>
      </c>
      <c r="I54" s="3">
        <f>SUM(G54:H54)</f>
        <v>46.28</v>
      </c>
      <c r="J54" s="3">
        <f>TRUNC((F54*I54),2)</f>
        <v>231.4</v>
      </c>
    </row>
    <row r="55" spans="1:10" ht="30" x14ac:dyDescent="0.25">
      <c r="A55" s="2" t="s">
        <v>534</v>
      </c>
      <c r="B55" s="2" t="s">
        <v>48</v>
      </c>
      <c r="C55" s="247" t="s">
        <v>535</v>
      </c>
      <c r="D55" s="19" t="s">
        <v>49</v>
      </c>
      <c r="E55" s="2" t="s">
        <v>12</v>
      </c>
      <c r="F55" s="3">
        <v>2</v>
      </c>
      <c r="G55" s="3">
        <v>79.88</v>
      </c>
      <c r="H55" s="3">
        <v>8.0500000000000007</v>
      </c>
      <c r="I55" s="3">
        <f>SUM(G55:H55)</f>
        <v>87.929999999999993</v>
      </c>
      <c r="J55" s="3">
        <f>TRUNC((F55*I55),2)</f>
        <v>175.86</v>
      </c>
    </row>
    <row r="56" spans="1:10" ht="45" x14ac:dyDescent="0.25">
      <c r="A56" s="2" t="s">
        <v>536</v>
      </c>
      <c r="B56" s="2" t="s">
        <v>537</v>
      </c>
      <c r="C56" s="247" t="s">
        <v>538</v>
      </c>
      <c r="D56" s="19" t="s">
        <v>539</v>
      </c>
      <c r="E56" s="2" t="s">
        <v>12</v>
      </c>
      <c r="F56" s="3">
        <v>10</v>
      </c>
      <c r="G56" s="3">
        <v>93.95</v>
      </c>
      <c r="H56" s="3">
        <v>8.82</v>
      </c>
      <c r="I56" s="3">
        <f>SUM(G56:H56)</f>
        <v>102.77000000000001</v>
      </c>
      <c r="J56" s="3">
        <f>TRUNC((F56*I56),2)</f>
        <v>1027.7</v>
      </c>
    </row>
    <row r="57" spans="1:10" ht="30" x14ac:dyDescent="0.25">
      <c r="A57" s="2" t="s">
        <v>540</v>
      </c>
      <c r="B57" s="2" t="s">
        <v>541</v>
      </c>
      <c r="C57" s="247" t="s">
        <v>542</v>
      </c>
      <c r="D57" s="19" t="s">
        <v>543</v>
      </c>
      <c r="E57" s="2" t="s">
        <v>12</v>
      </c>
      <c r="F57" s="3">
        <v>5</v>
      </c>
      <c r="G57" s="3">
        <v>7.51</v>
      </c>
      <c r="H57" s="3">
        <v>14.67</v>
      </c>
      <c r="I57" s="3">
        <f>SUM(G57:H57)</f>
        <v>22.18</v>
      </c>
      <c r="J57" s="3">
        <f>TRUNC((F57*I57),2)</f>
        <v>110.9</v>
      </c>
    </row>
    <row r="58" spans="1:10" ht="30" x14ac:dyDescent="0.25">
      <c r="A58" s="2" t="s">
        <v>544</v>
      </c>
      <c r="B58" s="2" t="s">
        <v>50</v>
      </c>
      <c r="C58" s="247">
        <v>83407</v>
      </c>
      <c r="D58" s="19" t="s">
        <v>545</v>
      </c>
      <c r="E58" s="2" t="s">
        <v>37</v>
      </c>
      <c r="F58" s="3">
        <v>10</v>
      </c>
      <c r="G58" s="3">
        <v>7.65</v>
      </c>
      <c r="H58" s="3">
        <v>9.06</v>
      </c>
      <c r="I58" s="3">
        <f>SUM(G58:H58)</f>
        <v>16.71</v>
      </c>
      <c r="J58" s="3">
        <f>TRUNC((F58*I58),2)</f>
        <v>167.1</v>
      </c>
    </row>
    <row r="59" spans="1:10" ht="30" x14ac:dyDescent="0.25">
      <c r="A59" s="2" t="s">
        <v>546</v>
      </c>
      <c r="B59" s="2" t="s">
        <v>11</v>
      </c>
      <c r="C59" s="247" t="s">
        <v>547</v>
      </c>
      <c r="D59" s="19" t="s">
        <v>548</v>
      </c>
      <c r="E59" s="2" t="s">
        <v>37</v>
      </c>
      <c r="F59" s="3">
        <v>27</v>
      </c>
      <c r="G59" s="3">
        <v>44.81</v>
      </c>
      <c r="H59" s="3">
        <v>0</v>
      </c>
      <c r="I59" s="3">
        <f>SUM(G59:H59)</f>
        <v>44.81</v>
      </c>
      <c r="J59" s="3">
        <f>TRUNC((F59*I59),2)</f>
        <v>1209.8699999999999</v>
      </c>
    </row>
    <row r="60" spans="1:10" x14ac:dyDescent="0.25">
      <c r="A60" s="2" t="s">
        <v>549</v>
      </c>
      <c r="B60" s="2" t="s">
        <v>550</v>
      </c>
      <c r="C60" s="247" t="s">
        <v>551</v>
      </c>
      <c r="D60" s="19" t="s">
        <v>552</v>
      </c>
      <c r="E60" s="2" t="s">
        <v>37</v>
      </c>
      <c r="F60" s="3">
        <v>1</v>
      </c>
      <c r="G60" s="3">
        <v>15.95</v>
      </c>
      <c r="H60" s="3">
        <v>0</v>
      </c>
      <c r="I60" s="3">
        <f>SUM(G60:H60)</f>
        <v>15.95</v>
      </c>
      <c r="J60" s="3">
        <f>TRUNC((F60*I60),2)</f>
        <v>15.95</v>
      </c>
    </row>
    <row r="61" spans="1:10" ht="30" x14ac:dyDescent="0.25">
      <c r="A61" s="2" t="s">
        <v>553</v>
      </c>
      <c r="B61" s="2" t="s">
        <v>554</v>
      </c>
      <c r="C61" s="247" t="s">
        <v>555</v>
      </c>
      <c r="D61" s="19" t="s">
        <v>556</v>
      </c>
      <c r="E61" s="2" t="s">
        <v>12</v>
      </c>
      <c r="F61" s="3">
        <v>36</v>
      </c>
      <c r="G61" s="3">
        <v>1.4</v>
      </c>
      <c r="H61" s="3">
        <v>2.94</v>
      </c>
      <c r="I61" s="3">
        <f>SUM(G61:H61)</f>
        <v>4.34</v>
      </c>
      <c r="J61" s="3">
        <f>TRUNC((F61*I61),2)</f>
        <v>156.24</v>
      </c>
    </row>
    <row r="62" spans="1:10" x14ac:dyDescent="0.25">
      <c r="A62" s="2" t="s">
        <v>557</v>
      </c>
      <c r="B62" s="2" t="s">
        <v>558</v>
      </c>
      <c r="C62" s="247" t="s">
        <v>559</v>
      </c>
      <c r="D62" s="19" t="s">
        <v>560</v>
      </c>
      <c r="E62" s="2" t="s">
        <v>12</v>
      </c>
      <c r="F62" s="3">
        <v>206</v>
      </c>
      <c r="G62" s="3">
        <v>0.17</v>
      </c>
      <c r="H62" s="3">
        <v>1.1200000000000001</v>
      </c>
      <c r="I62" s="3">
        <f>SUM(G62:H62)</f>
        <v>1.29</v>
      </c>
      <c r="J62" s="3">
        <f>TRUNC((F62*I62),2)</f>
        <v>265.74</v>
      </c>
    </row>
    <row r="63" spans="1:10" x14ac:dyDescent="0.25">
      <c r="A63" s="2" t="s">
        <v>561</v>
      </c>
      <c r="B63" s="2" t="s">
        <v>104</v>
      </c>
      <c r="C63" s="247" t="s">
        <v>562</v>
      </c>
      <c r="D63" s="19" t="s">
        <v>563</v>
      </c>
      <c r="E63" s="2" t="s">
        <v>12</v>
      </c>
      <c r="F63" s="3">
        <v>52</v>
      </c>
      <c r="G63" s="3">
        <v>0.32</v>
      </c>
      <c r="H63" s="3">
        <v>1.1200000000000001</v>
      </c>
      <c r="I63" s="3">
        <f>SUM(G63:H63)</f>
        <v>1.4400000000000002</v>
      </c>
      <c r="J63" s="3">
        <f>TRUNC((F63*I63),2)</f>
        <v>74.88</v>
      </c>
    </row>
    <row r="64" spans="1:10" x14ac:dyDescent="0.25">
      <c r="A64" s="2" t="s">
        <v>564</v>
      </c>
      <c r="B64" s="2" t="s">
        <v>565</v>
      </c>
      <c r="C64" s="247"/>
      <c r="D64" s="19" t="s">
        <v>566</v>
      </c>
      <c r="E64" s="2" t="s">
        <v>12</v>
      </c>
      <c r="F64" s="3">
        <v>109</v>
      </c>
      <c r="G64" s="3">
        <v>0.26</v>
      </c>
      <c r="H64" s="3">
        <v>0.17</v>
      </c>
      <c r="I64" s="3">
        <f>SUM(G64:H64)</f>
        <v>0.43000000000000005</v>
      </c>
      <c r="J64" s="3">
        <f>TRUNC((F64*I64),2)</f>
        <v>46.87</v>
      </c>
    </row>
    <row r="65" spans="1:10" x14ac:dyDescent="0.25">
      <c r="A65" s="2" t="s">
        <v>567</v>
      </c>
      <c r="B65" s="2" t="s">
        <v>568</v>
      </c>
      <c r="C65" s="247" t="s">
        <v>569</v>
      </c>
      <c r="D65" s="19" t="s">
        <v>570</v>
      </c>
      <c r="E65" s="2" t="s">
        <v>12</v>
      </c>
      <c r="F65" s="3">
        <v>3</v>
      </c>
      <c r="G65" s="3">
        <v>23.09</v>
      </c>
      <c r="H65" s="3">
        <v>1.59</v>
      </c>
      <c r="I65" s="3">
        <f>SUM(G65:H65)</f>
        <v>24.68</v>
      </c>
      <c r="J65" s="3">
        <f>TRUNC((F65*I65),2)</f>
        <v>74.040000000000006</v>
      </c>
    </row>
    <row r="66" spans="1:10" ht="30" x14ac:dyDescent="0.25">
      <c r="A66" s="2" t="s">
        <v>571</v>
      </c>
      <c r="B66" s="2" t="s">
        <v>51</v>
      </c>
      <c r="C66" s="247" t="s">
        <v>572</v>
      </c>
      <c r="D66" s="19" t="s">
        <v>52</v>
      </c>
      <c r="E66" s="2" t="s">
        <v>37</v>
      </c>
      <c r="F66" s="3">
        <v>936</v>
      </c>
      <c r="G66" s="3">
        <v>1.91</v>
      </c>
      <c r="H66" s="3">
        <v>1.1599999999999999</v>
      </c>
      <c r="I66" s="3">
        <f>SUM(G66:H66)</f>
        <v>3.07</v>
      </c>
      <c r="J66" s="3">
        <f>TRUNC((F66*I66),2)</f>
        <v>2873.52</v>
      </c>
    </row>
    <row r="67" spans="1:10" x14ac:dyDescent="0.25">
      <c r="A67" s="2" t="s">
        <v>573</v>
      </c>
      <c r="B67" s="2" t="s">
        <v>574</v>
      </c>
      <c r="C67" s="247" t="s">
        <v>575</v>
      </c>
      <c r="D67" s="19" t="s">
        <v>576</v>
      </c>
      <c r="E67" s="2" t="s">
        <v>12</v>
      </c>
      <c r="F67" s="3">
        <v>10</v>
      </c>
      <c r="G67" s="3">
        <v>11</v>
      </c>
      <c r="H67" s="3">
        <v>0</v>
      </c>
      <c r="I67" s="3">
        <f>SUM(G67:H67)</f>
        <v>11</v>
      </c>
      <c r="J67" s="3">
        <f>TRUNC((F67*I67),2)</f>
        <v>110</v>
      </c>
    </row>
    <row r="68" spans="1:10" ht="30" x14ac:dyDescent="0.25">
      <c r="A68" s="2" t="s">
        <v>577</v>
      </c>
      <c r="B68" s="2" t="s">
        <v>578</v>
      </c>
      <c r="C68" s="247" t="s">
        <v>579</v>
      </c>
      <c r="D68" s="19" t="s">
        <v>580</v>
      </c>
      <c r="E68" s="2" t="s">
        <v>45</v>
      </c>
      <c r="F68" s="3">
        <v>3</v>
      </c>
      <c r="G68" s="3">
        <v>17.989999999999998</v>
      </c>
      <c r="H68" s="3">
        <v>0</v>
      </c>
      <c r="I68" s="3">
        <f>SUM(G68:H68)</f>
        <v>17.989999999999998</v>
      </c>
      <c r="J68" s="3">
        <f>TRUNC((F68*I68),2)</f>
        <v>53.97</v>
      </c>
    </row>
    <row r="69" spans="1:10" x14ac:dyDescent="0.25">
      <c r="A69" s="2" t="s">
        <v>581</v>
      </c>
      <c r="B69" s="2" t="s">
        <v>582</v>
      </c>
      <c r="C69" s="247"/>
      <c r="D69" s="19" t="s">
        <v>583</v>
      </c>
      <c r="E69" s="2" t="s">
        <v>53</v>
      </c>
      <c r="F69" s="3">
        <v>5</v>
      </c>
      <c r="G69" s="3">
        <v>46.32</v>
      </c>
      <c r="H69" s="3">
        <v>161.12</v>
      </c>
      <c r="I69" s="3">
        <f>SUM(G69:H69)</f>
        <v>207.44</v>
      </c>
      <c r="J69" s="3">
        <f>TRUNC((F69*I69),2)</f>
        <v>1037.2</v>
      </c>
    </row>
    <row r="70" spans="1:10" ht="30" x14ac:dyDescent="0.25">
      <c r="A70" s="2" t="s">
        <v>584</v>
      </c>
      <c r="B70" s="2" t="s">
        <v>585</v>
      </c>
      <c r="C70" s="247" t="s">
        <v>586</v>
      </c>
      <c r="D70" s="19" t="s">
        <v>587</v>
      </c>
      <c r="E70" s="2" t="s">
        <v>12</v>
      </c>
      <c r="F70" s="3">
        <v>2</v>
      </c>
      <c r="G70" s="3">
        <v>12.45</v>
      </c>
      <c r="H70" s="3">
        <v>3.44</v>
      </c>
      <c r="I70" s="3">
        <f>SUM(G70:H70)</f>
        <v>15.889999999999999</v>
      </c>
      <c r="J70" s="3">
        <f>TRUNC((F70*I70),2)</f>
        <v>31.78</v>
      </c>
    </row>
    <row r="71" spans="1:10" ht="45" x14ac:dyDescent="0.25">
      <c r="A71" s="2" t="s">
        <v>588</v>
      </c>
      <c r="B71" s="2" t="s">
        <v>589</v>
      </c>
      <c r="C71" s="247" t="s">
        <v>590</v>
      </c>
      <c r="D71" s="19" t="s">
        <v>591</v>
      </c>
      <c r="E71" s="2" t="s">
        <v>12</v>
      </c>
      <c r="F71" s="3">
        <v>1</v>
      </c>
      <c r="G71" s="3">
        <v>2956.89</v>
      </c>
      <c r="H71" s="3">
        <v>0</v>
      </c>
      <c r="I71" s="3">
        <f>SUM(G71:H71)</f>
        <v>2956.89</v>
      </c>
      <c r="J71" s="3">
        <f>TRUNC((F71*I71),2)</f>
        <v>2956.89</v>
      </c>
    </row>
    <row r="72" spans="1:10" x14ac:dyDescent="0.25">
      <c r="A72" s="2" t="s">
        <v>592</v>
      </c>
      <c r="B72" s="2"/>
      <c r="C72" s="247"/>
      <c r="D72" s="19" t="s">
        <v>54</v>
      </c>
      <c r="E72" s="2"/>
      <c r="F72" s="3"/>
      <c r="G72" s="3"/>
      <c r="H72" s="3"/>
      <c r="I72" s="3" t="s">
        <v>10</v>
      </c>
      <c r="J72" s="3"/>
    </row>
    <row r="73" spans="1:10" x14ac:dyDescent="0.25">
      <c r="A73" s="2" t="s">
        <v>593</v>
      </c>
      <c r="B73" s="2" t="s">
        <v>55</v>
      </c>
      <c r="C73" s="247">
        <v>9537</v>
      </c>
      <c r="D73" s="19" t="s">
        <v>56</v>
      </c>
      <c r="E73" s="2" t="s">
        <v>16</v>
      </c>
      <c r="F73" s="3">
        <v>46.35</v>
      </c>
      <c r="G73" s="3">
        <v>0.61</v>
      </c>
      <c r="H73" s="3">
        <v>1.07</v>
      </c>
      <c r="I73" s="3">
        <f>SUM(G73:H73)</f>
        <v>1.6800000000000002</v>
      </c>
      <c r="J73" s="3">
        <f>TRUNC((F73*I73),2)</f>
        <v>77.86</v>
      </c>
    </row>
    <row r="74" spans="1:10" x14ac:dyDescent="0.25">
      <c r="A74" s="238" t="s">
        <v>594</v>
      </c>
      <c r="B74" s="238"/>
      <c r="C74" s="238"/>
      <c r="D74" s="238"/>
      <c r="E74" s="238"/>
      <c r="F74" s="238"/>
      <c r="G74" s="238"/>
      <c r="H74" s="238"/>
      <c r="I74" s="238"/>
      <c r="J74" s="239">
        <f>SUM(J20:J73)</f>
        <v>69198.47</v>
      </c>
    </row>
    <row r="75" spans="1:10" x14ac:dyDescent="0.25">
      <c r="A75" s="2" t="s">
        <v>595</v>
      </c>
      <c r="B75" s="2"/>
      <c r="C75" s="247"/>
      <c r="D75" s="19" t="s">
        <v>596</v>
      </c>
      <c r="E75" s="2"/>
      <c r="F75" s="3"/>
      <c r="G75" s="3"/>
      <c r="H75" s="3"/>
      <c r="I75" s="3" t="s">
        <v>10</v>
      </c>
      <c r="J75" s="3"/>
    </row>
    <row r="76" spans="1:10" x14ac:dyDescent="0.25">
      <c r="A76" s="2" t="s">
        <v>597</v>
      </c>
      <c r="B76" s="2"/>
      <c r="C76" s="247"/>
      <c r="D76" s="19" t="s">
        <v>57</v>
      </c>
      <c r="E76" s="2"/>
      <c r="F76" s="3"/>
      <c r="G76" s="3"/>
      <c r="H76" s="3"/>
      <c r="I76" s="3" t="s">
        <v>10</v>
      </c>
      <c r="J76" s="3"/>
    </row>
    <row r="77" spans="1:10" ht="30" x14ac:dyDescent="0.25">
      <c r="A77" s="2" t="s">
        <v>598</v>
      </c>
      <c r="B77" s="2" t="s">
        <v>599</v>
      </c>
      <c r="C77" s="247">
        <v>72178</v>
      </c>
      <c r="D77" s="19" t="s">
        <v>59</v>
      </c>
      <c r="E77" s="2" t="s">
        <v>16</v>
      </c>
      <c r="F77" s="3">
        <v>16.12</v>
      </c>
      <c r="G77" s="3">
        <v>3.47</v>
      </c>
      <c r="H77" s="3">
        <v>13.57</v>
      </c>
      <c r="I77" s="3">
        <f>SUM(G77:H77)</f>
        <v>17.04</v>
      </c>
      <c r="J77" s="3">
        <f>TRUNC((F77*I77),2)</f>
        <v>274.68</v>
      </c>
    </row>
    <row r="78" spans="1:10" x14ac:dyDescent="0.25">
      <c r="A78" s="2" t="s">
        <v>600</v>
      </c>
      <c r="B78" s="2" t="s">
        <v>60</v>
      </c>
      <c r="C78" s="247">
        <v>72142</v>
      </c>
      <c r="D78" s="19" t="s">
        <v>61</v>
      </c>
      <c r="E78" s="2" t="s">
        <v>12</v>
      </c>
      <c r="F78" s="3">
        <v>1</v>
      </c>
      <c r="G78" s="3">
        <v>1.45</v>
      </c>
      <c r="H78" s="3">
        <v>5.65</v>
      </c>
      <c r="I78" s="3">
        <f>SUM(G78:H78)</f>
        <v>7.1000000000000005</v>
      </c>
      <c r="J78" s="3">
        <f>TRUNC((F78*I78),2)</f>
        <v>7.1</v>
      </c>
    </row>
    <row r="79" spans="1:10" ht="90" x14ac:dyDescent="0.25">
      <c r="A79" s="2" t="s">
        <v>601</v>
      </c>
      <c r="B79" s="2" t="s">
        <v>463</v>
      </c>
      <c r="C79" s="247" t="s">
        <v>464</v>
      </c>
      <c r="D79" s="19" t="s">
        <v>465</v>
      </c>
      <c r="E79" s="2" t="s">
        <v>12</v>
      </c>
      <c r="F79" s="3">
        <v>2</v>
      </c>
      <c r="G79" s="3">
        <v>225</v>
      </c>
      <c r="H79" s="3">
        <v>0</v>
      </c>
      <c r="I79" s="3">
        <f>SUM(G79:H79)</f>
        <v>225</v>
      </c>
      <c r="J79" s="3">
        <f>TRUNC((F79*I79),2)</f>
        <v>450</v>
      </c>
    </row>
    <row r="80" spans="1:10" x14ac:dyDescent="0.25">
      <c r="A80" s="2" t="s">
        <v>602</v>
      </c>
      <c r="B80" s="2"/>
      <c r="C80" s="247"/>
      <c r="D80" s="19" t="s">
        <v>26</v>
      </c>
      <c r="E80" s="2"/>
      <c r="F80" s="3"/>
      <c r="G80" s="3"/>
      <c r="H80" s="3"/>
      <c r="I80" s="3" t="s">
        <v>10</v>
      </c>
      <c r="J80" s="3"/>
    </row>
    <row r="81" spans="1:10" ht="30" x14ac:dyDescent="0.25">
      <c r="A81" s="2" t="s">
        <v>603</v>
      </c>
      <c r="B81" s="2" t="s">
        <v>63</v>
      </c>
      <c r="C81" s="247">
        <v>83519</v>
      </c>
      <c r="D81" s="19" t="s">
        <v>64</v>
      </c>
      <c r="E81" s="2" t="s">
        <v>25</v>
      </c>
      <c r="F81" s="3">
        <v>0.12</v>
      </c>
      <c r="G81" s="3">
        <v>203.55</v>
      </c>
      <c r="H81" s="3">
        <v>162.33000000000001</v>
      </c>
      <c r="I81" s="3">
        <f>SUM(G81:H81)</f>
        <v>365.88</v>
      </c>
      <c r="J81" s="3">
        <f>TRUNC((F81*I81),2)</f>
        <v>43.9</v>
      </c>
    </row>
    <row r="82" spans="1:10" ht="75" x14ac:dyDescent="0.25">
      <c r="A82" s="2" t="s">
        <v>604</v>
      </c>
      <c r="B82" s="2" t="s">
        <v>605</v>
      </c>
      <c r="C82" s="247">
        <v>89290</v>
      </c>
      <c r="D82" s="19" t="s">
        <v>606</v>
      </c>
      <c r="E82" s="2" t="s">
        <v>16</v>
      </c>
      <c r="F82" s="3">
        <v>16.27</v>
      </c>
      <c r="G82" s="3">
        <v>32.26</v>
      </c>
      <c r="H82" s="3">
        <v>14.21</v>
      </c>
      <c r="I82" s="3">
        <f>SUM(G82:H82)</f>
        <v>46.47</v>
      </c>
      <c r="J82" s="3">
        <f>TRUNC((F82*I82),2)</f>
        <v>756.06</v>
      </c>
    </row>
    <row r="83" spans="1:10" ht="45" x14ac:dyDescent="0.25">
      <c r="A83" s="2" t="s">
        <v>607</v>
      </c>
      <c r="B83" s="2" t="s">
        <v>65</v>
      </c>
      <c r="C83" s="247" t="s">
        <v>608</v>
      </c>
      <c r="D83" s="19" t="s">
        <v>66</v>
      </c>
      <c r="E83" s="2" t="s">
        <v>37</v>
      </c>
      <c r="F83" s="3">
        <v>1.2</v>
      </c>
      <c r="G83" s="3">
        <v>9.17</v>
      </c>
      <c r="H83" s="3">
        <v>4.0599999999999996</v>
      </c>
      <c r="I83" s="3">
        <f>SUM(G83:H83)</f>
        <v>13.23</v>
      </c>
      <c r="J83" s="3">
        <f>TRUNC((F83*I83),2)</f>
        <v>15.87</v>
      </c>
    </row>
    <row r="84" spans="1:10" ht="30" x14ac:dyDescent="0.25">
      <c r="A84" s="2" t="s">
        <v>609</v>
      </c>
      <c r="B84" s="2" t="s">
        <v>29</v>
      </c>
      <c r="C84" s="247" t="s">
        <v>474</v>
      </c>
      <c r="D84" s="19" t="s">
        <v>30</v>
      </c>
      <c r="E84" s="2" t="s">
        <v>16</v>
      </c>
      <c r="F84" s="3">
        <v>34.229999999999997</v>
      </c>
      <c r="G84" s="3">
        <v>9.1999999999999993</v>
      </c>
      <c r="H84" s="3">
        <v>13.16</v>
      </c>
      <c r="I84" s="3">
        <f>SUM(G84:H84)</f>
        <v>22.36</v>
      </c>
      <c r="J84" s="3">
        <f>TRUNC((F84*I84),2)</f>
        <v>765.38</v>
      </c>
    </row>
    <row r="85" spans="1:10" ht="60" x14ac:dyDescent="0.25">
      <c r="A85" s="2" t="s">
        <v>610</v>
      </c>
      <c r="B85" s="2" t="s">
        <v>31</v>
      </c>
      <c r="C85" s="247">
        <v>87775</v>
      </c>
      <c r="D85" s="19" t="s">
        <v>32</v>
      </c>
      <c r="E85" s="2" t="s">
        <v>16</v>
      </c>
      <c r="F85" s="3">
        <v>34.229999999999997</v>
      </c>
      <c r="G85" s="3">
        <v>14.73</v>
      </c>
      <c r="H85" s="3">
        <v>16.2</v>
      </c>
      <c r="I85" s="3">
        <f>SUM(G85:H85)</f>
        <v>30.93</v>
      </c>
      <c r="J85" s="3">
        <f>TRUNC((F85*I85),2)</f>
        <v>1058.73</v>
      </c>
    </row>
    <row r="86" spans="1:10" ht="45" x14ac:dyDescent="0.25">
      <c r="A86" s="2" t="s">
        <v>611</v>
      </c>
      <c r="B86" s="2" t="s">
        <v>67</v>
      </c>
      <c r="C86" s="247" t="s">
        <v>612</v>
      </c>
      <c r="D86" s="19" t="s">
        <v>68</v>
      </c>
      <c r="E86" s="2" t="s">
        <v>37</v>
      </c>
      <c r="F86" s="3">
        <v>5.25</v>
      </c>
      <c r="G86" s="3">
        <v>3.5</v>
      </c>
      <c r="H86" s="3">
        <v>3.32</v>
      </c>
      <c r="I86" s="3">
        <f>SUM(G86:H86)</f>
        <v>6.82</v>
      </c>
      <c r="J86" s="3">
        <f>TRUNC((F86*I86),2)</f>
        <v>35.799999999999997</v>
      </c>
    </row>
    <row r="87" spans="1:10" ht="30" x14ac:dyDescent="0.25">
      <c r="A87" s="2" t="s">
        <v>613</v>
      </c>
      <c r="B87" s="2" t="s">
        <v>27</v>
      </c>
      <c r="C87" s="247" t="s">
        <v>468</v>
      </c>
      <c r="D87" s="19" t="s">
        <v>469</v>
      </c>
      <c r="E87" s="2" t="s">
        <v>16</v>
      </c>
      <c r="F87" s="3">
        <v>6.1</v>
      </c>
      <c r="G87" s="3">
        <v>83.19</v>
      </c>
      <c r="H87" s="3">
        <v>79.72</v>
      </c>
      <c r="I87" s="3">
        <f>SUM(G87:H87)</f>
        <v>162.91</v>
      </c>
      <c r="J87" s="3">
        <f>TRUNC((F87*I87),2)</f>
        <v>993.75</v>
      </c>
    </row>
    <row r="88" spans="1:10" ht="30" x14ac:dyDescent="0.25">
      <c r="A88" s="2" t="s">
        <v>614</v>
      </c>
      <c r="B88" s="2" t="s">
        <v>615</v>
      </c>
      <c r="C88" s="247" t="s">
        <v>616</v>
      </c>
      <c r="D88" s="19" t="s">
        <v>69</v>
      </c>
      <c r="E88" s="2" t="s">
        <v>12</v>
      </c>
      <c r="F88" s="3">
        <v>1</v>
      </c>
      <c r="G88" s="3">
        <v>407.29</v>
      </c>
      <c r="H88" s="3">
        <v>37.39</v>
      </c>
      <c r="I88" s="3">
        <f>SUM(G88:H88)</f>
        <v>444.68</v>
      </c>
      <c r="J88" s="3">
        <f>TRUNC((F88*I88),2)</f>
        <v>444.68</v>
      </c>
    </row>
    <row r="89" spans="1:10" ht="45" x14ac:dyDescent="0.25">
      <c r="A89" s="2" t="s">
        <v>617</v>
      </c>
      <c r="B89" s="2" t="s">
        <v>70</v>
      </c>
      <c r="C89" s="247" t="s">
        <v>618</v>
      </c>
      <c r="D89" s="19" t="s">
        <v>71</v>
      </c>
      <c r="E89" s="2" t="s">
        <v>12</v>
      </c>
      <c r="F89" s="3">
        <v>1</v>
      </c>
      <c r="G89" s="3">
        <v>260.87</v>
      </c>
      <c r="H89" s="3">
        <v>56.24</v>
      </c>
      <c r="I89" s="3">
        <f>SUM(G89:H89)</f>
        <v>317.11</v>
      </c>
      <c r="J89" s="3">
        <f>TRUNC((F89*I89),2)</f>
        <v>317.11</v>
      </c>
    </row>
    <row r="90" spans="1:10" x14ac:dyDescent="0.25">
      <c r="A90" s="2" t="s">
        <v>619</v>
      </c>
      <c r="B90" s="2"/>
      <c r="C90" s="247"/>
      <c r="D90" s="19" t="s">
        <v>72</v>
      </c>
      <c r="E90" s="2"/>
      <c r="F90" s="3"/>
      <c r="G90" s="3"/>
      <c r="H90" s="3"/>
      <c r="I90" s="3" t="s">
        <v>10</v>
      </c>
      <c r="J90" s="3"/>
    </row>
    <row r="91" spans="1:10" ht="60" x14ac:dyDescent="0.25">
      <c r="A91" s="2" t="s">
        <v>620</v>
      </c>
      <c r="B91" s="2" t="s">
        <v>73</v>
      </c>
      <c r="C91" s="247">
        <v>87264</v>
      </c>
      <c r="D91" s="19" t="s">
        <v>74</v>
      </c>
      <c r="E91" s="2" t="s">
        <v>16</v>
      </c>
      <c r="F91" s="3">
        <v>35.840000000000003</v>
      </c>
      <c r="G91" s="3">
        <v>32.28</v>
      </c>
      <c r="H91" s="3">
        <v>10.43</v>
      </c>
      <c r="I91" s="3">
        <f>SUM(G91:H91)</f>
        <v>42.71</v>
      </c>
      <c r="J91" s="3">
        <f>TRUNC((F91*I91),2)</f>
        <v>1530.72</v>
      </c>
    </row>
    <row r="92" spans="1:10" x14ac:dyDescent="0.25">
      <c r="A92" s="2" t="s">
        <v>621</v>
      </c>
      <c r="B92" s="2" t="s">
        <v>75</v>
      </c>
      <c r="C92" s="247">
        <v>79482</v>
      </c>
      <c r="D92" s="19" t="s">
        <v>622</v>
      </c>
      <c r="E92" s="2" t="s">
        <v>25</v>
      </c>
      <c r="F92" s="3">
        <v>0.98</v>
      </c>
      <c r="G92" s="3">
        <v>10.130000000000001</v>
      </c>
      <c r="H92" s="3">
        <v>26.88</v>
      </c>
      <c r="I92" s="3">
        <f>SUM(G92:H92)</f>
        <v>37.01</v>
      </c>
      <c r="J92" s="3">
        <f>TRUNC((F92*I92),2)</f>
        <v>36.26</v>
      </c>
    </row>
    <row r="93" spans="1:10" ht="60" x14ac:dyDescent="0.25">
      <c r="A93" s="2" t="s">
        <v>623</v>
      </c>
      <c r="B93" s="2" t="s">
        <v>76</v>
      </c>
      <c r="C93" s="247">
        <v>87071</v>
      </c>
      <c r="D93" s="19" t="s">
        <v>77</v>
      </c>
      <c r="E93" s="2" t="s">
        <v>16</v>
      </c>
      <c r="F93" s="3">
        <v>6.5</v>
      </c>
      <c r="G93" s="3">
        <v>15.13</v>
      </c>
      <c r="H93" s="3">
        <v>6.21</v>
      </c>
      <c r="I93" s="3">
        <f>SUM(G93:H93)</f>
        <v>21.34</v>
      </c>
      <c r="J93" s="3">
        <f>TRUNC((F93*I93),2)</f>
        <v>138.71</v>
      </c>
    </row>
    <row r="94" spans="1:10" ht="45" x14ac:dyDescent="0.25">
      <c r="A94" s="2" t="s">
        <v>624</v>
      </c>
      <c r="B94" s="2" t="s">
        <v>78</v>
      </c>
      <c r="C94" s="247">
        <v>87255</v>
      </c>
      <c r="D94" s="19" t="s">
        <v>79</v>
      </c>
      <c r="E94" s="2" t="s">
        <v>16</v>
      </c>
      <c r="F94" s="3">
        <v>6.5</v>
      </c>
      <c r="G94" s="3">
        <v>48.15</v>
      </c>
      <c r="H94" s="3">
        <v>12.32</v>
      </c>
      <c r="I94" s="3">
        <f>SUM(G94:H94)</f>
        <v>60.47</v>
      </c>
      <c r="J94" s="3">
        <f>TRUNC((F94*I94),2)</f>
        <v>393.05</v>
      </c>
    </row>
    <row r="95" spans="1:10" ht="30" x14ac:dyDescent="0.25">
      <c r="A95" s="2" t="s">
        <v>625</v>
      </c>
      <c r="B95" s="2" t="s">
        <v>80</v>
      </c>
      <c r="C95" s="247">
        <v>84090</v>
      </c>
      <c r="D95" s="19" t="s">
        <v>81</v>
      </c>
      <c r="E95" s="2" t="s">
        <v>16</v>
      </c>
      <c r="F95" s="3">
        <v>1</v>
      </c>
      <c r="G95" s="3">
        <v>60.64</v>
      </c>
      <c r="H95" s="3">
        <v>22.11</v>
      </c>
      <c r="I95" s="3">
        <f>SUM(G95:H95)</f>
        <v>82.75</v>
      </c>
      <c r="J95" s="3">
        <f>TRUNC((F95*I95),2)</f>
        <v>82.75</v>
      </c>
    </row>
    <row r="96" spans="1:10" ht="45" x14ac:dyDescent="0.25">
      <c r="A96" s="2" t="s">
        <v>626</v>
      </c>
      <c r="B96" s="2" t="s">
        <v>82</v>
      </c>
      <c r="C96" s="247" t="s">
        <v>627</v>
      </c>
      <c r="D96" s="19" t="s">
        <v>83</v>
      </c>
      <c r="E96" s="2" t="s">
        <v>37</v>
      </c>
      <c r="F96" s="3">
        <v>2.4</v>
      </c>
      <c r="G96" s="3">
        <v>3.72</v>
      </c>
      <c r="H96" s="3">
        <v>6.39</v>
      </c>
      <c r="I96" s="3">
        <f>SUM(G96:H96)</f>
        <v>10.11</v>
      </c>
      <c r="J96" s="3">
        <f>TRUNC((F96*I96),2)</f>
        <v>24.26</v>
      </c>
    </row>
    <row r="97" spans="1:10" x14ac:dyDescent="0.25">
      <c r="A97" s="2" t="s">
        <v>628</v>
      </c>
      <c r="B97" s="2"/>
      <c r="C97" s="247"/>
      <c r="D97" s="19" t="s">
        <v>84</v>
      </c>
      <c r="E97" s="2"/>
      <c r="F97" s="3"/>
      <c r="G97" s="3"/>
      <c r="H97" s="3"/>
      <c r="I97" s="3" t="s">
        <v>10</v>
      </c>
      <c r="J97" s="3"/>
    </row>
    <row r="98" spans="1:10" x14ac:dyDescent="0.25">
      <c r="A98" s="2" t="s">
        <v>629</v>
      </c>
      <c r="B98" s="2" t="s">
        <v>86</v>
      </c>
      <c r="C98" s="247">
        <v>73415</v>
      </c>
      <c r="D98" s="19" t="s">
        <v>85</v>
      </c>
      <c r="E98" s="2" t="s">
        <v>16</v>
      </c>
      <c r="F98" s="3">
        <v>32</v>
      </c>
      <c r="G98" s="3">
        <v>5.12</v>
      </c>
      <c r="H98" s="3">
        <v>6.76</v>
      </c>
      <c r="I98" s="3">
        <f>SUM(G98:H98)</f>
        <v>11.879999999999999</v>
      </c>
      <c r="J98" s="3">
        <f>TRUNC((F98*I98),2)</f>
        <v>380.16</v>
      </c>
    </row>
    <row r="99" spans="1:10" x14ac:dyDescent="0.25">
      <c r="A99" s="2" t="s">
        <v>630</v>
      </c>
      <c r="B99" s="2" t="s">
        <v>86</v>
      </c>
      <c r="C99" s="247">
        <v>73415</v>
      </c>
      <c r="D99" s="19" t="s">
        <v>85</v>
      </c>
      <c r="E99" s="2" t="s">
        <v>16</v>
      </c>
      <c r="F99" s="3">
        <v>139.19</v>
      </c>
      <c r="G99" s="3">
        <v>5.12</v>
      </c>
      <c r="H99" s="3">
        <v>6.76</v>
      </c>
      <c r="I99" s="3">
        <f>SUM(G99:H99)</f>
        <v>11.879999999999999</v>
      </c>
      <c r="J99" s="3">
        <f>TRUNC((F99*I99),2)</f>
        <v>1653.57</v>
      </c>
    </row>
    <row r="100" spans="1:10" ht="30" x14ac:dyDescent="0.25">
      <c r="A100" s="2" t="s">
        <v>631</v>
      </c>
      <c r="B100" s="2" t="s">
        <v>87</v>
      </c>
      <c r="C100" s="247" t="s">
        <v>632</v>
      </c>
      <c r="D100" s="19" t="s">
        <v>88</v>
      </c>
      <c r="E100" s="2" t="s">
        <v>16</v>
      </c>
      <c r="F100" s="3">
        <v>17.82</v>
      </c>
      <c r="G100" s="3">
        <v>12.97</v>
      </c>
      <c r="H100" s="3">
        <v>7.14</v>
      </c>
      <c r="I100" s="3">
        <f>SUM(G100:H100)</f>
        <v>20.11</v>
      </c>
      <c r="J100" s="3">
        <f>TRUNC((F100*I100),2)</f>
        <v>358.36</v>
      </c>
    </row>
    <row r="101" spans="1:10" x14ac:dyDescent="0.25">
      <c r="A101" s="2" t="s">
        <v>633</v>
      </c>
      <c r="B101" s="2"/>
      <c r="C101" s="247"/>
      <c r="D101" s="19" t="s">
        <v>89</v>
      </c>
      <c r="E101" s="2"/>
      <c r="F101" s="3"/>
      <c r="G101" s="3"/>
      <c r="H101" s="3"/>
      <c r="I101" s="3" t="s">
        <v>10</v>
      </c>
      <c r="J101" s="3"/>
    </row>
    <row r="102" spans="1:10" ht="30" x14ac:dyDescent="0.25">
      <c r="A102" s="2" t="s">
        <v>634</v>
      </c>
      <c r="B102" s="2" t="s">
        <v>635</v>
      </c>
      <c r="C102" s="247"/>
      <c r="D102" s="19" t="s">
        <v>491</v>
      </c>
      <c r="E102" s="2" t="s">
        <v>12</v>
      </c>
      <c r="F102" s="3">
        <v>1</v>
      </c>
      <c r="G102" s="3">
        <f>3.28+228.12</f>
        <v>231.4</v>
      </c>
      <c r="H102" s="3">
        <v>113.89</v>
      </c>
      <c r="I102" s="3">
        <f>SUM(G102:H102)</f>
        <v>345.29</v>
      </c>
      <c r="J102" s="3">
        <f>TRUNC((F102*I102),2)</f>
        <v>345.29</v>
      </c>
    </row>
    <row r="103" spans="1:10" ht="30" x14ac:dyDescent="0.25">
      <c r="A103" s="2" t="s">
        <v>636</v>
      </c>
      <c r="B103" s="2" t="s">
        <v>637</v>
      </c>
      <c r="C103" s="247"/>
      <c r="D103" s="19" t="s">
        <v>638</v>
      </c>
      <c r="E103" s="2" t="s">
        <v>12</v>
      </c>
      <c r="F103" s="3">
        <v>1</v>
      </c>
      <c r="G103" s="3">
        <v>2174</v>
      </c>
      <c r="H103" s="3">
        <v>199.3</v>
      </c>
      <c r="I103" s="3">
        <f>SUM(G103:H103)</f>
        <v>2373.3000000000002</v>
      </c>
      <c r="J103" s="3">
        <f>TRUNC((F103*I103),2)</f>
        <v>2373.3000000000002</v>
      </c>
    </row>
    <row r="104" spans="1:10" x14ac:dyDescent="0.25">
      <c r="A104" s="2" t="s">
        <v>639</v>
      </c>
      <c r="B104" s="2" t="s">
        <v>640</v>
      </c>
      <c r="C104" s="247"/>
      <c r="D104" s="19" t="s">
        <v>641</v>
      </c>
      <c r="E104" s="2" t="s">
        <v>12</v>
      </c>
      <c r="F104" s="3">
        <v>2.2799999999999998</v>
      </c>
      <c r="G104" s="3">
        <v>5503.95</v>
      </c>
      <c r="H104" s="3">
        <v>199.3</v>
      </c>
      <c r="I104" s="3">
        <f>SUM(G104:H104)</f>
        <v>5703.25</v>
      </c>
      <c r="J104" s="3">
        <f>TRUNC((F104*I104),2)</f>
        <v>13003.41</v>
      </c>
    </row>
    <row r="105" spans="1:10" ht="30" x14ac:dyDescent="0.25">
      <c r="A105" s="2" t="s">
        <v>642</v>
      </c>
      <c r="B105" s="2" t="s">
        <v>643</v>
      </c>
      <c r="C105" s="247"/>
      <c r="D105" s="19" t="s">
        <v>491</v>
      </c>
      <c r="E105" s="2" t="s">
        <v>12</v>
      </c>
      <c r="F105" s="3">
        <v>1</v>
      </c>
      <c r="G105" s="3">
        <v>7827.68</v>
      </c>
      <c r="H105" s="3">
        <v>1554.54</v>
      </c>
      <c r="I105" s="3">
        <f>SUM(G105:H105)</f>
        <v>9382.2200000000012</v>
      </c>
      <c r="J105" s="3">
        <f>TRUNC((F105*I105),2)</f>
        <v>9382.2199999999993</v>
      </c>
    </row>
    <row r="106" spans="1:10" x14ac:dyDescent="0.25">
      <c r="A106" s="2" t="s">
        <v>644</v>
      </c>
      <c r="B106" s="2"/>
      <c r="C106" s="247"/>
      <c r="D106" s="19" t="s">
        <v>645</v>
      </c>
      <c r="E106" s="2"/>
      <c r="F106" s="3"/>
      <c r="G106" s="3"/>
      <c r="H106" s="3"/>
      <c r="I106" s="3" t="s">
        <v>10</v>
      </c>
      <c r="J106" s="3"/>
    </row>
    <row r="107" spans="1:10" ht="30" x14ac:dyDescent="0.25">
      <c r="A107" s="2" t="s">
        <v>646</v>
      </c>
      <c r="B107" s="2" t="s">
        <v>35</v>
      </c>
      <c r="C107" s="247">
        <v>73541</v>
      </c>
      <c r="D107" s="19" t="s">
        <v>36</v>
      </c>
      <c r="E107" s="2" t="s">
        <v>37</v>
      </c>
      <c r="F107" s="3">
        <v>10.5</v>
      </c>
      <c r="G107" s="3">
        <v>115.7</v>
      </c>
      <c r="H107" s="3">
        <v>38.799999999999997</v>
      </c>
      <c r="I107" s="3">
        <f>SUM(G107:H107)</f>
        <v>154.5</v>
      </c>
      <c r="J107" s="3">
        <f>TRUNC((F107*I107),2)</f>
        <v>1622.25</v>
      </c>
    </row>
    <row r="108" spans="1:10" ht="30" x14ac:dyDescent="0.25">
      <c r="A108" s="2" t="s">
        <v>647</v>
      </c>
      <c r="B108" s="2" t="s">
        <v>481</v>
      </c>
      <c r="C108" s="247" t="s">
        <v>482</v>
      </c>
      <c r="D108" s="19" t="s">
        <v>483</v>
      </c>
      <c r="E108" s="2" t="s">
        <v>37</v>
      </c>
      <c r="F108" s="3">
        <v>10.5</v>
      </c>
      <c r="G108" s="3">
        <v>26.98</v>
      </c>
      <c r="H108" s="3">
        <v>0</v>
      </c>
      <c r="I108" s="3">
        <f>SUM(G108:H108)</f>
        <v>26.98</v>
      </c>
      <c r="J108" s="3">
        <f>TRUNC((F108*I108),2)</f>
        <v>283.29000000000002</v>
      </c>
    </row>
    <row r="109" spans="1:10" x14ac:dyDescent="0.25">
      <c r="A109" s="2" t="s">
        <v>648</v>
      </c>
      <c r="B109" s="2" t="s">
        <v>485</v>
      </c>
      <c r="C109" s="247" t="s">
        <v>486</v>
      </c>
      <c r="D109" s="19" t="s">
        <v>487</v>
      </c>
      <c r="E109" s="2" t="s">
        <v>37</v>
      </c>
      <c r="F109" s="3">
        <v>3</v>
      </c>
      <c r="G109" s="3">
        <v>7.47</v>
      </c>
      <c r="H109" s="3">
        <v>0</v>
      </c>
      <c r="I109" s="3">
        <f>SUM(G109:H109)</f>
        <v>7.47</v>
      </c>
      <c r="J109" s="3">
        <f>TRUNC((F109*I109),2)</f>
        <v>22.41</v>
      </c>
    </row>
    <row r="110" spans="1:10" ht="30" x14ac:dyDescent="0.25">
      <c r="A110" s="2" t="s">
        <v>649</v>
      </c>
      <c r="B110" s="2" t="s">
        <v>650</v>
      </c>
      <c r="C110" s="247">
        <v>86957</v>
      </c>
      <c r="D110" s="19" t="s">
        <v>651</v>
      </c>
      <c r="E110" s="2" t="s">
        <v>12</v>
      </c>
      <c r="F110" s="3">
        <v>12</v>
      </c>
      <c r="G110" s="3">
        <f>1.69+15.44</f>
        <v>17.13</v>
      </c>
      <c r="H110" s="3">
        <v>3.53</v>
      </c>
      <c r="I110" s="3">
        <f>SUM(G110:H110)</f>
        <v>20.66</v>
      </c>
      <c r="J110" s="3">
        <f>TRUNC((F110*I110),2)</f>
        <v>247.92</v>
      </c>
    </row>
    <row r="111" spans="1:10" x14ac:dyDescent="0.25">
      <c r="A111" s="2" t="s">
        <v>652</v>
      </c>
      <c r="B111" s="2"/>
      <c r="C111" s="247"/>
      <c r="D111" s="19" t="s">
        <v>653</v>
      </c>
      <c r="E111" s="2"/>
      <c r="F111" s="3"/>
      <c r="G111" s="3"/>
      <c r="H111" s="3"/>
      <c r="I111" s="3" t="s">
        <v>10</v>
      </c>
      <c r="J111" s="3"/>
    </row>
    <row r="112" spans="1:10" x14ac:dyDescent="0.25">
      <c r="A112" s="2" t="s">
        <v>654</v>
      </c>
      <c r="B112" s="2" t="s">
        <v>655</v>
      </c>
      <c r="C112" s="247" t="s">
        <v>656</v>
      </c>
      <c r="D112" s="19" t="s">
        <v>657</v>
      </c>
      <c r="E112" s="2" t="s">
        <v>12</v>
      </c>
      <c r="F112" s="3">
        <v>1</v>
      </c>
      <c r="G112" s="3">
        <v>1457.32</v>
      </c>
      <c r="H112" s="3">
        <v>9</v>
      </c>
      <c r="I112" s="3">
        <f>SUM(G112:H112)</f>
        <v>1466.32</v>
      </c>
      <c r="J112" s="240">
        <f>TRUNC((F112*I112),2)</f>
        <v>1466.32</v>
      </c>
    </row>
    <row r="113" spans="1:10" x14ac:dyDescent="0.25">
      <c r="A113" s="2" t="s">
        <v>658</v>
      </c>
      <c r="B113" s="2"/>
      <c r="C113" s="247"/>
      <c r="D113" s="19" t="s">
        <v>659</v>
      </c>
      <c r="E113" s="2"/>
      <c r="F113" s="3"/>
      <c r="G113" s="3"/>
      <c r="H113" s="3"/>
      <c r="I113" s="3" t="s">
        <v>10</v>
      </c>
      <c r="J113" s="3"/>
    </row>
    <row r="114" spans="1:10" x14ac:dyDescent="0.25">
      <c r="A114" s="2" t="s">
        <v>660</v>
      </c>
      <c r="B114" s="2" t="s">
        <v>55</v>
      </c>
      <c r="C114" s="247">
        <v>9537</v>
      </c>
      <c r="D114" s="19" t="s">
        <v>56</v>
      </c>
      <c r="E114" s="2" t="s">
        <v>16</v>
      </c>
      <c r="F114" s="3">
        <v>46.51</v>
      </c>
      <c r="G114" s="3">
        <v>0.61</v>
      </c>
      <c r="H114" s="3">
        <v>1.07</v>
      </c>
      <c r="I114" s="3">
        <f>SUM(G114:H114)</f>
        <v>1.6800000000000002</v>
      </c>
      <c r="J114" s="3">
        <f>TRUNC((F114*I114),2)</f>
        <v>78.13</v>
      </c>
    </row>
    <row r="115" spans="1:10" x14ac:dyDescent="0.25">
      <c r="A115" s="238" t="s">
        <v>661</v>
      </c>
      <c r="B115" s="238"/>
      <c r="C115" s="238"/>
      <c r="D115" s="238"/>
      <c r="E115" s="238"/>
      <c r="F115" s="238"/>
      <c r="G115" s="238"/>
      <c r="H115" s="238"/>
      <c r="I115" s="238"/>
      <c r="J115" s="239">
        <f>SUM(J76:J114)</f>
        <v>38585.440000000002</v>
      </c>
    </row>
    <row r="116" spans="1:10" x14ac:dyDescent="0.25">
      <c r="A116" s="2" t="s">
        <v>662</v>
      </c>
      <c r="B116" s="2"/>
      <c r="C116" s="247"/>
      <c r="D116" s="19" t="s">
        <v>663</v>
      </c>
      <c r="E116" s="2"/>
      <c r="F116" s="3"/>
      <c r="G116" s="3"/>
      <c r="H116" s="3"/>
      <c r="I116" s="3" t="s">
        <v>10</v>
      </c>
      <c r="J116" s="3"/>
    </row>
    <row r="117" spans="1:10" x14ac:dyDescent="0.25">
      <c r="A117" s="2" t="s">
        <v>664</v>
      </c>
      <c r="B117" s="2"/>
      <c r="C117" s="247"/>
      <c r="D117" s="19" t="s">
        <v>57</v>
      </c>
      <c r="E117" s="2"/>
      <c r="F117" s="3"/>
      <c r="G117" s="3"/>
      <c r="H117" s="3"/>
      <c r="I117" s="3" t="s">
        <v>10</v>
      </c>
      <c r="J117" s="3"/>
    </row>
    <row r="118" spans="1:10" ht="30" x14ac:dyDescent="0.25">
      <c r="A118" s="2" t="s">
        <v>665</v>
      </c>
      <c r="B118" s="2" t="s">
        <v>58</v>
      </c>
      <c r="C118" s="247">
        <v>72223</v>
      </c>
      <c r="D118" s="19" t="s">
        <v>91</v>
      </c>
      <c r="E118" s="2" t="s">
        <v>16</v>
      </c>
      <c r="F118" s="3">
        <v>23.35</v>
      </c>
      <c r="G118" s="3">
        <v>2.3199999999999998</v>
      </c>
      <c r="H118" s="3">
        <v>9.0399999999999991</v>
      </c>
      <c r="I118" s="3">
        <f>SUM(G118:H118)</f>
        <v>11.36</v>
      </c>
      <c r="J118" s="3">
        <f>TRUNC((F118*I118),2)</f>
        <v>265.25</v>
      </c>
    </row>
    <row r="119" spans="1:10" x14ac:dyDescent="0.25">
      <c r="A119" s="2" t="s">
        <v>666</v>
      </c>
      <c r="B119" s="2" t="s">
        <v>60</v>
      </c>
      <c r="C119" s="247">
        <v>72142</v>
      </c>
      <c r="D119" s="19" t="s">
        <v>61</v>
      </c>
      <c r="E119" s="2" t="s">
        <v>12</v>
      </c>
      <c r="F119" s="3">
        <v>3</v>
      </c>
      <c r="G119" s="3">
        <v>1.45</v>
      </c>
      <c r="H119" s="3">
        <v>5.65</v>
      </c>
      <c r="I119" s="3">
        <f>SUM(G119:H119)</f>
        <v>7.1000000000000005</v>
      </c>
      <c r="J119" s="3">
        <f>TRUNC((F119*I119),2)</f>
        <v>21.3</v>
      </c>
    </row>
    <row r="120" spans="1:10" x14ac:dyDescent="0.25">
      <c r="A120" s="2" t="s">
        <v>667</v>
      </c>
      <c r="B120" s="2" t="s">
        <v>668</v>
      </c>
      <c r="C120" s="247"/>
      <c r="D120" s="19" t="s">
        <v>669</v>
      </c>
      <c r="E120" s="2" t="s">
        <v>12</v>
      </c>
      <c r="F120" s="3">
        <v>2</v>
      </c>
      <c r="G120" s="3">
        <v>0</v>
      </c>
      <c r="H120" s="3">
        <v>44.06</v>
      </c>
      <c r="I120" s="3">
        <f>SUM(G120:H120)</f>
        <v>44.06</v>
      </c>
      <c r="J120" s="3">
        <f>TRUNC((F120*I120),2)</f>
        <v>88.12</v>
      </c>
    </row>
    <row r="121" spans="1:10" ht="90" x14ac:dyDescent="0.25">
      <c r="A121" s="2" t="s">
        <v>670</v>
      </c>
      <c r="B121" s="2" t="s">
        <v>463</v>
      </c>
      <c r="C121" s="247" t="s">
        <v>464</v>
      </c>
      <c r="D121" s="19" t="s">
        <v>465</v>
      </c>
      <c r="E121" s="2" t="s">
        <v>12</v>
      </c>
      <c r="F121" s="3">
        <v>2</v>
      </c>
      <c r="G121" s="3">
        <v>225</v>
      </c>
      <c r="H121" s="3">
        <v>0</v>
      </c>
      <c r="I121" s="3">
        <f>SUM(G121:H121)</f>
        <v>225</v>
      </c>
      <c r="J121" s="3">
        <f>TRUNC((F121*I121),2)</f>
        <v>450</v>
      </c>
    </row>
    <row r="122" spans="1:10" x14ac:dyDescent="0.25">
      <c r="A122" s="2" t="s">
        <v>671</v>
      </c>
      <c r="B122" s="2"/>
      <c r="C122" s="247"/>
      <c r="D122" s="19" t="s">
        <v>26</v>
      </c>
      <c r="E122" s="2"/>
      <c r="F122" s="3"/>
      <c r="G122" s="3"/>
      <c r="H122" s="3"/>
      <c r="I122" s="3" t="s">
        <v>10</v>
      </c>
      <c r="J122" s="3"/>
    </row>
    <row r="123" spans="1:10" ht="30" x14ac:dyDescent="0.25">
      <c r="A123" s="2" t="s">
        <v>672</v>
      </c>
      <c r="B123" s="2" t="s">
        <v>27</v>
      </c>
      <c r="C123" s="247" t="s">
        <v>468</v>
      </c>
      <c r="D123" s="19" t="s">
        <v>469</v>
      </c>
      <c r="E123" s="2" t="s">
        <v>16</v>
      </c>
      <c r="F123" s="3">
        <v>23.69</v>
      </c>
      <c r="G123" s="3">
        <v>83.19</v>
      </c>
      <c r="H123" s="3">
        <v>79.72</v>
      </c>
      <c r="I123" s="3">
        <f>SUM(G123:H123)</f>
        <v>162.91</v>
      </c>
      <c r="J123" s="3">
        <f>TRUNC((F123*I123),2)</f>
        <v>3859.33</v>
      </c>
    </row>
    <row r="124" spans="1:10" ht="30" x14ac:dyDescent="0.25">
      <c r="A124" s="2" t="s">
        <v>673</v>
      </c>
      <c r="B124" s="2" t="s">
        <v>33</v>
      </c>
      <c r="C124" s="247">
        <v>84884</v>
      </c>
      <c r="D124" s="19" t="s">
        <v>34</v>
      </c>
      <c r="E124" s="2" t="s">
        <v>12</v>
      </c>
      <c r="F124" s="3">
        <v>3</v>
      </c>
      <c r="G124" s="3">
        <v>581.22</v>
      </c>
      <c r="H124" s="3">
        <v>25.9</v>
      </c>
      <c r="I124" s="3">
        <f>SUM(G124:H124)</f>
        <v>607.12</v>
      </c>
      <c r="J124" s="3">
        <f>TRUNC((F124*I124),2)</f>
        <v>1821.36</v>
      </c>
    </row>
    <row r="125" spans="1:10" x14ac:dyDescent="0.25">
      <c r="A125" s="2" t="s">
        <v>674</v>
      </c>
      <c r="B125" s="2"/>
      <c r="C125" s="247"/>
      <c r="D125" s="19" t="s">
        <v>89</v>
      </c>
      <c r="E125" s="2"/>
      <c r="F125" s="3"/>
      <c r="G125" s="3"/>
      <c r="H125" s="3"/>
      <c r="I125" s="3" t="s">
        <v>10</v>
      </c>
      <c r="J125" s="3"/>
    </row>
    <row r="126" spans="1:10" ht="30" x14ac:dyDescent="0.25">
      <c r="A126" s="2" t="s">
        <v>675</v>
      </c>
      <c r="B126" s="2" t="s">
        <v>676</v>
      </c>
      <c r="C126" s="247"/>
      <c r="D126" s="19" t="s">
        <v>491</v>
      </c>
      <c r="E126" s="2" t="s">
        <v>12</v>
      </c>
      <c r="F126" s="3">
        <v>1</v>
      </c>
      <c r="G126" s="3">
        <v>1679.43</v>
      </c>
      <c r="H126" s="3">
        <v>267.02999999999997</v>
      </c>
      <c r="I126" s="3">
        <f>SUM(G126:H126)</f>
        <v>1946.46</v>
      </c>
      <c r="J126" s="3">
        <f>TRUNC((F126*I126),2)</f>
        <v>1946.46</v>
      </c>
    </row>
    <row r="127" spans="1:10" x14ac:dyDescent="0.25">
      <c r="A127" s="2" t="s">
        <v>677</v>
      </c>
      <c r="B127" s="2"/>
      <c r="C127" s="247"/>
      <c r="D127" s="19" t="s">
        <v>653</v>
      </c>
      <c r="E127" s="2"/>
      <c r="F127" s="3"/>
      <c r="G127" s="3"/>
      <c r="H127" s="3"/>
      <c r="I127" s="3" t="s">
        <v>10</v>
      </c>
      <c r="J127" s="3"/>
    </row>
    <row r="128" spans="1:10" ht="30" x14ac:dyDescent="0.25">
      <c r="A128" s="2" t="s">
        <v>678</v>
      </c>
      <c r="B128" s="2" t="s">
        <v>679</v>
      </c>
      <c r="C128" s="247" t="s">
        <v>680</v>
      </c>
      <c r="D128" s="19" t="s">
        <v>92</v>
      </c>
      <c r="E128" s="2" t="s">
        <v>12</v>
      </c>
      <c r="F128" s="3">
        <v>2</v>
      </c>
      <c r="G128" s="3">
        <v>3637.7</v>
      </c>
      <c r="H128" s="3">
        <v>0</v>
      </c>
      <c r="I128" s="3">
        <f>SUM(G128:H128)</f>
        <v>3637.7</v>
      </c>
      <c r="J128" s="240">
        <f>TRUNC((F128*I128),2)</f>
        <v>7275.4</v>
      </c>
    </row>
    <row r="129" spans="1:10" ht="30" x14ac:dyDescent="0.25">
      <c r="A129" s="2" t="s">
        <v>681</v>
      </c>
      <c r="B129" s="2" t="s">
        <v>518</v>
      </c>
      <c r="C129" s="247">
        <v>72838</v>
      </c>
      <c r="D129" s="19" t="s">
        <v>41</v>
      </c>
      <c r="E129" s="2" t="s">
        <v>519</v>
      </c>
      <c r="F129" s="3">
        <v>230.4</v>
      </c>
      <c r="G129" s="3">
        <v>0.61</v>
      </c>
      <c r="H129" s="3">
        <v>0.08</v>
      </c>
      <c r="I129" s="3">
        <f>SUM(G129:H129)</f>
        <v>0.69</v>
      </c>
      <c r="J129" s="240">
        <f>TRUNC((F129*I129),2)</f>
        <v>158.97</v>
      </c>
    </row>
    <row r="130" spans="1:10" x14ac:dyDescent="0.25">
      <c r="A130" s="2" t="s">
        <v>682</v>
      </c>
      <c r="B130" s="2" t="s">
        <v>683</v>
      </c>
      <c r="C130" s="247"/>
      <c r="D130" s="19" t="s">
        <v>522</v>
      </c>
      <c r="E130" s="2" t="s">
        <v>12</v>
      </c>
      <c r="F130" s="3">
        <v>1</v>
      </c>
      <c r="G130" s="3">
        <v>3565.79</v>
      </c>
      <c r="H130" s="3">
        <v>0</v>
      </c>
      <c r="I130" s="3">
        <f>SUM(G130:H130)</f>
        <v>3565.79</v>
      </c>
      <c r="J130" s="240">
        <f>TRUNC((F130*I130),2)</f>
        <v>3565.79</v>
      </c>
    </row>
    <row r="131" spans="1:10" x14ac:dyDescent="0.25">
      <c r="A131" s="2" t="s">
        <v>684</v>
      </c>
      <c r="B131" s="2" t="s">
        <v>524</v>
      </c>
      <c r="C131" s="247"/>
      <c r="D131" s="19" t="s">
        <v>42</v>
      </c>
      <c r="E131" s="2" t="s">
        <v>12</v>
      </c>
      <c r="F131" s="3">
        <v>1</v>
      </c>
      <c r="G131" s="3">
        <f>6.77+277.39+0.08</f>
        <v>284.23999999999995</v>
      </c>
      <c r="H131" s="3">
        <v>186.58</v>
      </c>
      <c r="I131" s="3">
        <f>SUM(G131:H131)</f>
        <v>470.81999999999994</v>
      </c>
      <c r="J131" s="240">
        <f>TRUNC((F131*I131),2)</f>
        <v>470.82</v>
      </c>
    </row>
    <row r="132" spans="1:10" x14ac:dyDescent="0.25">
      <c r="A132" s="2" t="s">
        <v>685</v>
      </c>
      <c r="B132" s="2"/>
      <c r="C132" s="247"/>
      <c r="D132" s="19" t="s">
        <v>54</v>
      </c>
      <c r="E132" s="2"/>
      <c r="F132" s="3"/>
      <c r="G132" s="3"/>
      <c r="H132" s="3"/>
      <c r="I132" s="3" t="s">
        <v>10</v>
      </c>
      <c r="J132" s="3"/>
    </row>
    <row r="133" spans="1:10" x14ac:dyDescent="0.25">
      <c r="A133" s="2" t="s">
        <v>686</v>
      </c>
      <c r="B133" s="2" t="s">
        <v>55</v>
      </c>
      <c r="C133" s="247">
        <v>9537</v>
      </c>
      <c r="D133" s="19" t="s">
        <v>56</v>
      </c>
      <c r="E133" s="2" t="s">
        <v>16</v>
      </c>
      <c r="F133" s="3">
        <v>45.45</v>
      </c>
      <c r="G133" s="3">
        <v>0.61</v>
      </c>
      <c r="H133" s="3">
        <v>1.07</v>
      </c>
      <c r="I133" s="3">
        <f>SUM(G133:H133)</f>
        <v>1.6800000000000002</v>
      </c>
      <c r="J133" s="3">
        <f>TRUNC((F133*I133),2)</f>
        <v>76.349999999999994</v>
      </c>
    </row>
    <row r="134" spans="1:10" x14ac:dyDescent="0.25">
      <c r="A134" s="238" t="s">
        <v>687</v>
      </c>
      <c r="B134" s="238"/>
      <c r="C134" s="238"/>
      <c r="D134" s="238"/>
      <c r="E134" s="238"/>
      <c r="F134" s="238"/>
      <c r="G134" s="238"/>
      <c r="H134" s="238"/>
      <c r="I134" s="238"/>
      <c r="J134" s="239">
        <f>SUM(J117:J133)</f>
        <v>19999.149999999998</v>
      </c>
    </row>
    <row r="135" spans="1:10" x14ac:dyDescent="0.25">
      <c r="A135" s="2" t="s">
        <v>688</v>
      </c>
      <c r="B135" s="2"/>
      <c r="C135" s="247"/>
      <c r="D135" s="19" t="s">
        <v>689</v>
      </c>
      <c r="E135" s="2"/>
      <c r="F135" s="3"/>
      <c r="G135" s="3"/>
      <c r="H135" s="3"/>
      <c r="I135" s="3" t="s">
        <v>10</v>
      </c>
      <c r="J135" s="3"/>
    </row>
    <row r="136" spans="1:10" x14ac:dyDescent="0.25">
      <c r="A136" s="2" t="s">
        <v>690</v>
      </c>
      <c r="B136" s="2"/>
      <c r="C136" s="247"/>
      <c r="D136" s="19" t="s">
        <v>57</v>
      </c>
      <c r="E136" s="2"/>
      <c r="F136" s="3"/>
      <c r="G136" s="3"/>
      <c r="H136" s="3"/>
      <c r="I136" s="3" t="s">
        <v>10</v>
      </c>
      <c r="J136" s="3"/>
    </row>
    <row r="137" spans="1:10" x14ac:dyDescent="0.25">
      <c r="A137" s="2" t="s">
        <v>691</v>
      </c>
      <c r="B137" s="2" t="s">
        <v>668</v>
      </c>
      <c r="C137" s="247"/>
      <c r="D137" s="19" t="s">
        <v>669</v>
      </c>
      <c r="E137" s="2" t="s">
        <v>12</v>
      </c>
      <c r="F137" s="3">
        <v>2</v>
      </c>
      <c r="G137" s="3">
        <v>0</v>
      </c>
      <c r="H137" s="3">
        <v>44.06</v>
      </c>
      <c r="I137" s="3">
        <f>SUM(G137:H137)</f>
        <v>44.06</v>
      </c>
      <c r="J137" s="3">
        <f>TRUNC((F137*I137),2)</f>
        <v>88.12</v>
      </c>
    </row>
    <row r="138" spans="1:10" ht="30" x14ac:dyDescent="0.25">
      <c r="A138" s="2" t="s">
        <v>692</v>
      </c>
      <c r="B138" s="2" t="s">
        <v>62</v>
      </c>
      <c r="C138" s="247" t="s">
        <v>693</v>
      </c>
      <c r="D138" s="19" t="s">
        <v>93</v>
      </c>
      <c r="E138" s="2" t="s">
        <v>25</v>
      </c>
      <c r="F138" s="3">
        <v>0.5</v>
      </c>
      <c r="G138" s="3">
        <v>15.92</v>
      </c>
      <c r="H138" s="3">
        <v>44.14</v>
      </c>
      <c r="I138" s="3">
        <f>SUM(G138:H138)</f>
        <v>60.06</v>
      </c>
      <c r="J138" s="3">
        <f>TRUNC((F138*I138),2)</f>
        <v>30.03</v>
      </c>
    </row>
    <row r="139" spans="1:10" x14ac:dyDescent="0.25">
      <c r="A139" s="2" t="s">
        <v>694</v>
      </c>
      <c r="B139" s="2" t="s">
        <v>94</v>
      </c>
      <c r="C139" s="247">
        <v>72896</v>
      </c>
      <c r="D139" s="19" t="s">
        <v>95</v>
      </c>
      <c r="E139" s="2" t="s">
        <v>25</v>
      </c>
      <c r="F139" s="3">
        <v>3</v>
      </c>
      <c r="G139" s="3">
        <f>4.62+2.02</f>
        <v>6.6400000000000006</v>
      </c>
      <c r="H139" s="3">
        <v>6.9</v>
      </c>
      <c r="I139" s="3">
        <f>SUM(G139:H139)</f>
        <v>13.540000000000001</v>
      </c>
      <c r="J139" s="3">
        <f>TRUNC((F139*I139),2)</f>
        <v>40.619999999999997</v>
      </c>
    </row>
    <row r="140" spans="1:10" x14ac:dyDescent="0.25">
      <c r="A140" s="2" t="s">
        <v>695</v>
      </c>
      <c r="B140" s="2"/>
      <c r="C140" s="247"/>
      <c r="D140" s="19" t="s">
        <v>96</v>
      </c>
      <c r="E140" s="2"/>
      <c r="F140" s="3"/>
      <c r="G140" s="3"/>
      <c r="H140" s="3"/>
      <c r="I140" s="3" t="s">
        <v>10</v>
      </c>
      <c r="J140" s="3"/>
    </row>
    <row r="141" spans="1:10" x14ac:dyDescent="0.25">
      <c r="A141" s="2" t="s">
        <v>696</v>
      </c>
      <c r="B141" s="2" t="s">
        <v>97</v>
      </c>
      <c r="C141" s="247">
        <v>73616</v>
      </c>
      <c r="D141" s="19" t="s">
        <v>98</v>
      </c>
      <c r="E141" s="2" t="s">
        <v>25</v>
      </c>
      <c r="F141" s="3">
        <v>0.5</v>
      </c>
      <c r="G141" s="3">
        <v>41.4</v>
      </c>
      <c r="H141" s="3">
        <v>114.76</v>
      </c>
      <c r="I141" s="3">
        <f>SUM(G141:H141)</f>
        <v>156.16</v>
      </c>
      <c r="J141" s="3">
        <f>TRUNC((F141*I141),2)</f>
        <v>78.08</v>
      </c>
    </row>
    <row r="142" spans="1:10" ht="45" x14ac:dyDescent="0.25">
      <c r="A142" s="2" t="s">
        <v>697</v>
      </c>
      <c r="B142" s="2" t="s">
        <v>99</v>
      </c>
      <c r="C142" s="247" t="s">
        <v>698</v>
      </c>
      <c r="D142" s="19" t="s">
        <v>100</v>
      </c>
      <c r="E142" s="2" t="s">
        <v>25</v>
      </c>
      <c r="F142" s="3">
        <v>0.5</v>
      </c>
      <c r="G142" s="3">
        <v>37.64</v>
      </c>
      <c r="H142" s="3">
        <v>99.84</v>
      </c>
      <c r="I142" s="3">
        <f>SUM(G142:H142)</f>
        <v>137.48000000000002</v>
      </c>
      <c r="J142" s="3">
        <f>TRUNC((F142*I142),2)</f>
        <v>68.739999999999995</v>
      </c>
    </row>
    <row r="143" spans="1:10" x14ac:dyDescent="0.25">
      <c r="A143" s="2" t="s">
        <v>699</v>
      </c>
      <c r="B143" s="2" t="s">
        <v>101</v>
      </c>
      <c r="C143" s="247">
        <v>79483</v>
      </c>
      <c r="D143" s="19" t="s">
        <v>102</v>
      </c>
      <c r="E143" s="2" t="s">
        <v>16</v>
      </c>
      <c r="F143" s="3">
        <v>0.2</v>
      </c>
      <c r="G143" s="3">
        <v>4.34</v>
      </c>
      <c r="H143" s="3">
        <v>11.52</v>
      </c>
      <c r="I143" s="3">
        <f>SUM(G143:H143)</f>
        <v>15.86</v>
      </c>
      <c r="J143" s="3">
        <f>TRUNC((F143*I143),2)</f>
        <v>3.17</v>
      </c>
    </row>
    <row r="144" spans="1:10" ht="30" x14ac:dyDescent="0.25">
      <c r="A144" s="2" t="s">
        <v>700</v>
      </c>
      <c r="B144" s="2" t="s">
        <v>701</v>
      </c>
      <c r="C144" s="247" t="s">
        <v>702</v>
      </c>
      <c r="D144" s="19" t="s">
        <v>703</v>
      </c>
      <c r="E144" s="2" t="s">
        <v>16</v>
      </c>
      <c r="F144" s="3">
        <v>0.25</v>
      </c>
      <c r="G144" s="3">
        <v>9.34</v>
      </c>
      <c r="H144" s="3">
        <v>8.09</v>
      </c>
      <c r="I144" s="3">
        <f>SUM(G144:H144)</f>
        <v>17.43</v>
      </c>
      <c r="J144" s="3">
        <f>TRUNC((F144*I144),2)</f>
        <v>4.3499999999999996</v>
      </c>
    </row>
    <row r="145" spans="1:10" ht="45" x14ac:dyDescent="0.25">
      <c r="A145" s="2" t="s">
        <v>704</v>
      </c>
      <c r="B145" s="2" t="s">
        <v>705</v>
      </c>
      <c r="C145" s="247">
        <v>72132</v>
      </c>
      <c r="D145" s="19" t="s">
        <v>103</v>
      </c>
      <c r="E145" s="2" t="s">
        <v>16</v>
      </c>
      <c r="F145" s="3">
        <v>1</v>
      </c>
      <c r="G145" s="3">
        <v>30.66</v>
      </c>
      <c r="H145" s="3">
        <v>17.690000000000001</v>
      </c>
      <c r="I145" s="3">
        <f>SUM(G145:H145)</f>
        <v>48.35</v>
      </c>
      <c r="J145" s="3">
        <f>TRUNC((F145*I145),2)</f>
        <v>48.35</v>
      </c>
    </row>
    <row r="146" spans="1:10" ht="30" x14ac:dyDescent="0.25">
      <c r="A146" s="2" t="s">
        <v>706</v>
      </c>
      <c r="B146" s="2" t="s">
        <v>29</v>
      </c>
      <c r="C146" s="247" t="s">
        <v>474</v>
      </c>
      <c r="D146" s="19" t="s">
        <v>30</v>
      </c>
      <c r="E146" s="2" t="s">
        <v>16</v>
      </c>
      <c r="F146" s="3">
        <v>3</v>
      </c>
      <c r="G146" s="3">
        <v>9.1999999999999993</v>
      </c>
      <c r="H146" s="3">
        <v>13.16</v>
      </c>
      <c r="I146" s="3">
        <f>SUM(G146:H146)</f>
        <v>22.36</v>
      </c>
      <c r="J146" s="3">
        <f>TRUNC((F146*I146),2)</f>
        <v>67.08</v>
      </c>
    </row>
    <row r="147" spans="1:10" ht="60" x14ac:dyDescent="0.25">
      <c r="A147" s="2" t="s">
        <v>707</v>
      </c>
      <c r="B147" s="2" t="s">
        <v>31</v>
      </c>
      <c r="C147" s="247">
        <v>87775</v>
      </c>
      <c r="D147" s="19" t="s">
        <v>32</v>
      </c>
      <c r="E147" s="2" t="s">
        <v>16</v>
      </c>
      <c r="F147" s="3">
        <v>3</v>
      </c>
      <c r="G147" s="3">
        <f>0.05+14.68</f>
        <v>14.73</v>
      </c>
      <c r="H147" s="3">
        <v>16.2</v>
      </c>
      <c r="I147" s="3">
        <f>SUM(G147:H147)</f>
        <v>30.93</v>
      </c>
      <c r="J147" s="3">
        <f>TRUNC((F147*I147),2)</f>
        <v>92.79</v>
      </c>
    </row>
    <row r="148" spans="1:10" x14ac:dyDescent="0.25">
      <c r="A148" s="2" t="s">
        <v>708</v>
      </c>
      <c r="B148" s="2" t="s">
        <v>709</v>
      </c>
      <c r="C148" s="247" t="s">
        <v>710</v>
      </c>
      <c r="D148" s="19" t="s">
        <v>105</v>
      </c>
      <c r="E148" s="2" t="s">
        <v>16</v>
      </c>
      <c r="F148" s="3">
        <v>0.56000000000000005</v>
      </c>
      <c r="G148" s="3">
        <v>529.41</v>
      </c>
      <c r="H148" s="3">
        <v>194.7</v>
      </c>
      <c r="I148" s="3">
        <f>SUM(G148:H148)</f>
        <v>724.1099999999999</v>
      </c>
      <c r="J148" s="3">
        <f>TRUNC((F148*I148),2)</f>
        <v>405.5</v>
      </c>
    </row>
    <row r="149" spans="1:10" ht="30" x14ac:dyDescent="0.25">
      <c r="A149" s="2" t="s">
        <v>711</v>
      </c>
      <c r="B149" s="2" t="s">
        <v>106</v>
      </c>
      <c r="C149" s="247" t="s">
        <v>712</v>
      </c>
      <c r="D149" s="19" t="s">
        <v>107</v>
      </c>
      <c r="E149" s="2" t="s">
        <v>25</v>
      </c>
      <c r="F149" s="3">
        <v>0.3</v>
      </c>
      <c r="G149" s="3">
        <v>6.08</v>
      </c>
      <c r="H149" s="3">
        <v>16.12</v>
      </c>
      <c r="I149" s="3">
        <f>SUM(G149:H149)</f>
        <v>22.200000000000003</v>
      </c>
      <c r="J149" s="3">
        <f>TRUNC((F149*I149),2)</f>
        <v>6.66</v>
      </c>
    </row>
    <row r="150" spans="1:10" ht="30" x14ac:dyDescent="0.25">
      <c r="A150" s="2" t="s">
        <v>713</v>
      </c>
      <c r="B150" s="2" t="s">
        <v>23</v>
      </c>
      <c r="C150" s="247">
        <v>72897</v>
      </c>
      <c r="D150" s="19" t="s">
        <v>24</v>
      </c>
      <c r="E150" s="2" t="s">
        <v>25</v>
      </c>
      <c r="F150" s="3">
        <v>1</v>
      </c>
      <c r="G150" s="3">
        <f>5.77+2.39</f>
        <v>8.16</v>
      </c>
      <c r="H150" s="3">
        <v>8.24</v>
      </c>
      <c r="I150" s="3">
        <f>SUM(G150:H150)</f>
        <v>16.399999999999999</v>
      </c>
      <c r="J150" s="3">
        <f>TRUNC((F150*I150),2)</f>
        <v>16.399999999999999</v>
      </c>
    </row>
    <row r="151" spans="1:10" ht="30" x14ac:dyDescent="0.25">
      <c r="A151" s="2" t="s">
        <v>714</v>
      </c>
      <c r="B151" s="2" t="s">
        <v>108</v>
      </c>
      <c r="C151" s="247" t="s">
        <v>715</v>
      </c>
      <c r="D151" s="19" t="s">
        <v>109</v>
      </c>
      <c r="E151" s="2" t="s">
        <v>37</v>
      </c>
      <c r="F151" s="3">
        <v>10</v>
      </c>
      <c r="G151" s="3">
        <v>0.35</v>
      </c>
      <c r="H151" s="3">
        <v>1.21</v>
      </c>
      <c r="I151" s="3">
        <f>SUM(G151:H151)</f>
        <v>1.56</v>
      </c>
      <c r="J151" s="3">
        <f>TRUNC((F151*I151),2)</f>
        <v>15.6</v>
      </c>
    </row>
    <row r="152" spans="1:10" ht="30" x14ac:dyDescent="0.25">
      <c r="A152" s="2" t="s">
        <v>716</v>
      </c>
      <c r="B152" s="2" t="s">
        <v>110</v>
      </c>
      <c r="C152" s="247" t="s">
        <v>717</v>
      </c>
      <c r="D152" s="19" t="s">
        <v>111</v>
      </c>
      <c r="E152" s="2" t="s">
        <v>37</v>
      </c>
      <c r="F152" s="3">
        <v>5</v>
      </c>
      <c r="G152" s="3">
        <v>0.26</v>
      </c>
      <c r="H152" s="3">
        <v>0.91</v>
      </c>
      <c r="I152" s="3">
        <f>SUM(G152:H152)</f>
        <v>1.17</v>
      </c>
      <c r="J152" s="3">
        <f>TRUNC((F152*I152),2)</f>
        <v>5.85</v>
      </c>
    </row>
    <row r="153" spans="1:10" x14ac:dyDescent="0.25">
      <c r="A153" s="2" t="s">
        <v>718</v>
      </c>
      <c r="B153" s="2"/>
      <c r="C153" s="247"/>
      <c r="D153" s="19" t="s">
        <v>38</v>
      </c>
      <c r="E153" s="2"/>
      <c r="F153" s="3"/>
      <c r="G153" s="3"/>
      <c r="H153" s="3"/>
      <c r="I153" s="3" t="s">
        <v>10</v>
      </c>
      <c r="J153" s="3"/>
    </row>
    <row r="154" spans="1:10" ht="30" x14ac:dyDescent="0.25">
      <c r="A154" s="2" t="s">
        <v>719</v>
      </c>
      <c r="B154" s="2" t="s">
        <v>720</v>
      </c>
      <c r="C154" s="247"/>
      <c r="D154" s="19" t="s">
        <v>491</v>
      </c>
      <c r="E154" s="2" t="s">
        <v>12</v>
      </c>
      <c r="F154" s="3">
        <v>1</v>
      </c>
      <c r="G154" s="3">
        <v>974.96</v>
      </c>
      <c r="H154" s="3">
        <v>235.17</v>
      </c>
      <c r="I154" s="3">
        <f>SUM(G154:H154)</f>
        <v>1210.1300000000001</v>
      </c>
      <c r="J154" s="3">
        <f>TRUNC((F154*I154),2)</f>
        <v>1210.1300000000001</v>
      </c>
    </row>
    <row r="155" spans="1:10" ht="30" x14ac:dyDescent="0.25">
      <c r="A155" s="2" t="s">
        <v>721</v>
      </c>
      <c r="B155" s="2" t="s">
        <v>722</v>
      </c>
      <c r="C155" s="247"/>
      <c r="D155" s="19" t="s">
        <v>491</v>
      </c>
      <c r="E155" s="2" t="s">
        <v>12</v>
      </c>
      <c r="F155" s="3">
        <v>1</v>
      </c>
      <c r="G155" s="3">
        <v>1580.92</v>
      </c>
      <c r="H155" s="3">
        <v>303.73</v>
      </c>
      <c r="I155" s="3">
        <f>SUM(G155:H155)</f>
        <v>1884.65</v>
      </c>
      <c r="J155" s="3">
        <f>TRUNC((F155*I155),2)</f>
        <v>1884.65</v>
      </c>
    </row>
    <row r="156" spans="1:10" ht="30" x14ac:dyDescent="0.25">
      <c r="A156" s="2" t="s">
        <v>723</v>
      </c>
      <c r="B156" s="2" t="s">
        <v>724</v>
      </c>
      <c r="C156" s="247"/>
      <c r="D156" s="19" t="s">
        <v>491</v>
      </c>
      <c r="E156" s="2" t="s">
        <v>12</v>
      </c>
      <c r="F156" s="3">
        <v>1</v>
      </c>
      <c r="G156" s="3">
        <v>2962.84</v>
      </c>
      <c r="H156" s="3">
        <v>524.15</v>
      </c>
      <c r="I156" s="3">
        <f>SUM(G156:H156)</f>
        <v>3486.9900000000002</v>
      </c>
      <c r="J156" s="3">
        <f>TRUNC((F156*I156),2)</f>
        <v>3486.99</v>
      </c>
    </row>
    <row r="157" spans="1:10" ht="30" x14ac:dyDescent="0.25">
      <c r="A157" s="2" t="s">
        <v>725</v>
      </c>
      <c r="B157" s="2" t="s">
        <v>726</v>
      </c>
      <c r="C157" s="247"/>
      <c r="D157" s="19" t="s">
        <v>491</v>
      </c>
      <c r="E157" s="2" t="s">
        <v>12</v>
      </c>
      <c r="F157" s="3">
        <v>1</v>
      </c>
      <c r="G157" s="3">
        <v>1241.24</v>
      </c>
      <c r="H157" s="3">
        <v>229.59</v>
      </c>
      <c r="I157" s="3">
        <f>SUM(G157:H157)</f>
        <v>1470.83</v>
      </c>
      <c r="J157" s="3">
        <f>TRUNC((F157*I157),2)</f>
        <v>1470.83</v>
      </c>
    </row>
    <row r="158" spans="1:10" x14ac:dyDescent="0.25">
      <c r="A158" s="2" t="s">
        <v>727</v>
      </c>
      <c r="B158" s="2"/>
      <c r="C158" s="247"/>
      <c r="D158" s="19" t="s">
        <v>112</v>
      </c>
      <c r="E158" s="2"/>
      <c r="F158" s="3"/>
      <c r="G158" s="3"/>
      <c r="H158" s="3"/>
      <c r="I158" s="3" t="s">
        <v>10</v>
      </c>
      <c r="J158" s="3"/>
    </row>
    <row r="159" spans="1:10" ht="30" x14ac:dyDescent="0.25">
      <c r="A159" s="2" t="s">
        <v>728</v>
      </c>
      <c r="B159" s="2" t="s">
        <v>35</v>
      </c>
      <c r="C159" s="247">
        <v>73541</v>
      </c>
      <c r="D159" s="19" t="s">
        <v>36</v>
      </c>
      <c r="E159" s="2" t="s">
        <v>37</v>
      </c>
      <c r="F159" s="3">
        <v>1.5</v>
      </c>
      <c r="G159" s="3">
        <v>115.7</v>
      </c>
      <c r="H159" s="3">
        <v>38.799999999999997</v>
      </c>
      <c r="I159" s="3">
        <f>SUM(G159:H159)</f>
        <v>154.5</v>
      </c>
      <c r="J159" s="3">
        <f>TRUNC((F159*I159),2)</f>
        <v>231.75</v>
      </c>
    </row>
    <row r="160" spans="1:10" ht="75" x14ac:dyDescent="0.25">
      <c r="A160" s="2" t="s">
        <v>729</v>
      </c>
      <c r="B160" s="2" t="s">
        <v>730</v>
      </c>
      <c r="C160" s="247">
        <v>87495</v>
      </c>
      <c r="D160" s="19" t="s">
        <v>731</v>
      </c>
      <c r="E160" s="2" t="s">
        <v>16</v>
      </c>
      <c r="F160" s="3">
        <v>1.92</v>
      </c>
      <c r="G160" s="3">
        <v>24.18</v>
      </c>
      <c r="H160" s="3">
        <v>26.28</v>
      </c>
      <c r="I160" s="3">
        <f>SUM(G160:H160)</f>
        <v>50.46</v>
      </c>
      <c r="J160" s="3">
        <f>TRUNC((F160*I160),2)</f>
        <v>96.88</v>
      </c>
    </row>
    <row r="161" spans="1:10" ht="30" x14ac:dyDescent="0.25">
      <c r="A161" s="2" t="s">
        <v>732</v>
      </c>
      <c r="B161" s="2" t="s">
        <v>29</v>
      </c>
      <c r="C161" s="247" t="s">
        <v>474</v>
      </c>
      <c r="D161" s="19" t="s">
        <v>30</v>
      </c>
      <c r="E161" s="2" t="s">
        <v>16</v>
      </c>
      <c r="F161" s="3">
        <v>4.03</v>
      </c>
      <c r="G161" s="3">
        <v>9.1999999999999993</v>
      </c>
      <c r="H161" s="3">
        <v>13.16</v>
      </c>
      <c r="I161" s="3">
        <f>SUM(G161:H161)</f>
        <v>22.36</v>
      </c>
      <c r="J161" s="3">
        <f>TRUNC((F161*I161),2)</f>
        <v>90.11</v>
      </c>
    </row>
    <row r="162" spans="1:10" ht="60" x14ac:dyDescent="0.25">
      <c r="A162" s="2" t="s">
        <v>733</v>
      </c>
      <c r="B162" s="2" t="s">
        <v>31</v>
      </c>
      <c r="C162" s="247">
        <v>87775</v>
      </c>
      <c r="D162" s="19" t="s">
        <v>32</v>
      </c>
      <c r="E162" s="2" t="s">
        <v>16</v>
      </c>
      <c r="F162" s="3">
        <v>4.03</v>
      </c>
      <c r="G162" s="3">
        <v>14.73</v>
      </c>
      <c r="H162" s="3">
        <v>16.2</v>
      </c>
      <c r="I162" s="3">
        <f>SUM(G162:H162)</f>
        <v>30.93</v>
      </c>
      <c r="J162" s="3">
        <f>TRUNC((F162*I162),2)</f>
        <v>124.64</v>
      </c>
    </row>
    <row r="163" spans="1:10" x14ac:dyDescent="0.25">
      <c r="A163" s="2" t="s">
        <v>734</v>
      </c>
      <c r="B163" s="2" t="s">
        <v>86</v>
      </c>
      <c r="C163" s="247">
        <v>73415</v>
      </c>
      <c r="D163" s="19" t="s">
        <v>85</v>
      </c>
      <c r="E163" s="2" t="s">
        <v>16</v>
      </c>
      <c r="F163" s="3">
        <v>4.03</v>
      </c>
      <c r="G163" s="3">
        <v>5.12</v>
      </c>
      <c r="H163" s="3">
        <v>6.76</v>
      </c>
      <c r="I163" s="3">
        <f>SUM(G163:H163)</f>
        <v>11.879999999999999</v>
      </c>
      <c r="J163" s="3">
        <f>TRUNC((F163*I163),2)</f>
        <v>47.87</v>
      </c>
    </row>
    <row r="164" spans="1:10" ht="30" x14ac:dyDescent="0.25">
      <c r="A164" s="2" t="s">
        <v>735</v>
      </c>
      <c r="B164" s="2" t="s">
        <v>481</v>
      </c>
      <c r="C164" s="247" t="s">
        <v>482</v>
      </c>
      <c r="D164" s="19" t="s">
        <v>483</v>
      </c>
      <c r="E164" s="2" t="s">
        <v>37</v>
      </c>
      <c r="F164" s="3">
        <v>2.1</v>
      </c>
      <c r="G164" s="3">
        <v>26.98</v>
      </c>
      <c r="H164" s="3">
        <v>0</v>
      </c>
      <c r="I164" s="3">
        <f>SUM(G164:H164)</f>
        <v>26.98</v>
      </c>
      <c r="J164" s="3">
        <f>TRUNC((F164*I164),2)</f>
        <v>56.65</v>
      </c>
    </row>
    <row r="165" spans="1:10" x14ac:dyDescent="0.25">
      <c r="A165" s="2" t="s">
        <v>736</v>
      </c>
      <c r="B165" s="2" t="s">
        <v>485</v>
      </c>
      <c r="C165" s="247" t="s">
        <v>486</v>
      </c>
      <c r="D165" s="19" t="s">
        <v>487</v>
      </c>
      <c r="E165" s="2" t="s">
        <v>37</v>
      </c>
      <c r="F165" s="3">
        <v>1.5</v>
      </c>
      <c r="G165" s="3">
        <v>7.47</v>
      </c>
      <c r="H165" s="3">
        <v>0</v>
      </c>
      <c r="I165" s="3">
        <f>SUM(G165:H165)</f>
        <v>7.47</v>
      </c>
      <c r="J165" s="3">
        <f>TRUNC((F165*I165),2)</f>
        <v>11.2</v>
      </c>
    </row>
    <row r="166" spans="1:10" x14ac:dyDescent="0.25">
      <c r="A166" s="2" t="s">
        <v>737</v>
      </c>
      <c r="B166" s="2"/>
      <c r="C166" s="247"/>
      <c r="D166" s="19" t="s">
        <v>653</v>
      </c>
      <c r="E166" s="2"/>
      <c r="F166" s="3"/>
      <c r="G166" s="3"/>
      <c r="H166" s="3"/>
      <c r="I166" s="3" t="s">
        <v>10</v>
      </c>
      <c r="J166" s="3"/>
    </row>
    <row r="167" spans="1:10" ht="30" x14ac:dyDescent="0.25">
      <c r="A167" s="2" t="s">
        <v>738</v>
      </c>
      <c r="B167" s="2" t="s">
        <v>739</v>
      </c>
      <c r="C167" s="247" t="s">
        <v>740</v>
      </c>
      <c r="D167" s="19" t="s">
        <v>741</v>
      </c>
      <c r="E167" s="2" t="s">
        <v>12</v>
      </c>
      <c r="F167" s="3">
        <v>1</v>
      </c>
      <c r="G167" s="3">
        <v>1221.25</v>
      </c>
      <c r="H167" s="3">
        <v>8.81</v>
      </c>
      <c r="I167" s="3">
        <f>SUM(G167:H167)</f>
        <v>1230.06</v>
      </c>
      <c r="J167" s="240">
        <f>TRUNC((F167*I167),2)</f>
        <v>1230.06</v>
      </c>
    </row>
    <row r="168" spans="1:10" ht="30" x14ac:dyDescent="0.25">
      <c r="A168" s="2" t="s">
        <v>742</v>
      </c>
      <c r="B168" s="2" t="s">
        <v>679</v>
      </c>
      <c r="C168" s="247" t="s">
        <v>680</v>
      </c>
      <c r="D168" s="19" t="s">
        <v>92</v>
      </c>
      <c r="E168" s="2" t="s">
        <v>12</v>
      </c>
      <c r="F168" s="3">
        <v>2</v>
      </c>
      <c r="G168" s="3">
        <v>3637.7</v>
      </c>
      <c r="H168" s="3">
        <v>0</v>
      </c>
      <c r="I168" s="3">
        <f>SUM(G168:H168)</f>
        <v>3637.7</v>
      </c>
      <c r="J168" s="240">
        <f>TRUNC((F168*I168),2)</f>
        <v>7275.4</v>
      </c>
    </row>
    <row r="169" spans="1:10" x14ac:dyDescent="0.25">
      <c r="A169" s="2" t="s">
        <v>743</v>
      </c>
      <c r="B169" s="2"/>
      <c r="C169" s="247"/>
      <c r="D169" s="19" t="s">
        <v>54</v>
      </c>
      <c r="E169" s="2"/>
      <c r="F169" s="3"/>
      <c r="G169" s="3"/>
      <c r="H169" s="3"/>
      <c r="I169" s="3" t="s">
        <v>10</v>
      </c>
      <c r="J169" s="3"/>
    </row>
    <row r="170" spans="1:10" x14ac:dyDescent="0.25">
      <c r="A170" s="2" t="s">
        <v>744</v>
      </c>
      <c r="B170" s="2" t="s">
        <v>55</v>
      </c>
      <c r="C170" s="247">
        <v>9537</v>
      </c>
      <c r="D170" s="19" t="s">
        <v>56</v>
      </c>
      <c r="E170" s="2" t="s">
        <v>16</v>
      </c>
      <c r="F170" s="3">
        <v>46.22</v>
      </c>
      <c r="G170" s="3">
        <v>0.61</v>
      </c>
      <c r="H170" s="3">
        <v>1.07</v>
      </c>
      <c r="I170" s="3">
        <f>SUM(G170:H170)</f>
        <v>1.6800000000000002</v>
      </c>
      <c r="J170" s="3">
        <f>TRUNC((F170*I170),2)</f>
        <v>77.64</v>
      </c>
    </row>
    <row r="171" spans="1:10" x14ac:dyDescent="0.25">
      <c r="A171" s="241" t="s">
        <v>745</v>
      </c>
      <c r="B171" s="241"/>
      <c r="C171" s="241"/>
      <c r="D171" s="241"/>
      <c r="E171" s="241"/>
      <c r="F171" s="241"/>
      <c r="G171" s="241"/>
      <c r="H171" s="241"/>
      <c r="I171" s="241"/>
      <c r="J171" s="242">
        <f>SUM(J136:J170)</f>
        <v>18266.14</v>
      </c>
    </row>
    <row r="173" spans="1:10" x14ac:dyDescent="0.25">
      <c r="A173" s="146" t="s">
        <v>113</v>
      </c>
      <c r="B173" s="146"/>
      <c r="C173" s="146"/>
      <c r="D173" s="146"/>
      <c r="E173" s="146"/>
      <c r="F173" s="146"/>
      <c r="G173" s="146"/>
      <c r="H173" s="146"/>
      <c r="I173" s="146"/>
      <c r="J173" s="22">
        <f>J18+J74+J115+J134+J171</f>
        <v>203458.33000000002</v>
      </c>
    </row>
    <row r="174" spans="1:10" x14ac:dyDescent="0.25">
      <c r="A174" s="139" t="s">
        <v>746</v>
      </c>
      <c r="B174" s="139"/>
      <c r="C174" s="139"/>
      <c r="D174" s="139"/>
      <c r="E174" s="139"/>
      <c r="F174" s="139"/>
      <c r="G174" s="139"/>
      <c r="H174" s="139"/>
      <c r="I174" s="139"/>
      <c r="J174" s="23">
        <f>(J173-(J167+J168+J128+J129+J130+J131+J112+J46+J47+J48+J49))*'BDI SERV'!$H$38</f>
        <v>40960.93971148783</v>
      </c>
    </row>
    <row r="175" spans="1:10" x14ac:dyDescent="0.25">
      <c r="A175" s="147" t="s">
        <v>244</v>
      </c>
      <c r="B175" s="148"/>
      <c r="C175" s="148"/>
      <c r="D175" s="148"/>
      <c r="E175" s="148"/>
      <c r="F175" s="148"/>
      <c r="G175" s="148"/>
      <c r="H175" s="148"/>
      <c r="I175" s="149"/>
      <c r="J175" s="23">
        <f>(J167+J168+J128+J129+J130+J131+J112+J46+J47+J48+J49)*'BDI EQUIP'!H39</f>
        <v>6012.0440644286045</v>
      </c>
    </row>
    <row r="176" spans="1:10" x14ac:dyDescent="0.25">
      <c r="A176" s="139" t="s">
        <v>245</v>
      </c>
      <c r="B176" s="139"/>
      <c r="C176" s="139"/>
      <c r="D176" s="139"/>
      <c r="E176" s="139"/>
      <c r="F176" s="139"/>
      <c r="G176" s="139"/>
      <c r="H176" s="139"/>
      <c r="I176" s="139"/>
      <c r="J176" s="23">
        <f>J173+J174</f>
        <v>244419.26971148784</v>
      </c>
    </row>
    <row r="177" spans="1:10" x14ac:dyDescent="0.25">
      <c r="A177" s="139" t="s">
        <v>246</v>
      </c>
      <c r="B177" s="139"/>
      <c r="C177" s="139"/>
      <c r="D177" s="139"/>
      <c r="E177" s="139"/>
      <c r="F177" s="139"/>
      <c r="G177" s="139"/>
      <c r="H177" s="139"/>
      <c r="I177" s="139"/>
      <c r="J177" s="23">
        <f>J176/184.53</f>
        <v>1324.5503154581252</v>
      </c>
    </row>
  </sheetData>
  <mergeCells count="13">
    <mergeCell ref="A74:I74"/>
    <mergeCell ref="A115:I115"/>
    <mergeCell ref="A18:I18"/>
    <mergeCell ref="A176:I176"/>
    <mergeCell ref="A177:I177"/>
    <mergeCell ref="A1:J1"/>
    <mergeCell ref="A2:J2"/>
    <mergeCell ref="A3:J3"/>
    <mergeCell ref="A173:I173"/>
    <mergeCell ref="A174:I174"/>
    <mergeCell ref="A175:I175"/>
    <mergeCell ref="A171:I171"/>
    <mergeCell ref="A134:I134"/>
  </mergeCells>
  <pageMargins left="0.51181102362204722" right="0.51181102362204722" top="0.78740157480314965" bottom="0.78740157480314965" header="0.31496062992125984" footer="0.31496062992125984"/>
  <pageSetup paperSize="9" scale="57" fitToHeight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40"/>
  <sheetViews>
    <sheetView workbookViewId="0"/>
  </sheetViews>
  <sheetFormatPr defaultRowHeight="15" x14ac:dyDescent="0.25"/>
  <cols>
    <col min="1" max="2" width="1.140625" customWidth="1"/>
    <col min="3" max="3" width="4.7109375" customWidth="1"/>
    <col min="4" max="4" width="4.140625" customWidth="1"/>
    <col min="5" max="5" width="11.28515625" customWidth="1"/>
    <col min="6" max="6" width="50.7109375" customWidth="1"/>
    <col min="7" max="7" width="8" bestFit="1" customWidth="1"/>
    <col min="8" max="8" width="13" customWidth="1"/>
    <col min="9" max="9" width="7" customWidth="1"/>
    <col min="10" max="10" width="0.85546875" customWidth="1"/>
    <col min="11" max="11" width="1.140625" customWidth="1"/>
    <col min="14" max="14" width="11.140625" customWidth="1"/>
  </cols>
  <sheetData>
    <row r="1" spans="1:12" x14ac:dyDescent="0.25">
      <c r="B1" s="84"/>
      <c r="C1" s="24"/>
      <c r="D1" s="25"/>
      <c r="E1" s="25"/>
      <c r="F1" s="26" t="s">
        <v>241</v>
      </c>
      <c r="G1" s="25"/>
      <c r="H1" s="25"/>
      <c r="I1" s="25"/>
      <c r="J1" s="27"/>
      <c r="K1" s="28"/>
      <c r="L1" s="28"/>
    </row>
    <row r="2" spans="1:12" x14ac:dyDescent="0.25">
      <c r="C2" s="4"/>
      <c r="D2" s="29"/>
      <c r="E2" s="29"/>
      <c r="F2" s="29" t="s">
        <v>242</v>
      </c>
      <c r="G2" s="29"/>
      <c r="H2" s="29"/>
      <c r="I2" s="29"/>
      <c r="J2" s="30"/>
      <c r="K2" s="28"/>
      <c r="L2" s="28"/>
    </row>
    <row r="3" spans="1:12" x14ac:dyDescent="0.25">
      <c r="C3" s="4"/>
      <c r="D3" s="29"/>
      <c r="E3" s="29"/>
      <c r="F3" s="31"/>
      <c r="G3" s="29"/>
      <c r="H3" s="29"/>
      <c r="I3" s="29"/>
      <c r="J3" s="30"/>
      <c r="K3" s="28"/>
      <c r="L3" s="28"/>
    </row>
    <row r="4" spans="1:12" x14ac:dyDescent="0.25">
      <c r="C4" s="4"/>
      <c r="D4" s="29"/>
      <c r="E4" s="29"/>
      <c r="F4" s="31" t="s">
        <v>329</v>
      </c>
      <c r="G4" s="29"/>
      <c r="H4" s="29"/>
      <c r="I4" s="29"/>
      <c r="J4" s="30"/>
      <c r="K4" s="28"/>
      <c r="L4" s="28"/>
    </row>
    <row r="5" spans="1:12" x14ac:dyDescent="0.25">
      <c r="C5" s="10"/>
      <c r="D5" s="32"/>
      <c r="E5" s="32"/>
      <c r="F5" s="33" t="s">
        <v>303</v>
      </c>
      <c r="G5" s="32"/>
      <c r="H5" s="32"/>
      <c r="I5" s="32"/>
      <c r="J5" s="34"/>
      <c r="K5" s="28"/>
      <c r="L5" s="28"/>
    </row>
    <row r="6" spans="1:12" x14ac:dyDescent="0.25">
      <c r="C6" s="35"/>
      <c r="D6" s="36"/>
      <c r="E6" s="36"/>
      <c r="F6" s="37"/>
      <c r="G6" s="36"/>
      <c r="H6" s="36"/>
      <c r="I6" s="36"/>
      <c r="J6" s="36"/>
      <c r="K6" s="28"/>
      <c r="L6" s="28"/>
    </row>
    <row r="7" spans="1:12" ht="18" customHeight="1" x14ac:dyDescent="0.25">
      <c r="C7" s="154" t="s">
        <v>247</v>
      </c>
      <c r="D7" s="155"/>
      <c r="E7" s="155"/>
      <c r="F7" s="155"/>
      <c r="G7" s="155"/>
      <c r="H7" s="155"/>
      <c r="I7" s="155"/>
      <c r="J7" s="156"/>
      <c r="K7" s="38"/>
      <c r="L7" s="39"/>
    </row>
    <row r="8" spans="1:12" ht="18" x14ac:dyDescent="0.25">
      <c r="C8" s="157"/>
      <c r="D8" s="158"/>
      <c r="E8" s="158"/>
      <c r="F8" s="158"/>
      <c r="G8" s="158"/>
      <c r="H8" s="158"/>
      <c r="I8" s="158"/>
      <c r="J8" s="40"/>
      <c r="K8" s="41"/>
      <c r="L8" s="42"/>
    </row>
    <row r="9" spans="1:12" ht="15.75" customHeight="1" x14ac:dyDescent="0.25">
      <c r="C9" s="43"/>
      <c r="D9" s="159" t="s">
        <v>248</v>
      </c>
      <c r="E9" s="159"/>
      <c r="F9" s="159"/>
      <c r="G9" s="159"/>
      <c r="H9" s="159"/>
      <c r="I9" s="44"/>
      <c r="J9" s="45"/>
      <c r="K9" s="46"/>
      <c r="L9" s="46"/>
    </row>
    <row r="10" spans="1:12" ht="15.75" x14ac:dyDescent="0.25">
      <c r="C10" s="43"/>
      <c r="D10" s="159"/>
      <c r="E10" s="159"/>
      <c r="F10" s="159"/>
      <c r="G10" s="159"/>
      <c r="H10" s="159"/>
      <c r="I10" s="44"/>
      <c r="J10" s="45"/>
      <c r="K10" s="46"/>
      <c r="L10" s="46"/>
    </row>
    <row r="11" spans="1:12" ht="15.75" x14ac:dyDescent="0.25">
      <c r="C11" s="43"/>
      <c r="D11" s="44"/>
      <c r="E11" s="44"/>
      <c r="F11" s="44"/>
      <c r="G11" s="44"/>
      <c r="H11" s="44"/>
      <c r="I11" s="44"/>
      <c r="J11" s="45"/>
      <c r="K11" s="46"/>
      <c r="L11" s="46"/>
    </row>
    <row r="12" spans="1:12" ht="15.75" x14ac:dyDescent="0.25">
      <c r="C12" s="43"/>
      <c r="D12" s="47"/>
      <c r="E12" s="48"/>
      <c r="F12" s="48"/>
      <c r="G12" s="48"/>
      <c r="H12" s="49"/>
      <c r="I12" s="49"/>
      <c r="J12" s="50"/>
      <c r="K12" s="51"/>
      <c r="L12" s="46"/>
    </row>
    <row r="13" spans="1:12" ht="15.75" x14ac:dyDescent="0.25">
      <c r="C13" s="43"/>
      <c r="D13" s="47"/>
      <c r="E13" s="49"/>
      <c r="F13" s="49"/>
      <c r="G13" s="48"/>
      <c r="H13" s="49"/>
      <c r="I13" s="49"/>
      <c r="J13" s="50"/>
      <c r="K13" s="51"/>
      <c r="L13" s="46"/>
    </row>
    <row r="14" spans="1:12" ht="15.75" x14ac:dyDescent="0.25">
      <c r="C14" s="43"/>
      <c r="D14" s="47"/>
      <c r="E14" s="48"/>
      <c r="F14" s="48"/>
      <c r="G14" s="48"/>
      <c r="H14" s="49"/>
      <c r="I14" s="49"/>
      <c r="J14" s="50"/>
      <c r="K14" s="51"/>
      <c r="L14" s="46"/>
    </row>
    <row r="15" spans="1:12" ht="15.75" x14ac:dyDescent="0.25">
      <c r="C15" s="43"/>
      <c r="D15" s="47"/>
      <c r="E15" s="48"/>
      <c r="F15" s="48"/>
      <c r="G15" s="48"/>
      <c r="H15" s="49"/>
      <c r="I15" s="49"/>
      <c r="J15" s="50"/>
      <c r="K15" s="51"/>
      <c r="L15" s="46"/>
    </row>
    <row r="16" spans="1:12" ht="15.75" x14ac:dyDescent="0.25">
      <c r="C16" s="43"/>
      <c r="D16" s="44"/>
      <c r="E16" s="44"/>
      <c r="F16" s="44"/>
      <c r="G16" s="44"/>
      <c r="H16" s="44"/>
      <c r="I16" s="44"/>
      <c r="J16" s="45"/>
      <c r="K16" s="46"/>
      <c r="L16" s="46"/>
    </row>
    <row r="17" spans="3:17" ht="15.75" x14ac:dyDescent="0.25">
      <c r="C17" s="52"/>
      <c r="D17" s="53" t="s">
        <v>249</v>
      </c>
      <c r="E17" s="47"/>
      <c r="F17" s="47"/>
      <c r="G17" s="47"/>
      <c r="H17" s="47"/>
      <c r="I17" s="47"/>
      <c r="J17" s="45"/>
      <c r="K17" s="46"/>
      <c r="L17" s="46"/>
    </row>
    <row r="18" spans="3:17" ht="15.75" x14ac:dyDescent="0.25">
      <c r="C18" s="43"/>
      <c r="D18" s="47"/>
      <c r="E18" s="47"/>
      <c r="F18" s="47"/>
      <c r="G18" s="47"/>
      <c r="H18" s="47"/>
      <c r="I18" s="47"/>
      <c r="J18" s="45"/>
      <c r="K18" s="46"/>
      <c r="L18" s="46"/>
    </row>
    <row r="19" spans="3:17" ht="15.75" x14ac:dyDescent="0.25">
      <c r="C19" s="52"/>
      <c r="D19" s="54" t="s">
        <v>250</v>
      </c>
      <c r="E19" s="150" t="s">
        <v>251</v>
      </c>
      <c r="F19" s="150"/>
      <c r="G19" s="151"/>
      <c r="H19" s="55">
        <v>3.4500000000000003E-2</v>
      </c>
      <c r="I19" s="56"/>
      <c r="J19" s="57"/>
      <c r="K19" s="42"/>
      <c r="L19" s="46"/>
    </row>
    <row r="20" spans="3:17" ht="15.75" x14ac:dyDescent="0.25">
      <c r="C20" s="43"/>
      <c r="D20" s="54"/>
      <c r="E20" s="58"/>
      <c r="F20" s="58"/>
      <c r="G20" s="58"/>
      <c r="H20" s="59"/>
      <c r="I20" s="47"/>
      <c r="J20" s="45"/>
      <c r="K20" s="46"/>
      <c r="L20" s="46"/>
    </row>
    <row r="21" spans="3:17" ht="15.75" x14ac:dyDescent="0.25">
      <c r="C21" s="43"/>
      <c r="D21" s="54" t="s">
        <v>252</v>
      </c>
      <c r="E21" s="150" t="s">
        <v>253</v>
      </c>
      <c r="F21" s="150"/>
      <c r="G21" s="151"/>
      <c r="H21" s="55">
        <v>8.5000000000000006E-3</v>
      </c>
      <c r="I21" s="47"/>
      <c r="J21" s="45"/>
      <c r="K21" s="42"/>
      <c r="L21" s="46"/>
    </row>
    <row r="22" spans="3:17" ht="15.75" x14ac:dyDescent="0.25">
      <c r="C22" s="43"/>
      <c r="D22" s="54"/>
      <c r="E22" s="60"/>
      <c r="F22" s="60"/>
      <c r="G22" s="47"/>
      <c r="H22" s="59"/>
      <c r="I22" s="47"/>
      <c r="J22" s="45"/>
      <c r="K22" s="46"/>
      <c r="L22" s="46"/>
      <c r="M22" s="61" t="s">
        <v>254</v>
      </c>
      <c r="N22" s="62"/>
      <c r="O22" s="63">
        <v>0</v>
      </c>
      <c r="P22" s="63">
        <v>4.1999999999999997E-3</v>
      </c>
      <c r="Q22" s="64">
        <v>2.0999999999999999E-3</v>
      </c>
    </row>
    <row r="23" spans="3:17" ht="15.75" x14ac:dyDescent="0.25">
      <c r="C23" s="43"/>
      <c r="D23" s="54" t="s">
        <v>255</v>
      </c>
      <c r="E23" s="150" t="s">
        <v>256</v>
      </c>
      <c r="F23" s="150"/>
      <c r="G23" s="151"/>
      <c r="H23" s="55">
        <v>1.06E-2</v>
      </c>
      <c r="I23" s="47"/>
      <c r="J23" s="45"/>
      <c r="K23" s="42"/>
      <c r="L23" s="46"/>
      <c r="M23" s="61" t="s">
        <v>257</v>
      </c>
      <c r="N23" s="62"/>
      <c r="O23" s="63">
        <v>0</v>
      </c>
      <c r="P23" s="63">
        <v>2.0500000000000001E-2</v>
      </c>
      <c r="Q23" s="64">
        <v>9.7000000000000003E-3</v>
      </c>
    </row>
    <row r="24" spans="3:17" ht="15.75" x14ac:dyDescent="0.25">
      <c r="C24" s="43"/>
      <c r="D24" s="65" t="s">
        <v>258</v>
      </c>
      <c r="E24" s="66"/>
      <c r="F24" s="67" t="s">
        <v>259</v>
      </c>
      <c r="G24" s="68">
        <v>8.5000000000000006E-3</v>
      </c>
      <c r="H24" s="59"/>
      <c r="I24" s="47"/>
      <c r="J24" s="45"/>
      <c r="K24" s="46"/>
      <c r="L24" s="46"/>
      <c r="M24" s="61" t="s">
        <v>260</v>
      </c>
      <c r="N24" s="62"/>
      <c r="O24" s="63">
        <v>0</v>
      </c>
      <c r="P24" s="63">
        <v>1.2E-2</v>
      </c>
      <c r="Q24" s="64">
        <v>5.8999999999999999E-3</v>
      </c>
    </row>
    <row r="25" spans="3:17" ht="15.75" x14ac:dyDescent="0.25">
      <c r="C25" s="43"/>
      <c r="D25" s="65" t="s">
        <v>261</v>
      </c>
      <c r="E25" s="66"/>
      <c r="F25" s="67" t="s">
        <v>262</v>
      </c>
      <c r="G25" s="68">
        <v>4.7999999999999996E-3</v>
      </c>
      <c r="H25" s="59"/>
      <c r="I25" s="47"/>
      <c r="J25" s="45"/>
      <c r="K25" s="46"/>
      <c r="L25" s="46"/>
      <c r="M25" s="61" t="s">
        <v>263</v>
      </c>
      <c r="N25" s="62"/>
      <c r="O25" s="63">
        <v>1.1000000000000001E-3</v>
      </c>
      <c r="P25" s="63">
        <v>8.0299999999999996E-2</v>
      </c>
      <c r="Q25" s="64">
        <v>4.07E-2</v>
      </c>
    </row>
    <row r="26" spans="3:17" ht="15.75" x14ac:dyDescent="0.25">
      <c r="C26" s="43"/>
      <c r="D26" s="54"/>
      <c r="E26" s="58"/>
      <c r="F26" s="58"/>
      <c r="G26" s="60"/>
      <c r="H26" s="59"/>
      <c r="I26" s="47"/>
      <c r="J26" s="45"/>
      <c r="K26" s="46"/>
      <c r="L26" s="46"/>
      <c r="M26" s="61" t="s">
        <v>264</v>
      </c>
      <c r="N26" s="62"/>
      <c r="O26" s="63">
        <v>3.8300000000000001E-2</v>
      </c>
      <c r="P26" s="63">
        <v>9.9599999999999994E-2</v>
      </c>
      <c r="Q26" s="64">
        <v>6.9000000000000006E-2</v>
      </c>
    </row>
    <row r="27" spans="3:17" ht="15.75" x14ac:dyDescent="0.25">
      <c r="C27" s="43"/>
      <c r="D27" s="69" t="s">
        <v>265</v>
      </c>
      <c r="E27" s="150" t="s">
        <v>266</v>
      </c>
      <c r="F27" s="150"/>
      <c r="G27" s="151"/>
      <c r="H27" s="55">
        <v>5.11E-2</v>
      </c>
      <c r="I27" s="47"/>
      <c r="J27" s="45"/>
      <c r="K27" s="42"/>
      <c r="L27" s="46"/>
      <c r="M27" s="61" t="s">
        <v>267</v>
      </c>
      <c r="N27" s="62"/>
      <c r="O27" s="63">
        <v>6.0299999999999999E-2</v>
      </c>
      <c r="P27" s="63">
        <v>9.0300000000000005E-2</v>
      </c>
      <c r="Q27" s="64">
        <v>7.6499999999999999E-2</v>
      </c>
    </row>
    <row r="28" spans="3:17" ht="15.75" x14ac:dyDescent="0.25">
      <c r="C28" s="43"/>
      <c r="D28" s="69"/>
      <c r="E28" s="53"/>
      <c r="F28" s="53"/>
      <c r="G28" s="56"/>
      <c r="H28" s="59"/>
      <c r="I28" s="47"/>
      <c r="J28" s="45"/>
      <c r="K28" s="46"/>
      <c r="L28" s="46"/>
      <c r="M28" s="61" t="s">
        <v>268</v>
      </c>
      <c r="N28" s="62"/>
      <c r="O28" s="63">
        <v>0.03</v>
      </c>
      <c r="P28" s="63">
        <v>0.03</v>
      </c>
      <c r="Q28" s="64">
        <v>0.03</v>
      </c>
    </row>
    <row r="29" spans="3:17" ht="15.75" x14ac:dyDescent="0.25">
      <c r="C29" s="43"/>
      <c r="D29" s="69" t="s">
        <v>269</v>
      </c>
      <c r="E29" s="150" t="s">
        <v>270</v>
      </c>
      <c r="F29" s="150"/>
      <c r="G29" s="151"/>
      <c r="H29" s="55">
        <v>0.03</v>
      </c>
      <c r="I29" s="47"/>
      <c r="J29" s="45"/>
      <c r="K29" s="42"/>
      <c r="L29" s="46"/>
      <c r="M29" s="61" t="s">
        <v>271</v>
      </c>
      <c r="N29" s="62"/>
      <c r="O29" s="63">
        <v>6.4999999999999997E-3</v>
      </c>
      <c r="P29" s="63">
        <v>6.4999999999999997E-3</v>
      </c>
      <c r="Q29" s="64">
        <v>6.4999999999999997E-3</v>
      </c>
    </row>
    <row r="30" spans="3:17" ht="15.75" x14ac:dyDescent="0.25">
      <c r="C30" s="43"/>
      <c r="D30" s="54"/>
      <c r="E30" s="47"/>
      <c r="F30" s="67" t="s">
        <v>272</v>
      </c>
      <c r="G30" s="68">
        <v>0</v>
      </c>
      <c r="H30" s="47"/>
      <c r="I30" s="47"/>
      <c r="J30" s="45"/>
      <c r="K30" s="46"/>
      <c r="L30" s="46"/>
      <c r="M30" s="61" t="s">
        <v>273</v>
      </c>
      <c r="N30" s="62"/>
      <c r="O30" s="63">
        <v>0.02</v>
      </c>
      <c r="P30" s="63">
        <v>0.05</v>
      </c>
      <c r="Q30" s="64">
        <v>3.6200000000000003E-2</v>
      </c>
    </row>
    <row r="31" spans="3:17" ht="15.75" x14ac:dyDescent="0.25">
      <c r="C31" s="43"/>
      <c r="D31" s="54"/>
      <c r="E31" s="47"/>
      <c r="F31" s="67" t="s">
        <v>274</v>
      </c>
      <c r="G31" s="68">
        <v>0</v>
      </c>
      <c r="H31" s="47"/>
      <c r="I31" s="47"/>
      <c r="J31" s="45"/>
      <c r="K31" s="46"/>
      <c r="L31" s="46"/>
      <c r="M31" s="61" t="s">
        <v>275</v>
      </c>
      <c r="N31" s="62"/>
      <c r="O31" s="63">
        <v>3.8E-3</v>
      </c>
      <c r="P31" s="63">
        <v>3.8E-3</v>
      </c>
      <c r="Q31" s="64">
        <v>3.8E-3</v>
      </c>
    </row>
    <row r="32" spans="3:17" ht="16.5" thickBot="1" x14ac:dyDescent="0.3">
      <c r="C32" s="43"/>
      <c r="D32" s="54"/>
      <c r="E32" s="47"/>
      <c r="F32" s="67" t="s">
        <v>276</v>
      </c>
      <c r="G32" s="68"/>
      <c r="H32" s="47"/>
      <c r="I32" s="47"/>
      <c r="J32" s="45"/>
      <c r="K32" s="46"/>
      <c r="L32" s="46"/>
      <c r="M32" s="70" t="s">
        <v>277</v>
      </c>
      <c r="N32" s="71"/>
      <c r="O32" s="72">
        <v>0.1636</v>
      </c>
      <c r="P32" s="72">
        <v>0.28870000000000001</v>
      </c>
      <c r="Q32" s="73">
        <v>0.2261</v>
      </c>
    </row>
    <row r="33" spans="3:12" ht="15.75" x14ac:dyDescent="0.25">
      <c r="C33" s="43"/>
      <c r="D33" s="54"/>
      <c r="E33" s="47"/>
      <c r="F33" s="74" t="s">
        <v>278</v>
      </c>
      <c r="G33" s="68"/>
      <c r="H33" s="47"/>
      <c r="I33" s="47"/>
      <c r="J33" s="45"/>
      <c r="K33" s="46"/>
      <c r="L33" s="46"/>
    </row>
    <row r="34" spans="3:12" ht="15.75" x14ac:dyDescent="0.25">
      <c r="C34" s="43"/>
      <c r="D34" s="54"/>
      <c r="E34" s="47"/>
      <c r="F34" s="67" t="s">
        <v>279</v>
      </c>
      <c r="G34" s="68">
        <v>0</v>
      </c>
      <c r="H34" s="47"/>
      <c r="I34" s="47"/>
      <c r="J34" s="45"/>
      <c r="K34" s="46"/>
      <c r="L34" s="46"/>
    </row>
    <row r="35" spans="3:12" ht="15.75" x14ac:dyDescent="0.25">
      <c r="C35" s="43"/>
      <c r="D35" s="54"/>
      <c r="E35" s="47"/>
      <c r="F35" s="67" t="s">
        <v>280</v>
      </c>
      <c r="G35" s="68">
        <v>0</v>
      </c>
      <c r="H35" s="47"/>
      <c r="I35" s="47"/>
      <c r="J35" s="45"/>
      <c r="K35" s="46"/>
      <c r="L35" s="46"/>
    </row>
    <row r="36" spans="3:12" ht="18.75" x14ac:dyDescent="0.25">
      <c r="C36" s="75"/>
      <c r="D36" s="54"/>
      <c r="E36" s="47"/>
      <c r="F36" s="67" t="s">
        <v>281</v>
      </c>
      <c r="G36" s="68">
        <v>0.03</v>
      </c>
      <c r="H36" s="56" t="s">
        <v>282</v>
      </c>
      <c r="I36" s="47"/>
      <c r="J36" s="45"/>
      <c r="K36" s="46"/>
      <c r="L36" s="46"/>
    </row>
    <row r="37" spans="3:12" ht="15.75" x14ac:dyDescent="0.25">
      <c r="C37" s="43"/>
      <c r="D37" s="54"/>
      <c r="E37" s="47"/>
      <c r="F37" s="67" t="s">
        <v>283</v>
      </c>
      <c r="G37" s="68">
        <v>0</v>
      </c>
      <c r="H37" s="47"/>
      <c r="I37" s="47"/>
      <c r="J37" s="45"/>
      <c r="K37" s="46"/>
      <c r="L37" s="46"/>
    </row>
    <row r="38" spans="3:12" ht="16.5" thickBot="1" x14ac:dyDescent="0.3">
      <c r="C38" s="43"/>
      <c r="D38" s="47"/>
      <c r="E38" s="47"/>
      <c r="F38" s="47"/>
      <c r="G38" s="47"/>
      <c r="H38" s="47"/>
      <c r="I38" s="47"/>
      <c r="J38" s="45"/>
      <c r="K38" s="46"/>
      <c r="L38" s="46"/>
    </row>
    <row r="39" spans="3:12" ht="18.75" thickBot="1" x14ac:dyDescent="0.3">
      <c r="C39" s="43"/>
      <c r="D39" s="69" t="s">
        <v>284</v>
      </c>
      <c r="E39" s="152" t="s">
        <v>285</v>
      </c>
      <c r="F39" s="152"/>
      <c r="G39" s="153"/>
      <c r="H39" s="76">
        <f>(((1+H19+H23)*(1+H21)*(1+H27))/(1-(H29))-1)</f>
        <v>0.14210505070618518</v>
      </c>
      <c r="I39" s="47"/>
      <c r="J39" s="45"/>
      <c r="K39" s="42"/>
      <c r="L39" s="77"/>
    </row>
    <row r="40" spans="3:12" ht="18" x14ac:dyDescent="0.25">
      <c r="C40" s="78"/>
      <c r="D40" s="79"/>
      <c r="E40" s="80"/>
      <c r="F40" s="80"/>
      <c r="G40" s="80"/>
      <c r="H40" s="81"/>
      <c r="I40" s="82"/>
      <c r="J40" s="83"/>
      <c r="K40" s="42"/>
      <c r="L40" s="77"/>
    </row>
  </sheetData>
  <mergeCells count="9">
    <mergeCell ref="E29:G29"/>
    <mergeCell ref="E39:G39"/>
    <mergeCell ref="C7:J7"/>
    <mergeCell ref="C8:I8"/>
    <mergeCell ref="D9:H10"/>
    <mergeCell ref="E19:G19"/>
    <mergeCell ref="E21:G21"/>
    <mergeCell ref="E23:G23"/>
    <mergeCell ref="E27:G27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86" r:id="rId4">
          <objectPr defaultSize="0" autoPict="0" r:id="rId5">
            <anchor moveWithCells="1" sizeWithCells="1">
              <from>
                <xdr:col>4</xdr:col>
                <xdr:colOff>0</xdr:colOff>
                <xdr:row>10</xdr:row>
                <xdr:rowOff>85725</xdr:rowOff>
              </from>
              <to>
                <xdr:col>8</xdr:col>
                <xdr:colOff>361950</xdr:colOff>
                <xdr:row>17</xdr:row>
                <xdr:rowOff>9525</xdr:rowOff>
              </to>
            </anchor>
          </objectPr>
        </oleObject>
      </mc:Choice>
      <mc:Fallback>
        <oleObject progId="Equation.3" shapeId="308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9"/>
  <sheetViews>
    <sheetView workbookViewId="0"/>
  </sheetViews>
  <sheetFormatPr defaultRowHeight="15" x14ac:dyDescent="0.25"/>
  <cols>
    <col min="1" max="1" width="4.28515625" customWidth="1"/>
    <col min="2" max="2" width="3.140625" customWidth="1"/>
    <col min="4" max="4" width="8.42578125" customWidth="1"/>
    <col min="5" max="5" width="10" customWidth="1"/>
    <col min="6" max="6" width="16" customWidth="1"/>
    <col min="7" max="7" width="16.7109375" customWidth="1"/>
    <col min="8" max="8" width="12.85546875" customWidth="1"/>
    <col min="9" max="9" width="8.28515625" customWidth="1"/>
    <col min="10" max="10" width="6.28515625" customWidth="1"/>
    <col min="11" max="11" width="2.42578125" customWidth="1"/>
  </cols>
  <sheetData>
    <row r="1" spans="1:10" x14ac:dyDescent="0.25">
      <c r="B1" s="84"/>
      <c r="C1" s="24"/>
      <c r="D1" s="25"/>
      <c r="E1" s="160" t="s">
        <v>241</v>
      </c>
      <c r="F1" s="160"/>
      <c r="G1" s="160"/>
      <c r="H1" s="160"/>
      <c r="I1" s="25"/>
      <c r="J1" s="27"/>
    </row>
    <row r="2" spans="1:10" x14ac:dyDescent="0.25">
      <c r="C2" s="4"/>
      <c r="D2" s="29"/>
      <c r="E2" s="29"/>
      <c r="F2" s="85" t="s">
        <v>288</v>
      </c>
      <c r="G2" s="29"/>
      <c r="H2" s="29"/>
      <c r="I2" s="29"/>
      <c r="J2" s="30"/>
    </row>
    <row r="3" spans="1:10" x14ac:dyDescent="0.25">
      <c r="C3" s="4"/>
      <c r="D3" s="29"/>
      <c r="E3" s="29"/>
      <c r="F3" s="85"/>
      <c r="G3" s="29"/>
      <c r="H3" s="29"/>
      <c r="I3" s="29"/>
      <c r="J3" s="30"/>
    </row>
    <row r="4" spans="1:10" x14ac:dyDescent="0.25">
      <c r="C4" s="4"/>
      <c r="D4" s="29"/>
      <c r="E4" s="31" t="s">
        <v>329</v>
      </c>
      <c r="F4" s="85"/>
      <c r="G4" s="29"/>
      <c r="H4" s="29"/>
      <c r="I4" s="29"/>
      <c r="J4" s="30"/>
    </row>
    <row r="5" spans="1:10" x14ac:dyDescent="0.25">
      <c r="C5" s="10"/>
      <c r="D5" s="32"/>
      <c r="E5" s="33" t="s">
        <v>303</v>
      </c>
      <c r="F5" s="86"/>
      <c r="G5" s="32"/>
      <c r="H5" s="32"/>
      <c r="I5" s="32"/>
      <c r="J5" s="34"/>
    </row>
    <row r="6" spans="1:10" x14ac:dyDescent="0.25">
      <c r="A6" s="87"/>
      <c r="B6" s="87"/>
      <c r="C6" s="87"/>
      <c r="D6" s="87"/>
      <c r="E6" s="87"/>
      <c r="G6" s="87"/>
      <c r="H6" s="87"/>
      <c r="I6" s="87"/>
      <c r="J6" s="87"/>
    </row>
    <row r="7" spans="1:10" ht="15.75" x14ac:dyDescent="0.25">
      <c r="A7" s="87"/>
      <c r="B7" s="87"/>
      <c r="C7" s="161" t="s">
        <v>286</v>
      </c>
      <c r="D7" s="162"/>
      <c r="E7" s="162"/>
      <c r="F7" s="162"/>
      <c r="G7" s="162"/>
      <c r="H7" s="162"/>
      <c r="I7" s="162"/>
      <c r="J7" s="156"/>
    </row>
    <row r="8" spans="1:10" ht="18" x14ac:dyDescent="0.25">
      <c r="A8" s="87"/>
      <c r="B8" s="87"/>
      <c r="C8" s="157"/>
      <c r="D8" s="158"/>
      <c r="E8" s="158"/>
      <c r="F8" s="158"/>
      <c r="G8" s="158"/>
      <c r="H8" s="158"/>
      <c r="I8" s="158"/>
      <c r="J8" s="40"/>
    </row>
    <row r="9" spans="1:10" ht="15.75" x14ac:dyDescent="0.25">
      <c r="A9" s="87"/>
      <c r="B9" s="87"/>
      <c r="C9" s="43"/>
      <c r="D9" s="159" t="s">
        <v>248</v>
      </c>
      <c r="E9" s="159"/>
      <c r="F9" s="159"/>
      <c r="G9" s="159"/>
      <c r="H9" s="159"/>
      <c r="I9" s="44"/>
      <c r="J9" s="45"/>
    </row>
    <row r="10" spans="1:10" ht="15.75" x14ac:dyDescent="0.25">
      <c r="A10" s="87"/>
      <c r="B10" s="87"/>
      <c r="C10" s="43"/>
      <c r="D10" s="159"/>
      <c r="E10" s="159"/>
      <c r="F10" s="159"/>
      <c r="G10" s="159"/>
      <c r="H10" s="159"/>
      <c r="I10" s="44"/>
      <c r="J10" s="45"/>
    </row>
    <row r="11" spans="1:10" ht="15.75" x14ac:dyDescent="0.25">
      <c r="A11" s="87"/>
      <c r="B11" s="87"/>
      <c r="C11" s="43"/>
      <c r="D11" s="44"/>
      <c r="E11" s="44"/>
      <c r="F11" s="44"/>
      <c r="G11" s="44"/>
      <c r="H11" s="44"/>
      <c r="I11" s="44"/>
      <c r="J11" s="45"/>
    </row>
    <row r="12" spans="1:10" ht="15.75" x14ac:dyDescent="0.25">
      <c r="A12" s="87"/>
      <c r="B12" s="87"/>
      <c r="C12" s="43"/>
      <c r="D12" s="47"/>
      <c r="E12" s="48"/>
      <c r="F12" s="48"/>
      <c r="G12" s="48"/>
      <c r="H12" s="49"/>
      <c r="I12" s="49"/>
      <c r="J12" s="50"/>
    </row>
    <row r="13" spans="1:10" ht="15.75" x14ac:dyDescent="0.25">
      <c r="A13" s="87"/>
      <c r="B13" s="87"/>
      <c r="C13" s="43"/>
      <c r="D13" s="47"/>
      <c r="E13" s="49"/>
      <c r="F13" s="49"/>
      <c r="G13" s="48"/>
      <c r="H13" s="49"/>
      <c r="I13" s="49"/>
      <c r="J13" s="50"/>
    </row>
    <row r="14" spans="1:10" ht="15.75" x14ac:dyDescent="0.25">
      <c r="A14" s="87"/>
      <c r="B14" s="87"/>
      <c r="C14" s="43"/>
      <c r="D14" s="47"/>
      <c r="E14" s="48"/>
      <c r="F14" s="48"/>
      <c r="G14" s="48"/>
      <c r="H14" s="49"/>
      <c r="I14" s="49"/>
      <c r="J14" s="50"/>
    </row>
    <row r="15" spans="1:10" ht="15.75" x14ac:dyDescent="0.25">
      <c r="A15" s="87"/>
      <c r="B15" s="87"/>
      <c r="C15" s="43"/>
      <c r="D15" s="47"/>
      <c r="E15" s="48"/>
      <c r="F15" s="48"/>
      <c r="G15" s="48"/>
      <c r="H15" s="49"/>
      <c r="I15" s="49"/>
      <c r="J15" s="50"/>
    </row>
    <row r="16" spans="1:10" ht="15.75" x14ac:dyDescent="0.25">
      <c r="A16" s="87"/>
      <c r="B16" s="87"/>
      <c r="C16" s="43"/>
      <c r="D16" s="44"/>
      <c r="E16" s="44"/>
      <c r="F16" s="44"/>
      <c r="G16" s="44"/>
      <c r="H16" s="44"/>
      <c r="I16" s="44"/>
      <c r="J16" s="45"/>
    </row>
    <row r="17" spans="1:10" ht="15.75" x14ac:dyDescent="0.25">
      <c r="A17" s="87"/>
      <c r="B17" s="87"/>
      <c r="C17" s="52"/>
      <c r="D17" s="53" t="s">
        <v>249</v>
      </c>
      <c r="E17" s="47"/>
      <c r="F17" s="47"/>
      <c r="G17" s="47"/>
      <c r="H17" s="47"/>
      <c r="I17" s="47"/>
      <c r="J17" s="45"/>
    </row>
    <row r="18" spans="1:10" ht="15.75" x14ac:dyDescent="0.25">
      <c r="A18" s="87"/>
      <c r="B18" s="87"/>
      <c r="C18" s="43"/>
      <c r="D18" s="47"/>
      <c r="E18" s="47"/>
      <c r="F18" s="47"/>
      <c r="G18" s="47"/>
      <c r="H18" s="47"/>
      <c r="I18" s="47"/>
      <c r="J18" s="45"/>
    </row>
    <row r="19" spans="1:10" ht="15.75" x14ac:dyDescent="0.25">
      <c r="A19" s="87"/>
      <c r="B19" s="87"/>
      <c r="C19" s="52"/>
      <c r="D19" s="54" t="s">
        <v>250</v>
      </c>
      <c r="E19" s="150" t="s">
        <v>251</v>
      </c>
      <c r="F19" s="150"/>
      <c r="G19" s="151"/>
      <c r="H19" s="55">
        <v>4.48E-2</v>
      </c>
      <c r="I19" s="56"/>
      <c r="J19" s="57"/>
    </row>
    <row r="20" spans="1:10" ht="15.75" x14ac:dyDescent="0.25">
      <c r="A20" s="87"/>
      <c r="B20" s="87"/>
      <c r="C20" s="43"/>
      <c r="D20" s="54"/>
      <c r="E20" s="58"/>
      <c r="F20" s="58"/>
      <c r="G20" s="58"/>
      <c r="H20" s="59"/>
      <c r="I20" s="47"/>
      <c r="J20" s="45"/>
    </row>
    <row r="21" spans="1:10" ht="15.75" x14ac:dyDescent="0.25">
      <c r="A21" s="87"/>
      <c r="B21" s="87"/>
      <c r="C21" s="43"/>
      <c r="D21" s="54" t="s">
        <v>252</v>
      </c>
      <c r="E21" s="150" t="s">
        <v>253</v>
      </c>
      <c r="F21" s="150"/>
      <c r="G21" s="151"/>
      <c r="H21" s="55">
        <v>1.41E-2</v>
      </c>
      <c r="I21" s="47"/>
      <c r="J21" s="45"/>
    </row>
    <row r="22" spans="1:10" ht="15.75" x14ac:dyDescent="0.25">
      <c r="A22" s="87"/>
      <c r="B22" s="87"/>
      <c r="C22" s="43"/>
      <c r="D22" s="54"/>
      <c r="E22" s="60"/>
      <c r="F22" s="60"/>
      <c r="G22" s="47"/>
      <c r="H22" s="59"/>
      <c r="I22" s="47"/>
      <c r="J22" s="45"/>
    </row>
    <row r="23" spans="1:10" ht="15.75" x14ac:dyDescent="0.25">
      <c r="A23" s="87"/>
      <c r="B23" s="87"/>
      <c r="C23" s="43"/>
      <c r="D23" s="54" t="s">
        <v>255</v>
      </c>
      <c r="E23" s="150" t="s">
        <v>256</v>
      </c>
      <c r="F23" s="150"/>
      <c r="G23" s="151"/>
      <c r="H23" s="55">
        <f>G24+G25</f>
        <v>2.47E-2</v>
      </c>
      <c r="I23" s="47"/>
      <c r="J23" s="45"/>
    </row>
    <row r="24" spans="1:10" ht="15.75" x14ac:dyDescent="0.25">
      <c r="A24" s="87"/>
      <c r="B24" s="87"/>
      <c r="C24" s="43"/>
      <c r="D24" s="65" t="s">
        <v>258</v>
      </c>
      <c r="E24" s="66"/>
      <c r="F24" s="67" t="s">
        <v>259</v>
      </c>
      <c r="G24" s="68">
        <v>1.4999999999999999E-2</v>
      </c>
      <c r="H24" s="59"/>
      <c r="I24" s="47"/>
      <c r="J24" s="45"/>
    </row>
    <row r="25" spans="1:10" ht="15.75" x14ac:dyDescent="0.25">
      <c r="A25" s="87"/>
      <c r="B25" s="87"/>
      <c r="C25" s="43"/>
      <c r="D25" s="65" t="s">
        <v>261</v>
      </c>
      <c r="E25" s="66"/>
      <c r="F25" s="67" t="s">
        <v>262</v>
      </c>
      <c r="G25" s="68">
        <v>9.7000000000000003E-3</v>
      </c>
      <c r="H25" s="59"/>
      <c r="I25" s="47"/>
      <c r="J25" s="45"/>
    </row>
    <row r="26" spans="1:10" ht="15.75" x14ac:dyDescent="0.25">
      <c r="A26" s="87"/>
      <c r="B26" s="87"/>
      <c r="C26" s="43"/>
      <c r="D26" s="54"/>
      <c r="E26" s="58"/>
      <c r="F26" s="58"/>
      <c r="G26" s="60"/>
      <c r="H26" s="59"/>
      <c r="I26" s="47"/>
      <c r="J26" s="45"/>
    </row>
    <row r="27" spans="1:10" ht="15.75" x14ac:dyDescent="0.25">
      <c r="A27" s="87"/>
      <c r="B27" s="87"/>
      <c r="C27" s="43"/>
      <c r="D27" s="69" t="s">
        <v>265</v>
      </c>
      <c r="E27" s="150" t="s">
        <v>266</v>
      </c>
      <c r="F27" s="150"/>
      <c r="G27" s="151"/>
      <c r="H27" s="55">
        <v>7.9000000000000001E-2</v>
      </c>
      <c r="I27" s="47"/>
      <c r="J27" s="45"/>
    </row>
    <row r="28" spans="1:10" ht="15.75" x14ac:dyDescent="0.25">
      <c r="A28" s="87"/>
      <c r="B28" s="87"/>
      <c r="C28" s="43"/>
      <c r="D28" s="69"/>
      <c r="E28" s="53"/>
      <c r="F28" s="53"/>
      <c r="G28" s="56"/>
      <c r="H28" s="59"/>
      <c r="I28" s="47"/>
      <c r="J28" s="45"/>
    </row>
    <row r="29" spans="1:10" ht="15.75" x14ac:dyDescent="0.25">
      <c r="A29" s="87"/>
      <c r="B29" s="87"/>
      <c r="C29" s="43"/>
      <c r="D29" s="69" t="s">
        <v>269</v>
      </c>
      <c r="E29" s="150" t="s">
        <v>270</v>
      </c>
      <c r="F29" s="150"/>
      <c r="G29" s="151"/>
      <c r="H29" s="55">
        <v>6.6500000000000004E-2</v>
      </c>
      <c r="I29" s="47"/>
      <c r="J29" s="45"/>
    </row>
    <row r="30" spans="1:10" ht="15.75" x14ac:dyDescent="0.25">
      <c r="A30" s="87"/>
      <c r="B30" s="87"/>
      <c r="C30" s="43"/>
      <c r="D30" s="54"/>
      <c r="E30" s="47"/>
      <c r="F30" s="67" t="s">
        <v>272</v>
      </c>
      <c r="G30" s="68">
        <v>6.4999999999999997E-3</v>
      </c>
      <c r="H30" s="47"/>
      <c r="I30" s="47"/>
      <c r="J30" s="45"/>
    </row>
    <row r="31" spans="1:10" ht="15.75" x14ac:dyDescent="0.25">
      <c r="A31" s="87"/>
      <c r="B31" s="87"/>
      <c r="C31" s="43"/>
      <c r="D31" s="54"/>
      <c r="E31" s="47"/>
      <c r="F31" s="67" t="s">
        <v>274</v>
      </c>
      <c r="G31" s="68">
        <v>0.03</v>
      </c>
      <c r="H31" s="47"/>
      <c r="I31" s="47"/>
      <c r="J31" s="45"/>
    </row>
    <row r="32" spans="1:10" ht="15.75" x14ac:dyDescent="0.25">
      <c r="A32" s="87"/>
      <c r="B32" s="87"/>
      <c r="C32" s="43"/>
      <c r="D32" s="54"/>
      <c r="E32" s="47"/>
      <c r="F32" s="74" t="s">
        <v>278</v>
      </c>
      <c r="G32" s="68"/>
      <c r="H32" s="47"/>
      <c r="I32" s="47"/>
      <c r="J32" s="45"/>
    </row>
    <row r="33" spans="1:10" ht="15.75" x14ac:dyDescent="0.25">
      <c r="A33" s="87"/>
      <c r="B33" s="87"/>
      <c r="C33" s="43"/>
      <c r="D33" s="54"/>
      <c r="E33" s="47"/>
      <c r="F33" s="67" t="s">
        <v>279</v>
      </c>
      <c r="G33" s="68">
        <v>0</v>
      </c>
      <c r="H33" s="47"/>
      <c r="I33" s="47"/>
      <c r="J33" s="45"/>
    </row>
    <row r="34" spans="1:10" ht="15.75" x14ac:dyDescent="0.25">
      <c r="A34" s="87"/>
      <c r="B34" s="87"/>
      <c r="C34" s="43"/>
      <c r="D34" s="54"/>
      <c r="E34" s="47"/>
      <c r="F34" s="67" t="s">
        <v>280</v>
      </c>
      <c r="G34" s="68">
        <v>0</v>
      </c>
      <c r="H34" s="47"/>
      <c r="I34" s="47"/>
      <c r="J34" s="45"/>
    </row>
    <row r="35" spans="1:10" ht="18.75" x14ac:dyDescent="0.25">
      <c r="A35" s="87"/>
      <c r="B35" s="87"/>
      <c r="C35" s="75"/>
      <c r="D35" s="54"/>
      <c r="E35" s="47"/>
      <c r="F35" s="67" t="s">
        <v>281</v>
      </c>
      <c r="G35" s="68">
        <v>0.03</v>
      </c>
      <c r="H35" s="56" t="s">
        <v>282</v>
      </c>
      <c r="I35" s="47"/>
      <c r="J35" s="45"/>
    </row>
    <row r="36" spans="1:10" ht="15.75" x14ac:dyDescent="0.25">
      <c r="A36" s="87"/>
      <c r="B36" s="87"/>
      <c r="C36" s="43"/>
      <c r="D36" s="54"/>
      <c r="E36" s="47"/>
      <c r="F36" s="67" t="s">
        <v>283</v>
      </c>
      <c r="G36" s="68">
        <v>0</v>
      </c>
      <c r="H36" s="47"/>
      <c r="I36" s="47"/>
      <c r="J36" s="45"/>
    </row>
    <row r="37" spans="1:10" ht="16.5" thickBot="1" x14ac:dyDescent="0.3">
      <c r="A37" s="87"/>
      <c r="B37" s="87"/>
      <c r="C37" s="43"/>
      <c r="D37" s="47"/>
      <c r="E37" s="47"/>
      <c r="F37" s="47"/>
      <c r="G37" s="47"/>
      <c r="H37" s="47"/>
      <c r="I37" s="47"/>
      <c r="J37" s="45"/>
    </row>
    <row r="38" spans="1:10" ht="16.5" thickBot="1" x14ac:dyDescent="0.3">
      <c r="A38" s="87"/>
      <c r="B38" s="87"/>
      <c r="C38" s="43"/>
      <c r="D38" s="69" t="s">
        <v>284</v>
      </c>
      <c r="E38" s="152" t="s">
        <v>285</v>
      </c>
      <c r="F38" s="152"/>
      <c r="G38" s="153"/>
      <c r="H38" s="76">
        <f>(((1+H19+H21)*(1+H23)*(1+H27))/(1-(H29))-1)</f>
        <v>0.25417692723085139</v>
      </c>
      <c r="I38" s="47"/>
      <c r="J38" s="45"/>
    </row>
    <row r="39" spans="1:10" ht="15.75" x14ac:dyDescent="0.25">
      <c r="A39" s="87"/>
      <c r="B39" s="87"/>
      <c r="C39" s="78"/>
      <c r="D39" s="79"/>
      <c r="E39" s="80"/>
      <c r="F39" s="80"/>
      <c r="G39" s="80"/>
      <c r="H39" s="81"/>
      <c r="I39" s="82"/>
      <c r="J39" s="83"/>
    </row>
  </sheetData>
  <mergeCells count="10">
    <mergeCell ref="E23:G23"/>
    <mergeCell ref="E27:G27"/>
    <mergeCell ref="E29:G29"/>
    <mergeCell ref="E38:G38"/>
    <mergeCell ref="E1:H1"/>
    <mergeCell ref="C7:J7"/>
    <mergeCell ref="C8:I8"/>
    <mergeCell ref="D9:H10"/>
    <mergeCell ref="E19:G19"/>
    <mergeCell ref="E21:G21"/>
  </mergeCells>
  <pageMargins left="0.51181102362204722" right="0.51181102362204722" top="0.78740157480314965" bottom="0.78740157480314965" header="0.31496062992125984" footer="0.31496062992125984"/>
  <pageSetup paperSize="9" scale="98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9" r:id="rId4">
          <objectPr defaultSize="0" autoPict="0" r:id="rId5">
            <anchor moveWithCells="1" sizeWithCells="1">
              <from>
                <xdr:col>3</xdr:col>
                <xdr:colOff>28575</xdr:colOff>
                <xdr:row>10</xdr:row>
                <xdr:rowOff>28575</xdr:rowOff>
              </from>
              <to>
                <xdr:col>9</xdr:col>
                <xdr:colOff>0</xdr:colOff>
                <xdr:row>16</xdr:row>
                <xdr:rowOff>19050</xdr:rowOff>
              </to>
            </anchor>
          </objectPr>
        </oleObject>
      </mc:Choice>
      <mc:Fallback>
        <oleObject progId="Equation.3" shapeId="409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933"/>
  <sheetViews>
    <sheetView topLeftCell="A2921" workbookViewId="0">
      <selection activeCell="E2933" sqref="A1:E2933"/>
    </sheetView>
  </sheetViews>
  <sheetFormatPr defaultRowHeight="15" x14ac:dyDescent="0.25"/>
  <cols>
    <col min="1" max="1" width="59.7109375" style="18" customWidth="1"/>
    <col min="3" max="3" width="9" style="1" customWidth="1"/>
    <col min="4" max="4" width="14.140625" style="1" bestFit="1" customWidth="1"/>
    <col min="5" max="5" width="12.5703125" style="1" bestFit="1" customWidth="1"/>
  </cols>
  <sheetData>
    <row r="1" spans="1:5" x14ac:dyDescent="0.25">
      <c r="A1" s="163" t="s">
        <v>241</v>
      </c>
      <c r="B1" s="160"/>
      <c r="C1" s="160"/>
      <c r="D1" s="160"/>
      <c r="E1" s="129"/>
    </row>
    <row r="2" spans="1:5" x14ac:dyDescent="0.25">
      <c r="A2" s="164" t="s">
        <v>288</v>
      </c>
      <c r="B2" s="165"/>
      <c r="C2" s="165"/>
      <c r="D2" s="165"/>
      <c r="E2" s="130"/>
    </row>
    <row r="3" spans="1:5" ht="15.75" x14ac:dyDescent="0.25">
      <c r="A3" s="143" t="s">
        <v>114</v>
      </c>
      <c r="B3" s="144"/>
      <c r="C3" s="144"/>
      <c r="D3" s="144"/>
      <c r="E3" s="130"/>
    </row>
    <row r="4" spans="1:5" x14ac:dyDescent="0.25">
      <c r="A4" s="164" t="s">
        <v>329</v>
      </c>
      <c r="B4" s="165"/>
      <c r="C4" s="165"/>
      <c r="D4" s="165"/>
      <c r="E4" s="130"/>
    </row>
    <row r="5" spans="1:5" x14ac:dyDescent="0.25">
      <c r="A5" s="166" t="s">
        <v>330</v>
      </c>
      <c r="B5" s="167"/>
      <c r="C5" s="167"/>
      <c r="D5" s="167"/>
      <c r="E5" s="131"/>
    </row>
    <row r="7" spans="1:5" x14ac:dyDescent="0.25">
      <c r="A7" s="18" t="s">
        <v>749</v>
      </c>
      <c r="B7" t="s">
        <v>90</v>
      </c>
      <c r="C7"/>
      <c r="D7"/>
      <c r="E7"/>
    </row>
    <row r="8" spans="1:5" x14ac:dyDescent="0.25">
      <c r="A8" s="18" t="s">
        <v>750</v>
      </c>
      <c r="C8"/>
      <c r="D8"/>
      <c r="E8"/>
    </row>
    <row r="9" spans="1:5" x14ac:dyDescent="0.25">
      <c r="A9" s="18" t="s">
        <v>751</v>
      </c>
      <c r="C9"/>
      <c r="D9"/>
      <c r="E9"/>
    </row>
    <row r="10" spans="1:5" x14ac:dyDescent="0.25">
      <c r="C10"/>
      <c r="D10"/>
      <c r="E10"/>
    </row>
    <row r="11" spans="1:5" x14ac:dyDescent="0.25">
      <c r="A11" s="18" t="s">
        <v>123</v>
      </c>
      <c r="B11" t="s">
        <v>117</v>
      </c>
      <c r="C11" t="s">
        <v>118</v>
      </c>
      <c r="D11" t="s">
        <v>119</v>
      </c>
      <c r="E11" t="s">
        <v>120</v>
      </c>
    </row>
    <row r="12" spans="1:5" x14ac:dyDescent="0.25">
      <c r="A12" s="18" t="s">
        <v>752</v>
      </c>
      <c r="B12" t="s">
        <v>124</v>
      </c>
      <c r="C12">
        <v>220</v>
      </c>
      <c r="D12">
        <v>13.95</v>
      </c>
      <c r="E12">
        <f>ROUND((C12*D12),4)</f>
        <v>3069</v>
      </c>
    </row>
    <row r="13" spans="1:5" x14ac:dyDescent="0.25">
      <c r="A13" s="18" t="s">
        <v>753</v>
      </c>
      <c r="B13" t="s">
        <v>124</v>
      </c>
      <c r="C13">
        <v>80</v>
      </c>
      <c r="D13">
        <v>73.09</v>
      </c>
      <c r="E13">
        <f>ROUND((C13*D13),4)</f>
        <v>5847.2</v>
      </c>
    </row>
    <row r="14" spans="1:5" x14ac:dyDescent="0.25">
      <c r="A14" s="18" t="s">
        <v>754</v>
      </c>
      <c r="B14" t="s">
        <v>124</v>
      </c>
      <c r="C14">
        <v>220</v>
      </c>
      <c r="D14">
        <v>21.79</v>
      </c>
      <c r="E14">
        <f>ROUND((C14*D14),4)</f>
        <v>4793.8</v>
      </c>
    </row>
    <row r="15" spans="1:5" x14ac:dyDescent="0.25">
      <c r="A15" s="18" t="s">
        <v>122</v>
      </c>
      <c r="B15" t="s">
        <v>10</v>
      </c>
      <c r="C15" t="s">
        <v>10</v>
      </c>
      <c r="D15" t="s">
        <v>10</v>
      </c>
      <c r="E15">
        <f>SUM(E12:E14)</f>
        <v>13710</v>
      </c>
    </row>
    <row r="16" spans="1:5" x14ac:dyDescent="0.25">
      <c r="C16"/>
      <c r="D16"/>
      <c r="E16"/>
    </row>
    <row r="17" spans="1:5" x14ac:dyDescent="0.25">
      <c r="A17" s="18" t="s">
        <v>125</v>
      </c>
      <c r="B17" t="s">
        <v>117</v>
      </c>
      <c r="C17" t="s">
        <v>118</v>
      </c>
      <c r="D17" t="s">
        <v>119</v>
      </c>
      <c r="E17" t="s">
        <v>120</v>
      </c>
    </row>
    <row r="18" spans="1:5" x14ac:dyDescent="0.25">
      <c r="A18" s="18" t="s">
        <v>755</v>
      </c>
      <c r="B18" t="s">
        <v>124</v>
      </c>
      <c r="C18">
        <v>220</v>
      </c>
      <c r="D18">
        <v>12.7</v>
      </c>
      <c r="E18">
        <f>ROUND((C18*D18),4)</f>
        <v>2794</v>
      </c>
    </row>
    <row r="19" spans="1:5" x14ac:dyDescent="0.25">
      <c r="A19" s="18" t="s">
        <v>122</v>
      </c>
      <c r="B19" t="s">
        <v>10</v>
      </c>
      <c r="C19" t="s">
        <v>10</v>
      </c>
      <c r="D19" t="s">
        <v>10</v>
      </c>
      <c r="E19">
        <f>SUM(E18:E18)</f>
        <v>2794</v>
      </c>
    </row>
    <row r="20" spans="1:5" x14ac:dyDescent="0.25">
      <c r="C20"/>
      <c r="D20"/>
      <c r="E20"/>
    </row>
    <row r="21" spans="1:5" x14ac:dyDescent="0.25">
      <c r="A21" s="18" t="s">
        <v>129</v>
      </c>
      <c r="B21" t="s">
        <v>10</v>
      </c>
      <c r="C21" t="s">
        <v>10</v>
      </c>
      <c r="D21" t="s">
        <v>10</v>
      </c>
      <c r="E21">
        <f>E15+E19</f>
        <v>16504</v>
      </c>
    </row>
    <row r="22" spans="1:5" x14ac:dyDescent="0.25">
      <c r="A22" s="18" t="s">
        <v>130</v>
      </c>
      <c r="B22" t="s">
        <v>10</v>
      </c>
      <c r="C22" t="s">
        <v>10</v>
      </c>
      <c r="D22" s="248">
        <v>0</v>
      </c>
      <c r="E22">
        <f>ROUND((E21*D22),4)</f>
        <v>0</v>
      </c>
    </row>
    <row r="23" spans="1:5" x14ac:dyDescent="0.25">
      <c r="A23" s="18" t="s">
        <v>131</v>
      </c>
      <c r="B23" t="s">
        <v>10</v>
      </c>
      <c r="C23" t="s">
        <v>10</v>
      </c>
      <c r="D23" t="s">
        <v>10</v>
      </c>
      <c r="E23">
        <f>SUM(E21:E22)</f>
        <v>16504</v>
      </c>
    </row>
    <row r="24" spans="1:5" x14ac:dyDescent="0.25">
      <c r="C24"/>
      <c r="D24"/>
      <c r="E24"/>
    </row>
    <row r="25" spans="1:5" x14ac:dyDescent="0.25">
      <c r="A25" s="18" t="s">
        <v>756</v>
      </c>
      <c r="B25" t="s">
        <v>438</v>
      </c>
      <c r="C25"/>
      <c r="D25"/>
      <c r="E25"/>
    </row>
    <row r="26" spans="1:5" ht="75" x14ac:dyDescent="0.25">
      <c r="A26" s="18" t="s">
        <v>757</v>
      </c>
      <c r="C26"/>
      <c r="D26"/>
      <c r="E26"/>
    </row>
    <row r="27" spans="1:5" x14ac:dyDescent="0.25">
      <c r="A27" s="18" t="s">
        <v>751</v>
      </c>
      <c r="C27"/>
      <c r="D27"/>
      <c r="E27"/>
    </row>
    <row r="28" spans="1:5" x14ac:dyDescent="0.25">
      <c r="C28"/>
      <c r="D28"/>
      <c r="E28"/>
    </row>
    <row r="29" spans="1:5" x14ac:dyDescent="0.25">
      <c r="A29" s="18" t="s">
        <v>116</v>
      </c>
      <c r="B29" t="s">
        <v>117</v>
      </c>
      <c r="C29" t="s">
        <v>118</v>
      </c>
      <c r="D29" t="s">
        <v>119</v>
      </c>
      <c r="E29" t="s">
        <v>120</v>
      </c>
    </row>
    <row r="30" spans="1:5" ht="45" x14ac:dyDescent="0.25">
      <c r="A30" s="18" t="s">
        <v>758</v>
      </c>
      <c r="B30" t="s">
        <v>121</v>
      </c>
      <c r="C30">
        <v>1</v>
      </c>
      <c r="D30">
        <v>700</v>
      </c>
      <c r="E30">
        <f>ROUND((C30*D30),4)</f>
        <v>700</v>
      </c>
    </row>
    <row r="31" spans="1:5" x14ac:dyDescent="0.25">
      <c r="A31" s="18" t="s">
        <v>122</v>
      </c>
      <c r="B31" t="s">
        <v>10</v>
      </c>
      <c r="C31" t="s">
        <v>10</v>
      </c>
      <c r="D31" t="s">
        <v>10</v>
      </c>
      <c r="E31">
        <f>SUM(E30:E30)</f>
        <v>700</v>
      </c>
    </row>
    <row r="32" spans="1:5" x14ac:dyDescent="0.25">
      <c r="C32"/>
      <c r="D32"/>
      <c r="E32"/>
    </row>
    <row r="33" spans="1:5" x14ac:dyDescent="0.25">
      <c r="A33" s="18" t="s">
        <v>125</v>
      </c>
      <c r="B33" t="s">
        <v>117</v>
      </c>
      <c r="C33" t="s">
        <v>118</v>
      </c>
      <c r="D33" t="s">
        <v>119</v>
      </c>
      <c r="E33" t="s">
        <v>120</v>
      </c>
    </row>
    <row r="34" spans="1:5" ht="30" x14ac:dyDescent="0.25">
      <c r="A34" s="18" t="s">
        <v>759</v>
      </c>
      <c r="B34" t="s">
        <v>128</v>
      </c>
      <c r="C34">
        <v>0.4</v>
      </c>
      <c r="D34">
        <v>3.36</v>
      </c>
      <c r="E34">
        <f>ROUND((C34*D34),4)</f>
        <v>1.3440000000000001</v>
      </c>
    </row>
    <row r="35" spans="1:5" x14ac:dyDescent="0.25">
      <c r="A35" s="18" t="s">
        <v>760</v>
      </c>
      <c r="B35" t="s">
        <v>128</v>
      </c>
      <c r="C35">
        <v>0.1</v>
      </c>
      <c r="D35">
        <v>66.08</v>
      </c>
      <c r="E35">
        <f>ROUND((C35*D35),4)</f>
        <v>6.6079999999999997</v>
      </c>
    </row>
    <row r="36" spans="1:5" ht="30" x14ac:dyDescent="0.25">
      <c r="A36" s="18" t="s">
        <v>761</v>
      </c>
      <c r="B36" t="s">
        <v>128</v>
      </c>
      <c r="C36">
        <v>0.1</v>
      </c>
      <c r="D36">
        <v>230.18</v>
      </c>
      <c r="E36">
        <f>ROUND((C36*D36),4)</f>
        <v>23.018000000000001</v>
      </c>
    </row>
    <row r="37" spans="1:5" ht="30" x14ac:dyDescent="0.25">
      <c r="A37" s="18" t="s">
        <v>762</v>
      </c>
      <c r="B37" t="s">
        <v>128</v>
      </c>
      <c r="C37">
        <v>0.1</v>
      </c>
      <c r="D37">
        <v>101.25</v>
      </c>
      <c r="E37">
        <f>ROUND((C37*D37),4)</f>
        <v>10.125</v>
      </c>
    </row>
    <row r="38" spans="1:5" x14ac:dyDescent="0.25">
      <c r="A38" s="18" t="s">
        <v>122</v>
      </c>
      <c r="B38" t="s">
        <v>10</v>
      </c>
      <c r="C38" t="s">
        <v>10</v>
      </c>
      <c r="D38" t="s">
        <v>10</v>
      </c>
      <c r="E38">
        <f>SUM(E34:E37)</f>
        <v>41.094999999999999</v>
      </c>
    </row>
    <row r="39" spans="1:5" x14ac:dyDescent="0.25">
      <c r="C39"/>
      <c r="D39"/>
      <c r="E39"/>
    </row>
    <row r="40" spans="1:5" x14ac:dyDescent="0.25">
      <c r="A40" s="18" t="s">
        <v>129</v>
      </c>
      <c r="B40" t="s">
        <v>10</v>
      </c>
      <c r="C40" t="s">
        <v>10</v>
      </c>
      <c r="D40" t="s">
        <v>10</v>
      </c>
      <c r="E40">
        <f>E31+E38</f>
        <v>741.09500000000003</v>
      </c>
    </row>
    <row r="41" spans="1:5" x14ac:dyDescent="0.25">
      <c r="A41" s="18" t="s">
        <v>130</v>
      </c>
      <c r="B41" t="s">
        <v>10</v>
      </c>
      <c r="C41" t="s">
        <v>10</v>
      </c>
      <c r="D41" s="248">
        <v>0</v>
      </c>
      <c r="E41">
        <f>ROUND((E40*D41),4)</f>
        <v>0</v>
      </c>
    </row>
    <row r="42" spans="1:5" x14ac:dyDescent="0.25">
      <c r="A42" s="18" t="s">
        <v>131</v>
      </c>
      <c r="B42" t="s">
        <v>10</v>
      </c>
      <c r="C42" t="s">
        <v>10</v>
      </c>
      <c r="D42" t="s">
        <v>10</v>
      </c>
      <c r="E42">
        <f>SUM(E40:E41)</f>
        <v>741.09500000000003</v>
      </c>
    </row>
    <row r="43" spans="1:5" x14ac:dyDescent="0.25">
      <c r="C43"/>
      <c r="D43"/>
      <c r="E43"/>
    </row>
    <row r="44" spans="1:5" x14ac:dyDescent="0.25">
      <c r="A44" s="18" t="s">
        <v>763</v>
      </c>
      <c r="B44" t="s">
        <v>442</v>
      </c>
      <c r="C44"/>
      <c r="D44"/>
      <c r="E44"/>
    </row>
    <row r="45" spans="1:5" x14ac:dyDescent="0.25">
      <c r="A45" s="18" t="s">
        <v>764</v>
      </c>
      <c r="C45"/>
      <c r="D45"/>
      <c r="E45"/>
    </row>
    <row r="46" spans="1:5" x14ac:dyDescent="0.25">
      <c r="A46" s="18" t="s">
        <v>132</v>
      </c>
      <c r="C46"/>
      <c r="D46"/>
      <c r="E46"/>
    </row>
    <row r="47" spans="1:5" x14ac:dyDescent="0.25">
      <c r="C47"/>
      <c r="D47"/>
      <c r="E47"/>
    </row>
    <row r="48" spans="1:5" x14ac:dyDescent="0.25">
      <c r="A48" s="18" t="s">
        <v>125</v>
      </c>
      <c r="B48" t="s">
        <v>117</v>
      </c>
      <c r="C48" t="s">
        <v>118</v>
      </c>
      <c r="D48" t="s">
        <v>119</v>
      </c>
      <c r="E48" t="s">
        <v>120</v>
      </c>
    </row>
    <row r="49" spans="1:5" ht="30" x14ac:dyDescent="0.25">
      <c r="A49" s="18" t="s">
        <v>765</v>
      </c>
      <c r="B49" t="s">
        <v>137</v>
      </c>
      <c r="C49">
        <v>0.01</v>
      </c>
      <c r="D49">
        <v>218.78469999999999</v>
      </c>
      <c r="E49">
        <f t="shared" ref="E49:E55" si="0">ROUND((C49*D49),4)</f>
        <v>2.1878000000000002</v>
      </c>
    </row>
    <row r="50" spans="1:5" ht="30" x14ac:dyDescent="0.25">
      <c r="A50" s="18" t="s">
        <v>766</v>
      </c>
      <c r="B50" t="s">
        <v>124</v>
      </c>
      <c r="C50">
        <v>1</v>
      </c>
      <c r="D50">
        <v>14.375400000000001</v>
      </c>
      <c r="E50">
        <f t="shared" si="0"/>
        <v>14.375400000000001</v>
      </c>
    </row>
    <row r="51" spans="1:5" x14ac:dyDescent="0.25">
      <c r="A51" s="18" t="s">
        <v>767</v>
      </c>
      <c r="B51" t="s">
        <v>124</v>
      </c>
      <c r="C51">
        <v>2</v>
      </c>
      <c r="D51">
        <v>10.5754</v>
      </c>
      <c r="E51">
        <f t="shared" si="0"/>
        <v>21.1508</v>
      </c>
    </row>
    <row r="52" spans="1:5" ht="30" x14ac:dyDescent="0.25">
      <c r="A52" s="18" t="s">
        <v>768</v>
      </c>
      <c r="B52" t="s">
        <v>135</v>
      </c>
      <c r="C52">
        <v>1</v>
      </c>
      <c r="D52">
        <v>6.16</v>
      </c>
      <c r="E52">
        <f t="shared" si="0"/>
        <v>6.16</v>
      </c>
    </row>
    <row r="53" spans="1:5" ht="30" x14ac:dyDescent="0.25">
      <c r="A53" s="18" t="s">
        <v>769</v>
      </c>
      <c r="B53" t="s">
        <v>135</v>
      </c>
      <c r="C53">
        <v>4</v>
      </c>
      <c r="D53">
        <v>6.24</v>
      </c>
      <c r="E53">
        <f t="shared" si="0"/>
        <v>24.96</v>
      </c>
    </row>
    <row r="54" spans="1:5" ht="30" x14ac:dyDescent="0.25">
      <c r="A54" s="18" t="s">
        <v>770</v>
      </c>
      <c r="B54" t="s">
        <v>127</v>
      </c>
      <c r="C54">
        <v>1</v>
      </c>
      <c r="D54">
        <v>185</v>
      </c>
      <c r="E54">
        <f t="shared" si="0"/>
        <v>185</v>
      </c>
    </row>
    <row r="55" spans="1:5" x14ac:dyDescent="0.25">
      <c r="A55" s="18" t="s">
        <v>771</v>
      </c>
      <c r="B55" t="s">
        <v>136</v>
      </c>
      <c r="C55">
        <v>0.11</v>
      </c>
      <c r="D55">
        <v>7.63</v>
      </c>
      <c r="E55">
        <f t="shared" si="0"/>
        <v>0.83930000000000005</v>
      </c>
    </row>
    <row r="56" spans="1:5" x14ac:dyDescent="0.25">
      <c r="A56" s="18" t="s">
        <v>122</v>
      </c>
      <c r="B56" t="s">
        <v>10</v>
      </c>
      <c r="C56" t="s">
        <v>10</v>
      </c>
      <c r="D56" t="s">
        <v>10</v>
      </c>
      <c r="E56">
        <f>SUM(E49:E55)</f>
        <v>254.67330000000001</v>
      </c>
    </row>
    <row r="57" spans="1:5" x14ac:dyDescent="0.25">
      <c r="C57"/>
      <c r="D57"/>
      <c r="E57"/>
    </row>
    <row r="58" spans="1:5" x14ac:dyDescent="0.25">
      <c r="A58" s="18" t="s">
        <v>129</v>
      </c>
      <c r="B58" t="s">
        <v>10</v>
      </c>
      <c r="C58" t="s">
        <v>10</v>
      </c>
      <c r="D58" t="s">
        <v>10</v>
      </c>
      <c r="E58">
        <f>E56</f>
        <v>254.67330000000001</v>
      </c>
    </row>
    <row r="59" spans="1:5" x14ac:dyDescent="0.25">
      <c r="A59" s="18" t="s">
        <v>130</v>
      </c>
      <c r="B59" t="s">
        <v>10</v>
      </c>
      <c r="C59" t="s">
        <v>10</v>
      </c>
      <c r="D59" s="248">
        <v>0</v>
      </c>
      <c r="E59">
        <f>ROUND((E58*D59),4)</f>
        <v>0</v>
      </c>
    </row>
    <row r="60" spans="1:5" x14ac:dyDescent="0.25">
      <c r="A60" s="18" t="s">
        <v>131</v>
      </c>
      <c r="B60" t="s">
        <v>10</v>
      </c>
      <c r="C60" t="s">
        <v>10</v>
      </c>
      <c r="D60" t="s">
        <v>10</v>
      </c>
      <c r="E60">
        <f>SUM(E58:E59)</f>
        <v>254.67330000000001</v>
      </c>
    </row>
    <row r="61" spans="1:5" x14ac:dyDescent="0.25">
      <c r="C61"/>
      <c r="D61"/>
      <c r="E61"/>
    </row>
    <row r="62" spans="1:5" x14ac:dyDescent="0.25">
      <c r="A62" s="18" t="s">
        <v>772</v>
      </c>
      <c r="B62" t="s">
        <v>446</v>
      </c>
      <c r="C62"/>
      <c r="D62"/>
      <c r="E62"/>
    </row>
    <row r="63" spans="1:5" x14ac:dyDescent="0.25">
      <c r="A63" s="18" t="s">
        <v>201</v>
      </c>
      <c r="C63"/>
      <c r="D63"/>
      <c r="E63"/>
    </row>
    <row r="64" spans="1:5" x14ac:dyDescent="0.25">
      <c r="A64" s="18" t="s">
        <v>132</v>
      </c>
      <c r="C64"/>
      <c r="D64"/>
      <c r="E64"/>
    </row>
    <row r="65" spans="1:5" x14ac:dyDescent="0.25">
      <c r="C65"/>
      <c r="D65"/>
      <c r="E65"/>
    </row>
    <row r="66" spans="1:5" x14ac:dyDescent="0.25">
      <c r="A66" s="18" t="s">
        <v>125</v>
      </c>
      <c r="B66" t="s">
        <v>117</v>
      </c>
      <c r="C66" t="s">
        <v>118</v>
      </c>
      <c r="D66" t="s">
        <v>119</v>
      </c>
      <c r="E66" t="s">
        <v>120</v>
      </c>
    </row>
    <row r="67" spans="1:5" x14ac:dyDescent="0.25">
      <c r="A67" s="18" t="s">
        <v>773</v>
      </c>
      <c r="B67" t="s">
        <v>126</v>
      </c>
      <c r="C67">
        <v>1</v>
      </c>
      <c r="D67">
        <v>1.59</v>
      </c>
      <c r="E67">
        <f>ROUND((C67*D67),4)</f>
        <v>1.59</v>
      </c>
    </row>
    <row r="68" spans="1:5" x14ac:dyDescent="0.25">
      <c r="A68" s="18" t="s">
        <v>122</v>
      </c>
      <c r="B68" t="s">
        <v>10</v>
      </c>
      <c r="C68" t="s">
        <v>10</v>
      </c>
      <c r="D68" t="s">
        <v>10</v>
      </c>
      <c r="E68">
        <f>SUM(E67:E67)</f>
        <v>1.59</v>
      </c>
    </row>
    <row r="69" spans="1:5" x14ac:dyDescent="0.25">
      <c r="C69"/>
      <c r="D69"/>
      <c r="E69"/>
    </row>
    <row r="70" spans="1:5" x14ac:dyDescent="0.25">
      <c r="A70" s="18" t="s">
        <v>129</v>
      </c>
      <c r="B70" t="s">
        <v>10</v>
      </c>
      <c r="C70" t="s">
        <v>10</v>
      </c>
      <c r="D70" t="s">
        <v>10</v>
      </c>
      <c r="E70">
        <f>E68</f>
        <v>1.59</v>
      </c>
    </row>
    <row r="71" spans="1:5" x14ac:dyDescent="0.25">
      <c r="A71" s="18" t="s">
        <v>130</v>
      </c>
      <c r="B71" t="s">
        <v>10</v>
      </c>
      <c r="C71" t="s">
        <v>10</v>
      </c>
      <c r="D71" s="248">
        <v>0</v>
      </c>
      <c r="E71">
        <f>ROUND((E70*D71),4)</f>
        <v>0</v>
      </c>
    </row>
    <row r="72" spans="1:5" x14ac:dyDescent="0.25">
      <c r="A72" s="18" t="s">
        <v>131</v>
      </c>
      <c r="B72" t="s">
        <v>10</v>
      </c>
      <c r="C72" t="s">
        <v>10</v>
      </c>
      <c r="D72" t="s">
        <v>10</v>
      </c>
      <c r="E72">
        <f>SUM(E70:E71)</f>
        <v>1.59</v>
      </c>
    </row>
    <row r="73" spans="1:5" x14ac:dyDescent="0.25">
      <c r="C73"/>
      <c r="D73"/>
      <c r="E73"/>
    </row>
    <row r="74" spans="1:5" x14ac:dyDescent="0.25">
      <c r="A74" s="18" t="s">
        <v>774</v>
      </c>
      <c r="B74" t="s">
        <v>449</v>
      </c>
      <c r="C74"/>
      <c r="D74"/>
      <c r="E74"/>
    </row>
    <row r="75" spans="1:5" ht="30" x14ac:dyDescent="0.25">
      <c r="A75" s="18" t="s">
        <v>775</v>
      </c>
      <c r="C75"/>
      <c r="D75"/>
      <c r="E75"/>
    </row>
    <row r="76" spans="1:5" x14ac:dyDescent="0.25">
      <c r="A76" s="18" t="s">
        <v>132</v>
      </c>
      <c r="C76"/>
      <c r="D76"/>
      <c r="E76"/>
    </row>
    <row r="77" spans="1:5" x14ac:dyDescent="0.25">
      <c r="C77"/>
      <c r="D77"/>
      <c r="E77"/>
    </row>
    <row r="78" spans="1:5" x14ac:dyDescent="0.25">
      <c r="A78" s="18" t="s">
        <v>125</v>
      </c>
      <c r="B78" t="s">
        <v>117</v>
      </c>
      <c r="C78" t="s">
        <v>118</v>
      </c>
      <c r="D78" t="s">
        <v>119</v>
      </c>
      <c r="E78" t="s">
        <v>120</v>
      </c>
    </row>
    <row r="79" spans="1:5" x14ac:dyDescent="0.25">
      <c r="A79" s="18" t="s">
        <v>776</v>
      </c>
      <c r="B79" t="s">
        <v>126</v>
      </c>
      <c r="C79">
        <v>1</v>
      </c>
      <c r="D79">
        <v>11.63</v>
      </c>
      <c r="E79">
        <f>ROUND((C79*D79),4)</f>
        <v>11.63</v>
      </c>
    </row>
    <row r="80" spans="1:5" x14ac:dyDescent="0.25">
      <c r="A80" s="18" t="s">
        <v>122</v>
      </c>
      <c r="B80" t="s">
        <v>10</v>
      </c>
      <c r="C80" t="s">
        <v>10</v>
      </c>
      <c r="D80" t="s">
        <v>10</v>
      </c>
      <c r="E80">
        <f>SUM(E79:E79)</f>
        <v>11.63</v>
      </c>
    </row>
    <row r="81" spans="1:5" x14ac:dyDescent="0.25">
      <c r="C81"/>
      <c r="D81"/>
      <c r="E81"/>
    </row>
    <row r="82" spans="1:5" x14ac:dyDescent="0.25">
      <c r="A82" s="18" t="s">
        <v>129</v>
      </c>
      <c r="B82" t="s">
        <v>10</v>
      </c>
      <c r="C82" t="s">
        <v>10</v>
      </c>
      <c r="D82" t="s">
        <v>10</v>
      </c>
      <c r="E82">
        <f>E80</f>
        <v>11.63</v>
      </c>
    </row>
    <row r="83" spans="1:5" x14ac:dyDescent="0.25">
      <c r="A83" s="18" t="s">
        <v>130</v>
      </c>
      <c r="B83" t="s">
        <v>10</v>
      </c>
      <c r="C83" t="s">
        <v>10</v>
      </c>
      <c r="D83" s="248">
        <v>0</v>
      </c>
      <c r="E83">
        <f>ROUND((E82*D83),4)</f>
        <v>0</v>
      </c>
    </row>
    <row r="84" spans="1:5" x14ac:dyDescent="0.25">
      <c r="A84" s="18" t="s">
        <v>131</v>
      </c>
      <c r="B84" t="s">
        <v>10</v>
      </c>
      <c r="C84" t="s">
        <v>10</v>
      </c>
      <c r="D84" t="s">
        <v>10</v>
      </c>
      <c r="E84">
        <f>SUM(E82:E83)</f>
        <v>11.63</v>
      </c>
    </row>
    <row r="85" spans="1:5" x14ac:dyDescent="0.25">
      <c r="C85"/>
      <c r="D85"/>
      <c r="E85"/>
    </row>
    <row r="86" spans="1:5" x14ac:dyDescent="0.25">
      <c r="A86" s="18" t="s">
        <v>777</v>
      </c>
      <c r="B86" t="s">
        <v>14</v>
      </c>
      <c r="C86"/>
      <c r="D86"/>
      <c r="E86"/>
    </row>
    <row r="87" spans="1:5" ht="30" x14ac:dyDescent="0.25">
      <c r="A87" s="18" t="s">
        <v>778</v>
      </c>
      <c r="C87"/>
      <c r="D87"/>
      <c r="E87"/>
    </row>
    <row r="88" spans="1:5" x14ac:dyDescent="0.25">
      <c r="A88" s="18" t="s">
        <v>132</v>
      </c>
      <c r="C88"/>
      <c r="D88"/>
      <c r="E88"/>
    </row>
    <row r="89" spans="1:5" x14ac:dyDescent="0.25">
      <c r="C89"/>
      <c r="D89"/>
      <c r="E89"/>
    </row>
    <row r="90" spans="1:5" x14ac:dyDescent="0.25">
      <c r="A90" s="18" t="s">
        <v>125</v>
      </c>
      <c r="B90" t="s">
        <v>117</v>
      </c>
      <c r="C90" t="s">
        <v>118</v>
      </c>
      <c r="D90" t="s">
        <v>119</v>
      </c>
      <c r="E90" t="s">
        <v>120</v>
      </c>
    </row>
    <row r="91" spans="1:5" ht="30" x14ac:dyDescent="0.25">
      <c r="A91" s="18" t="s">
        <v>779</v>
      </c>
      <c r="B91" t="s">
        <v>124</v>
      </c>
      <c r="C91">
        <v>0.86</v>
      </c>
      <c r="D91">
        <v>14.205399999999999</v>
      </c>
      <c r="E91">
        <f>ROUND((C91*D91),4)</f>
        <v>12.2166</v>
      </c>
    </row>
    <row r="92" spans="1:5" x14ac:dyDescent="0.25">
      <c r="A92" s="18" t="s">
        <v>767</v>
      </c>
      <c r="B92" t="s">
        <v>124</v>
      </c>
      <c r="C92">
        <v>1.28</v>
      </c>
      <c r="D92">
        <v>10.5754</v>
      </c>
      <c r="E92">
        <f>ROUND((C92*D92),4)</f>
        <v>13.5365</v>
      </c>
    </row>
    <row r="93" spans="1:5" x14ac:dyDescent="0.25">
      <c r="A93" s="18" t="s">
        <v>122</v>
      </c>
      <c r="B93" t="s">
        <v>10</v>
      </c>
      <c r="C93" t="s">
        <v>10</v>
      </c>
      <c r="D93" t="s">
        <v>10</v>
      </c>
      <c r="E93">
        <f>SUM(E91:E92)</f>
        <v>25.7531</v>
      </c>
    </row>
    <row r="94" spans="1:5" x14ac:dyDescent="0.25">
      <c r="C94"/>
      <c r="D94"/>
      <c r="E94"/>
    </row>
    <row r="95" spans="1:5" x14ac:dyDescent="0.25">
      <c r="A95" s="18" t="s">
        <v>129</v>
      </c>
      <c r="B95" t="s">
        <v>10</v>
      </c>
      <c r="C95" t="s">
        <v>10</v>
      </c>
      <c r="D95" t="s">
        <v>10</v>
      </c>
      <c r="E95">
        <f>E93</f>
        <v>25.7531</v>
      </c>
    </row>
    <row r="96" spans="1:5" x14ac:dyDescent="0.25">
      <c r="A96" s="18" t="s">
        <v>130</v>
      </c>
      <c r="B96" t="s">
        <v>10</v>
      </c>
      <c r="C96" t="s">
        <v>10</v>
      </c>
      <c r="D96" s="248">
        <v>0</v>
      </c>
      <c r="E96">
        <f>ROUND((E95*D96),4)</f>
        <v>0</v>
      </c>
    </row>
    <row r="97" spans="1:5" x14ac:dyDescent="0.25">
      <c r="A97" s="18" t="s">
        <v>131</v>
      </c>
      <c r="B97" t="s">
        <v>10</v>
      </c>
      <c r="C97" t="s">
        <v>10</v>
      </c>
      <c r="D97" t="s">
        <v>10</v>
      </c>
      <c r="E97">
        <f>SUM(E95:E96)</f>
        <v>25.7531</v>
      </c>
    </row>
    <row r="98" spans="1:5" x14ac:dyDescent="0.25">
      <c r="C98"/>
      <c r="D98"/>
      <c r="E98"/>
    </row>
    <row r="99" spans="1:5" x14ac:dyDescent="0.25">
      <c r="A99" s="18" t="s">
        <v>780</v>
      </c>
      <c r="B99" t="s">
        <v>17</v>
      </c>
      <c r="C99"/>
      <c r="D99"/>
      <c r="E99"/>
    </row>
    <row r="100" spans="1:5" ht="30" x14ac:dyDescent="0.25">
      <c r="A100" s="18" t="s">
        <v>781</v>
      </c>
      <c r="C100"/>
      <c r="D100"/>
      <c r="E100"/>
    </row>
    <row r="101" spans="1:5" x14ac:dyDescent="0.25">
      <c r="A101" s="18" t="s">
        <v>132</v>
      </c>
      <c r="C101"/>
      <c r="D101"/>
      <c r="E101"/>
    </row>
    <row r="102" spans="1:5" x14ac:dyDescent="0.25">
      <c r="C102"/>
      <c r="D102"/>
      <c r="E102"/>
    </row>
    <row r="103" spans="1:5" x14ac:dyDescent="0.25">
      <c r="A103" s="18" t="s">
        <v>125</v>
      </c>
      <c r="B103" t="s">
        <v>117</v>
      </c>
      <c r="C103" t="s">
        <v>118</v>
      </c>
      <c r="D103" t="s">
        <v>119</v>
      </c>
      <c r="E103" t="s">
        <v>120</v>
      </c>
    </row>
    <row r="104" spans="1:5" ht="30" x14ac:dyDescent="0.25">
      <c r="A104" s="18" t="s">
        <v>782</v>
      </c>
      <c r="B104" t="s">
        <v>124</v>
      </c>
      <c r="C104">
        <v>1.5</v>
      </c>
      <c r="D104">
        <v>13.3354</v>
      </c>
      <c r="E104">
        <f>ROUND((C104*D104),4)</f>
        <v>20.0031</v>
      </c>
    </row>
    <row r="105" spans="1:5" x14ac:dyDescent="0.25">
      <c r="A105" s="18" t="s">
        <v>767</v>
      </c>
      <c r="B105" t="s">
        <v>124</v>
      </c>
      <c r="C105">
        <v>1.5</v>
      </c>
      <c r="D105">
        <v>10.5754</v>
      </c>
      <c r="E105">
        <f>ROUND((C105*D105),4)</f>
        <v>15.863099999999999</v>
      </c>
    </row>
    <row r="106" spans="1:5" x14ac:dyDescent="0.25">
      <c r="A106" s="18" t="s">
        <v>122</v>
      </c>
      <c r="B106" t="s">
        <v>10</v>
      </c>
      <c r="C106" t="s">
        <v>10</v>
      </c>
      <c r="D106" t="s">
        <v>10</v>
      </c>
      <c r="E106">
        <f>SUM(E104:E105)</f>
        <v>35.866199999999999</v>
      </c>
    </row>
    <row r="107" spans="1:5" x14ac:dyDescent="0.25">
      <c r="C107"/>
      <c r="D107"/>
      <c r="E107"/>
    </row>
    <row r="108" spans="1:5" x14ac:dyDescent="0.25">
      <c r="A108" s="18" t="s">
        <v>129</v>
      </c>
      <c r="B108" t="s">
        <v>10</v>
      </c>
      <c r="C108" t="s">
        <v>10</v>
      </c>
      <c r="D108" t="s">
        <v>10</v>
      </c>
      <c r="E108">
        <f>E106</f>
        <v>35.866199999999999</v>
      </c>
    </row>
    <row r="109" spans="1:5" x14ac:dyDescent="0.25">
      <c r="A109" s="18" t="s">
        <v>130</v>
      </c>
      <c r="B109" t="s">
        <v>10</v>
      </c>
      <c r="C109" t="s">
        <v>10</v>
      </c>
      <c r="D109" s="248">
        <v>0</v>
      </c>
      <c r="E109">
        <f>ROUND((E108*D109),4)</f>
        <v>0</v>
      </c>
    </row>
    <row r="110" spans="1:5" x14ac:dyDescent="0.25">
      <c r="A110" s="18" t="s">
        <v>131</v>
      </c>
      <c r="B110" t="s">
        <v>10</v>
      </c>
      <c r="C110" t="s">
        <v>10</v>
      </c>
      <c r="D110" t="s">
        <v>10</v>
      </c>
      <c r="E110">
        <f>SUM(E108:E109)</f>
        <v>35.866199999999999</v>
      </c>
    </row>
    <row r="111" spans="1:5" x14ac:dyDescent="0.25">
      <c r="C111"/>
      <c r="D111"/>
      <c r="E111"/>
    </row>
    <row r="112" spans="1:5" x14ac:dyDescent="0.25">
      <c r="A112" s="18" t="s">
        <v>783</v>
      </c>
      <c r="B112" t="s">
        <v>19</v>
      </c>
      <c r="C112"/>
      <c r="D112"/>
      <c r="E112"/>
    </row>
    <row r="113" spans="1:5" ht="30" x14ac:dyDescent="0.25">
      <c r="A113" s="18" t="s">
        <v>784</v>
      </c>
      <c r="C113"/>
      <c r="D113"/>
      <c r="E113"/>
    </row>
    <row r="114" spans="1:5" x14ac:dyDescent="0.25">
      <c r="A114" s="18" t="s">
        <v>115</v>
      </c>
      <c r="C114"/>
      <c r="D114"/>
      <c r="E114"/>
    </row>
    <row r="115" spans="1:5" x14ac:dyDescent="0.25">
      <c r="C115"/>
      <c r="D115"/>
      <c r="E115"/>
    </row>
    <row r="116" spans="1:5" x14ac:dyDescent="0.25">
      <c r="A116" s="18" t="s">
        <v>125</v>
      </c>
      <c r="B116" t="s">
        <v>117</v>
      </c>
      <c r="C116" t="s">
        <v>118</v>
      </c>
      <c r="D116" t="s">
        <v>119</v>
      </c>
      <c r="E116" t="s">
        <v>120</v>
      </c>
    </row>
    <row r="117" spans="1:5" ht="30" x14ac:dyDescent="0.25">
      <c r="A117" s="18" t="s">
        <v>785</v>
      </c>
      <c r="B117" t="s">
        <v>124</v>
      </c>
      <c r="C117">
        <v>0.25</v>
      </c>
      <c r="D117">
        <v>11.5154</v>
      </c>
      <c r="E117">
        <f>ROUND((C117*D117),4)</f>
        <v>2.8788999999999998</v>
      </c>
    </row>
    <row r="118" spans="1:5" ht="30" x14ac:dyDescent="0.25">
      <c r="A118" s="18" t="s">
        <v>786</v>
      </c>
      <c r="B118" t="s">
        <v>124</v>
      </c>
      <c r="C118">
        <v>0.25</v>
      </c>
      <c r="D118">
        <v>14.375400000000001</v>
      </c>
      <c r="E118">
        <f>ROUND((C118*D118),4)</f>
        <v>3.5939000000000001</v>
      </c>
    </row>
    <row r="119" spans="1:5" x14ac:dyDescent="0.25">
      <c r="A119" s="18" t="s">
        <v>122</v>
      </c>
      <c r="B119" t="s">
        <v>10</v>
      </c>
      <c r="C119" t="s">
        <v>10</v>
      </c>
      <c r="D119" t="s">
        <v>10</v>
      </c>
      <c r="E119">
        <f>SUM(E117:E118)</f>
        <v>6.4727999999999994</v>
      </c>
    </row>
    <row r="120" spans="1:5" x14ac:dyDescent="0.25">
      <c r="C120"/>
      <c r="D120"/>
      <c r="E120"/>
    </row>
    <row r="121" spans="1:5" x14ac:dyDescent="0.25">
      <c r="A121" s="18" t="s">
        <v>129</v>
      </c>
      <c r="B121" t="s">
        <v>10</v>
      </c>
      <c r="C121" t="s">
        <v>10</v>
      </c>
      <c r="D121" t="s">
        <v>10</v>
      </c>
      <c r="E121">
        <f>E119</f>
        <v>6.4727999999999994</v>
      </c>
    </row>
    <row r="122" spans="1:5" x14ac:dyDescent="0.25">
      <c r="A122" s="18" t="s">
        <v>130</v>
      </c>
      <c r="B122" t="s">
        <v>10</v>
      </c>
      <c r="C122" t="s">
        <v>10</v>
      </c>
      <c r="D122" s="248">
        <v>0</v>
      </c>
      <c r="E122">
        <f>ROUND((E121*D122),4)</f>
        <v>0</v>
      </c>
    </row>
    <row r="123" spans="1:5" x14ac:dyDescent="0.25">
      <c r="A123" s="18" t="s">
        <v>131</v>
      </c>
      <c r="B123" t="s">
        <v>10</v>
      </c>
      <c r="C123" t="s">
        <v>10</v>
      </c>
      <c r="D123" t="s">
        <v>10</v>
      </c>
      <c r="E123">
        <f>SUM(E121:E122)</f>
        <v>6.4727999999999994</v>
      </c>
    </row>
    <row r="124" spans="1:5" x14ac:dyDescent="0.25">
      <c r="C124"/>
      <c r="D124"/>
      <c r="E124"/>
    </row>
    <row r="125" spans="1:5" x14ac:dyDescent="0.25">
      <c r="A125" s="18" t="s">
        <v>787</v>
      </c>
      <c r="B125" t="s">
        <v>21</v>
      </c>
      <c r="C125"/>
      <c r="D125"/>
      <c r="E125"/>
    </row>
    <row r="126" spans="1:5" ht="30" x14ac:dyDescent="0.25">
      <c r="A126" s="18" t="s">
        <v>788</v>
      </c>
      <c r="C126"/>
      <c r="D126"/>
      <c r="E126"/>
    </row>
    <row r="127" spans="1:5" x14ac:dyDescent="0.25">
      <c r="A127" s="18" t="s">
        <v>132</v>
      </c>
      <c r="C127"/>
      <c r="D127"/>
      <c r="E127"/>
    </row>
    <row r="128" spans="1:5" x14ac:dyDescent="0.25">
      <c r="C128"/>
      <c r="D128"/>
      <c r="E128"/>
    </row>
    <row r="129" spans="1:5" x14ac:dyDescent="0.25">
      <c r="A129" s="18" t="s">
        <v>125</v>
      </c>
      <c r="B129" t="s">
        <v>117</v>
      </c>
      <c r="C129" t="s">
        <v>118</v>
      </c>
      <c r="D129" t="s">
        <v>119</v>
      </c>
      <c r="E129" t="s">
        <v>120</v>
      </c>
    </row>
    <row r="130" spans="1:5" x14ac:dyDescent="0.25">
      <c r="A130" s="18" t="s">
        <v>789</v>
      </c>
      <c r="B130" t="s">
        <v>124</v>
      </c>
      <c r="C130">
        <v>0.159</v>
      </c>
      <c r="D130">
        <v>14.375400000000001</v>
      </c>
      <c r="E130">
        <f>ROUND((C130*D130),4)</f>
        <v>2.2856999999999998</v>
      </c>
    </row>
    <row r="131" spans="1:5" x14ac:dyDescent="0.25">
      <c r="A131" s="18" t="s">
        <v>767</v>
      </c>
      <c r="B131" t="s">
        <v>124</v>
      </c>
      <c r="C131">
        <v>0.159</v>
      </c>
      <c r="D131">
        <v>10.5754</v>
      </c>
      <c r="E131">
        <f>ROUND((C131*D131),4)</f>
        <v>1.6815</v>
      </c>
    </row>
    <row r="132" spans="1:5" ht="30" x14ac:dyDescent="0.25">
      <c r="A132" s="18" t="s">
        <v>790</v>
      </c>
      <c r="B132" t="s">
        <v>128</v>
      </c>
      <c r="C132">
        <v>4.1399999999999999E-2</v>
      </c>
      <c r="D132">
        <v>0.88</v>
      </c>
      <c r="E132">
        <f>ROUND((C132*D132),4)</f>
        <v>3.6400000000000002E-2</v>
      </c>
    </row>
    <row r="133" spans="1:5" x14ac:dyDescent="0.25">
      <c r="A133" s="18" t="s">
        <v>122</v>
      </c>
      <c r="B133" t="s">
        <v>10</v>
      </c>
      <c r="C133" t="s">
        <v>10</v>
      </c>
      <c r="D133" t="s">
        <v>10</v>
      </c>
      <c r="E133">
        <f>SUM(E130:E132)</f>
        <v>4.0036000000000005</v>
      </c>
    </row>
    <row r="134" spans="1:5" x14ac:dyDescent="0.25">
      <c r="C134"/>
      <c r="D134"/>
      <c r="E134"/>
    </row>
    <row r="135" spans="1:5" x14ac:dyDescent="0.25">
      <c r="A135" s="18" t="s">
        <v>129</v>
      </c>
      <c r="B135" t="s">
        <v>10</v>
      </c>
      <c r="C135" t="s">
        <v>10</v>
      </c>
      <c r="D135" t="s">
        <v>10</v>
      </c>
      <c r="E135">
        <f>E133</f>
        <v>4.0036000000000005</v>
      </c>
    </row>
    <row r="136" spans="1:5" x14ac:dyDescent="0.25">
      <c r="A136" s="18" t="s">
        <v>130</v>
      </c>
      <c r="B136" t="s">
        <v>10</v>
      </c>
      <c r="C136" t="s">
        <v>10</v>
      </c>
      <c r="D136" s="248">
        <v>0</v>
      </c>
      <c r="E136">
        <f>ROUND((E135*D136),4)</f>
        <v>0</v>
      </c>
    </row>
    <row r="137" spans="1:5" x14ac:dyDescent="0.25">
      <c r="A137" s="18" t="s">
        <v>131</v>
      </c>
      <c r="B137" t="s">
        <v>10</v>
      </c>
      <c r="C137" t="s">
        <v>10</v>
      </c>
      <c r="D137" t="s">
        <v>10</v>
      </c>
      <c r="E137">
        <f>SUM(E135:E136)</f>
        <v>4.0036000000000005</v>
      </c>
    </row>
    <row r="138" spans="1:5" x14ac:dyDescent="0.25">
      <c r="C138"/>
      <c r="D138"/>
      <c r="E138"/>
    </row>
    <row r="139" spans="1:5" x14ac:dyDescent="0.25">
      <c r="A139" s="18" t="s">
        <v>791</v>
      </c>
      <c r="B139" t="s">
        <v>463</v>
      </c>
      <c r="C139"/>
      <c r="D139"/>
      <c r="E139"/>
    </row>
    <row r="140" spans="1:5" ht="90" x14ac:dyDescent="0.25">
      <c r="A140" s="18" t="s">
        <v>792</v>
      </c>
      <c r="C140"/>
      <c r="D140"/>
      <c r="E140"/>
    </row>
    <row r="141" spans="1:5" x14ac:dyDescent="0.25">
      <c r="A141" s="18" t="s">
        <v>115</v>
      </c>
      <c r="C141"/>
      <c r="D141"/>
      <c r="E141"/>
    </row>
    <row r="142" spans="1:5" x14ac:dyDescent="0.25">
      <c r="C142"/>
      <c r="D142"/>
      <c r="E142"/>
    </row>
    <row r="143" spans="1:5" x14ac:dyDescent="0.25">
      <c r="A143" s="18" t="s">
        <v>125</v>
      </c>
      <c r="B143" t="s">
        <v>117</v>
      </c>
      <c r="C143" t="s">
        <v>118</v>
      </c>
      <c r="D143" t="s">
        <v>119</v>
      </c>
      <c r="E143" t="s">
        <v>120</v>
      </c>
    </row>
    <row r="144" spans="1:5" ht="45" x14ac:dyDescent="0.25">
      <c r="A144" s="18" t="s">
        <v>793</v>
      </c>
      <c r="B144" t="s">
        <v>128</v>
      </c>
      <c r="C144">
        <v>1</v>
      </c>
      <c r="D144">
        <v>225</v>
      </c>
      <c r="E144">
        <f>ROUND((C144*D144),4)</f>
        <v>225</v>
      </c>
    </row>
    <row r="145" spans="1:5" x14ac:dyDescent="0.25">
      <c r="A145" s="18" t="s">
        <v>122</v>
      </c>
      <c r="B145" t="s">
        <v>10</v>
      </c>
      <c r="C145" t="s">
        <v>10</v>
      </c>
      <c r="D145" t="s">
        <v>10</v>
      </c>
      <c r="E145">
        <f>SUM(E144:E144)</f>
        <v>225</v>
      </c>
    </row>
    <row r="146" spans="1:5" x14ac:dyDescent="0.25">
      <c r="C146"/>
      <c r="D146"/>
      <c r="E146"/>
    </row>
    <row r="147" spans="1:5" x14ac:dyDescent="0.25">
      <c r="A147" s="18" t="s">
        <v>129</v>
      </c>
      <c r="B147" t="s">
        <v>10</v>
      </c>
      <c r="C147" t="s">
        <v>10</v>
      </c>
      <c r="D147" t="s">
        <v>10</v>
      </c>
      <c r="E147">
        <f>E145</f>
        <v>225</v>
      </c>
    </row>
    <row r="148" spans="1:5" x14ac:dyDescent="0.25">
      <c r="A148" s="18" t="s">
        <v>130</v>
      </c>
      <c r="B148" t="s">
        <v>10</v>
      </c>
      <c r="C148" t="s">
        <v>10</v>
      </c>
      <c r="D148" s="248">
        <v>0</v>
      </c>
      <c r="E148">
        <f>ROUND((E147*D148),4)</f>
        <v>0</v>
      </c>
    </row>
    <row r="149" spans="1:5" x14ac:dyDescent="0.25">
      <c r="A149" s="18" t="s">
        <v>131</v>
      </c>
      <c r="B149" t="s">
        <v>10</v>
      </c>
      <c r="C149" t="s">
        <v>10</v>
      </c>
      <c r="D149" t="s">
        <v>10</v>
      </c>
      <c r="E149">
        <f>SUM(E147:E148)</f>
        <v>225</v>
      </c>
    </row>
    <row r="150" spans="1:5" x14ac:dyDescent="0.25">
      <c r="C150"/>
      <c r="D150"/>
      <c r="E150"/>
    </row>
    <row r="151" spans="1:5" x14ac:dyDescent="0.25">
      <c r="A151" s="18" t="s">
        <v>794</v>
      </c>
      <c r="B151" t="s">
        <v>27</v>
      </c>
      <c r="C151"/>
      <c r="D151"/>
      <c r="E151"/>
    </row>
    <row r="152" spans="1:5" ht="30" x14ac:dyDescent="0.25">
      <c r="A152" s="18" t="s">
        <v>795</v>
      </c>
      <c r="C152"/>
      <c r="D152"/>
      <c r="E152"/>
    </row>
    <row r="153" spans="1:5" x14ac:dyDescent="0.25">
      <c r="A153" s="18" t="s">
        <v>132</v>
      </c>
      <c r="C153"/>
      <c r="D153"/>
      <c r="E153"/>
    </row>
    <row r="154" spans="1:5" x14ac:dyDescent="0.25">
      <c r="C154"/>
      <c r="D154"/>
      <c r="E154"/>
    </row>
    <row r="155" spans="1:5" x14ac:dyDescent="0.25">
      <c r="A155" s="18" t="s">
        <v>125</v>
      </c>
      <c r="B155" t="s">
        <v>117</v>
      </c>
      <c r="C155" t="s">
        <v>118</v>
      </c>
      <c r="D155" t="s">
        <v>119</v>
      </c>
      <c r="E155" t="s">
        <v>120</v>
      </c>
    </row>
    <row r="156" spans="1:5" ht="30" x14ac:dyDescent="0.25">
      <c r="A156" s="18" t="s">
        <v>796</v>
      </c>
      <c r="B156" t="s">
        <v>124</v>
      </c>
      <c r="C156">
        <v>4</v>
      </c>
      <c r="D156">
        <v>11.5154</v>
      </c>
      <c r="E156">
        <f>ROUND((C156*D156),4)</f>
        <v>46.061599999999999</v>
      </c>
    </row>
    <row r="157" spans="1:5" ht="30" x14ac:dyDescent="0.25">
      <c r="A157" s="18" t="s">
        <v>779</v>
      </c>
      <c r="B157" t="s">
        <v>124</v>
      </c>
      <c r="C157">
        <v>4</v>
      </c>
      <c r="D157">
        <v>14.205399999999999</v>
      </c>
      <c r="E157">
        <f>ROUND((C157*D157),4)</f>
        <v>56.821599999999997</v>
      </c>
    </row>
    <row r="158" spans="1:5" ht="30" x14ac:dyDescent="0.25">
      <c r="A158" s="18" t="s">
        <v>797</v>
      </c>
      <c r="B158" t="s">
        <v>128</v>
      </c>
      <c r="C158">
        <v>0.90909079999999998</v>
      </c>
      <c r="D158">
        <v>15.16</v>
      </c>
      <c r="E158">
        <f>ROUND((C158*D158),4)</f>
        <v>13.7818</v>
      </c>
    </row>
    <row r="159" spans="1:5" ht="30" x14ac:dyDescent="0.25">
      <c r="A159" s="18" t="s">
        <v>798</v>
      </c>
      <c r="B159" t="s">
        <v>135</v>
      </c>
      <c r="C159">
        <v>3.6</v>
      </c>
      <c r="D159">
        <v>11.91</v>
      </c>
      <c r="E159">
        <f>ROUND((C159*D159),4)</f>
        <v>42.875999999999998</v>
      </c>
    </row>
    <row r="160" spans="1:5" x14ac:dyDescent="0.25">
      <c r="A160" s="18" t="s">
        <v>799</v>
      </c>
      <c r="B160" t="s">
        <v>136</v>
      </c>
      <c r="C160">
        <v>0.4</v>
      </c>
      <c r="D160">
        <v>8.44</v>
      </c>
      <c r="E160">
        <f>ROUND((C160*D160),4)</f>
        <v>3.3759999999999999</v>
      </c>
    </row>
    <row r="161" spans="1:5" x14ac:dyDescent="0.25">
      <c r="A161" s="18" t="s">
        <v>122</v>
      </c>
      <c r="B161" t="s">
        <v>10</v>
      </c>
      <c r="C161" t="s">
        <v>10</v>
      </c>
      <c r="D161" t="s">
        <v>10</v>
      </c>
      <c r="E161">
        <f>SUM(E156:E160)</f>
        <v>162.917</v>
      </c>
    </row>
    <row r="162" spans="1:5" x14ac:dyDescent="0.25">
      <c r="C162"/>
      <c r="D162"/>
      <c r="E162"/>
    </row>
    <row r="163" spans="1:5" x14ac:dyDescent="0.25">
      <c r="A163" s="18" t="s">
        <v>129</v>
      </c>
      <c r="B163" t="s">
        <v>10</v>
      </c>
      <c r="C163" t="s">
        <v>10</v>
      </c>
      <c r="D163" t="s">
        <v>10</v>
      </c>
      <c r="E163">
        <f>E161</f>
        <v>162.917</v>
      </c>
    </row>
    <row r="164" spans="1:5" x14ac:dyDescent="0.25">
      <c r="A164" s="18" t="s">
        <v>130</v>
      </c>
      <c r="B164" t="s">
        <v>10</v>
      </c>
      <c r="C164" t="s">
        <v>10</v>
      </c>
      <c r="D164" s="248">
        <v>0</v>
      </c>
      <c r="E164">
        <f>ROUND((E163*D164),4)</f>
        <v>0</v>
      </c>
    </row>
    <row r="165" spans="1:5" x14ac:dyDescent="0.25">
      <c r="A165" s="18" t="s">
        <v>131</v>
      </c>
      <c r="B165" t="s">
        <v>10</v>
      </c>
      <c r="C165" t="s">
        <v>10</v>
      </c>
      <c r="D165" t="s">
        <v>10</v>
      </c>
      <c r="E165">
        <f>SUM(E163:E164)</f>
        <v>162.917</v>
      </c>
    </row>
    <row r="166" spans="1:5" x14ac:dyDescent="0.25">
      <c r="C166"/>
      <c r="D166"/>
      <c r="E166"/>
    </row>
    <row r="167" spans="1:5" x14ac:dyDescent="0.25">
      <c r="A167" s="18" t="s">
        <v>800</v>
      </c>
      <c r="B167" t="s">
        <v>28</v>
      </c>
      <c r="C167"/>
      <c r="D167"/>
      <c r="E167"/>
    </row>
    <row r="168" spans="1:5" ht="60" x14ac:dyDescent="0.25">
      <c r="A168" s="18" t="s">
        <v>801</v>
      </c>
      <c r="C168"/>
      <c r="D168"/>
      <c r="E168"/>
    </row>
    <row r="169" spans="1:5" x14ac:dyDescent="0.25">
      <c r="A169" s="18" t="s">
        <v>132</v>
      </c>
      <c r="C169"/>
      <c r="D169"/>
      <c r="E169"/>
    </row>
    <row r="170" spans="1:5" x14ac:dyDescent="0.25">
      <c r="C170"/>
      <c r="D170"/>
      <c r="E170"/>
    </row>
    <row r="171" spans="1:5" x14ac:dyDescent="0.25">
      <c r="A171" s="18" t="s">
        <v>125</v>
      </c>
      <c r="B171" t="s">
        <v>117</v>
      </c>
      <c r="C171" t="s">
        <v>118</v>
      </c>
      <c r="D171" t="s">
        <v>119</v>
      </c>
      <c r="E171" t="s">
        <v>120</v>
      </c>
    </row>
    <row r="172" spans="1:5" ht="30" x14ac:dyDescent="0.25">
      <c r="A172" s="18" t="s">
        <v>802</v>
      </c>
      <c r="B172" t="s">
        <v>137</v>
      </c>
      <c r="C172">
        <v>1.38E-2</v>
      </c>
      <c r="D172">
        <v>420.01369999999997</v>
      </c>
      <c r="E172">
        <f>ROUND((C172*D172),4)</f>
        <v>5.7961999999999998</v>
      </c>
    </row>
    <row r="173" spans="1:5" x14ac:dyDescent="0.25">
      <c r="A173" s="18" t="s">
        <v>789</v>
      </c>
      <c r="B173" t="s">
        <v>124</v>
      </c>
      <c r="C173">
        <v>1.1399999999999999</v>
      </c>
      <c r="D173">
        <v>14.375400000000001</v>
      </c>
      <c r="E173">
        <f>ROUND((C173*D173),4)</f>
        <v>16.388000000000002</v>
      </c>
    </row>
    <row r="174" spans="1:5" x14ac:dyDescent="0.25">
      <c r="A174" s="18" t="s">
        <v>767</v>
      </c>
      <c r="B174" t="s">
        <v>124</v>
      </c>
      <c r="C174">
        <v>0.88</v>
      </c>
      <c r="D174">
        <v>10.5754</v>
      </c>
      <c r="E174">
        <f>ROUND((C174*D174),4)</f>
        <v>9.3064</v>
      </c>
    </row>
    <row r="175" spans="1:5" ht="30" x14ac:dyDescent="0.25">
      <c r="A175" s="18" t="s">
        <v>803</v>
      </c>
      <c r="B175" t="s">
        <v>128</v>
      </c>
      <c r="C175">
        <v>54</v>
      </c>
      <c r="D175">
        <v>0.46</v>
      </c>
      <c r="E175">
        <f>ROUND((C175*D175),4)</f>
        <v>24.84</v>
      </c>
    </row>
    <row r="176" spans="1:5" x14ac:dyDescent="0.25">
      <c r="A176" s="18" t="s">
        <v>122</v>
      </c>
      <c r="B176" t="s">
        <v>10</v>
      </c>
      <c r="C176" t="s">
        <v>10</v>
      </c>
      <c r="D176" t="s">
        <v>10</v>
      </c>
      <c r="E176">
        <f>SUM(E172:E175)</f>
        <v>56.330600000000004</v>
      </c>
    </row>
    <row r="177" spans="1:5" x14ac:dyDescent="0.25">
      <c r="C177"/>
      <c r="D177"/>
      <c r="E177"/>
    </row>
    <row r="178" spans="1:5" x14ac:dyDescent="0.25">
      <c r="A178" s="18" t="s">
        <v>129</v>
      </c>
      <c r="B178" t="s">
        <v>10</v>
      </c>
      <c r="C178" t="s">
        <v>10</v>
      </c>
      <c r="D178" t="s">
        <v>10</v>
      </c>
      <c r="E178">
        <f>E176</f>
        <v>56.330600000000004</v>
      </c>
    </row>
    <row r="179" spans="1:5" x14ac:dyDescent="0.25">
      <c r="A179" s="18" t="s">
        <v>130</v>
      </c>
      <c r="B179" t="s">
        <v>10</v>
      </c>
      <c r="C179" t="s">
        <v>10</v>
      </c>
      <c r="D179" s="248">
        <v>0</v>
      </c>
      <c r="E179">
        <f>ROUND((E178*D179),4)</f>
        <v>0</v>
      </c>
    </row>
    <row r="180" spans="1:5" x14ac:dyDescent="0.25">
      <c r="A180" s="18" t="s">
        <v>131</v>
      </c>
      <c r="B180" t="s">
        <v>10</v>
      </c>
      <c r="C180" t="s">
        <v>10</v>
      </c>
      <c r="D180" t="s">
        <v>10</v>
      </c>
      <c r="E180">
        <f>SUM(E178:E179)</f>
        <v>56.330600000000004</v>
      </c>
    </row>
    <row r="181" spans="1:5" x14ac:dyDescent="0.25">
      <c r="C181"/>
      <c r="D181"/>
      <c r="E181"/>
    </row>
    <row r="182" spans="1:5" x14ac:dyDescent="0.25">
      <c r="A182" s="18" t="s">
        <v>804</v>
      </c>
      <c r="B182" t="s">
        <v>29</v>
      </c>
      <c r="C182"/>
      <c r="D182"/>
      <c r="E182"/>
    </row>
    <row r="183" spans="1:5" ht="30" x14ac:dyDescent="0.25">
      <c r="A183" s="18" t="s">
        <v>805</v>
      </c>
      <c r="C183"/>
      <c r="D183"/>
      <c r="E183"/>
    </row>
    <row r="184" spans="1:5" x14ac:dyDescent="0.25">
      <c r="A184" s="18" t="s">
        <v>132</v>
      </c>
      <c r="C184"/>
      <c r="D184"/>
      <c r="E184"/>
    </row>
    <row r="185" spans="1:5" x14ac:dyDescent="0.25">
      <c r="C185"/>
      <c r="D185"/>
      <c r="E185"/>
    </row>
    <row r="186" spans="1:5" x14ac:dyDescent="0.25">
      <c r="A186" s="18" t="s">
        <v>125</v>
      </c>
      <c r="B186" t="s">
        <v>117</v>
      </c>
      <c r="C186" t="s">
        <v>118</v>
      </c>
      <c r="D186" t="s">
        <v>119</v>
      </c>
      <c r="E186" t="s">
        <v>120</v>
      </c>
    </row>
    <row r="187" spans="1:5" ht="45" x14ac:dyDescent="0.25">
      <c r="A187" s="18" t="s">
        <v>806</v>
      </c>
      <c r="B187" t="s">
        <v>137</v>
      </c>
      <c r="C187">
        <v>0.02</v>
      </c>
      <c r="D187">
        <v>369.60820000000001</v>
      </c>
      <c r="E187">
        <f>ROUND((C187*D187),4)</f>
        <v>7.3921999999999999</v>
      </c>
    </row>
    <row r="188" spans="1:5" x14ac:dyDescent="0.25">
      <c r="A188" s="18" t="s">
        <v>789</v>
      </c>
      <c r="B188" t="s">
        <v>124</v>
      </c>
      <c r="C188">
        <v>0.6</v>
      </c>
      <c r="D188">
        <v>14.375400000000001</v>
      </c>
      <c r="E188">
        <f>ROUND((C188*D188),4)</f>
        <v>8.6251999999999995</v>
      </c>
    </row>
    <row r="189" spans="1:5" x14ac:dyDescent="0.25">
      <c r="A189" s="18" t="s">
        <v>767</v>
      </c>
      <c r="B189" t="s">
        <v>124</v>
      </c>
      <c r="C189">
        <v>0.6</v>
      </c>
      <c r="D189">
        <v>10.5754</v>
      </c>
      <c r="E189">
        <f>ROUND((C189*D189),4)</f>
        <v>6.3452000000000002</v>
      </c>
    </row>
    <row r="190" spans="1:5" x14ac:dyDescent="0.25">
      <c r="A190" s="18" t="s">
        <v>122</v>
      </c>
      <c r="B190" t="s">
        <v>10</v>
      </c>
      <c r="C190" t="s">
        <v>10</v>
      </c>
      <c r="D190" t="s">
        <v>10</v>
      </c>
      <c r="E190">
        <f>SUM(E187:E189)</f>
        <v>22.3626</v>
      </c>
    </row>
    <row r="191" spans="1:5" x14ac:dyDescent="0.25">
      <c r="C191"/>
      <c r="D191"/>
      <c r="E191"/>
    </row>
    <row r="192" spans="1:5" x14ac:dyDescent="0.25">
      <c r="A192" s="18" t="s">
        <v>129</v>
      </c>
      <c r="B192" t="s">
        <v>10</v>
      </c>
      <c r="C192" t="s">
        <v>10</v>
      </c>
      <c r="D192" t="s">
        <v>10</v>
      </c>
      <c r="E192">
        <f>E190</f>
        <v>22.3626</v>
      </c>
    </row>
    <row r="193" spans="1:5" x14ac:dyDescent="0.25">
      <c r="A193" s="18" t="s">
        <v>130</v>
      </c>
      <c r="B193" t="s">
        <v>10</v>
      </c>
      <c r="C193" t="s">
        <v>10</v>
      </c>
      <c r="D193" s="248">
        <v>0</v>
      </c>
      <c r="E193">
        <f>ROUND((E192*D193),4)</f>
        <v>0</v>
      </c>
    </row>
    <row r="194" spans="1:5" x14ac:dyDescent="0.25">
      <c r="A194" s="18" t="s">
        <v>131</v>
      </c>
      <c r="B194" t="s">
        <v>10</v>
      </c>
      <c r="C194" t="s">
        <v>10</v>
      </c>
      <c r="D194" t="s">
        <v>10</v>
      </c>
      <c r="E194">
        <f>SUM(E192:E193)</f>
        <v>22.3626</v>
      </c>
    </row>
    <row r="195" spans="1:5" x14ac:dyDescent="0.25">
      <c r="C195"/>
      <c r="D195"/>
      <c r="E195"/>
    </row>
    <row r="196" spans="1:5" x14ac:dyDescent="0.25">
      <c r="A196" s="18" t="s">
        <v>807</v>
      </c>
      <c r="B196" t="s">
        <v>31</v>
      </c>
      <c r="C196"/>
      <c r="D196"/>
      <c r="E196"/>
    </row>
    <row r="197" spans="1:5" ht="60" x14ac:dyDescent="0.25">
      <c r="A197" s="18" t="s">
        <v>808</v>
      </c>
      <c r="C197"/>
      <c r="D197"/>
      <c r="E197"/>
    </row>
    <row r="198" spans="1:5" x14ac:dyDescent="0.25">
      <c r="A198" s="18" t="s">
        <v>132</v>
      </c>
      <c r="C198"/>
      <c r="D198"/>
      <c r="E198"/>
    </row>
    <row r="199" spans="1:5" x14ac:dyDescent="0.25">
      <c r="C199"/>
      <c r="D199"/>
      <c r="E199"/>
    </row>
    <row r="200" spans="1:5" x14ac:dyDescent="0.25">
      <c r="A200" s="18" t="s">
        <v>125</v>
      </c>
      <c r="B200" t="s">
        <v>117</v>
      </c>
      <c r="C200" t="s">
        <v>118</v>
      </c>
      <c r="D200" t="s">
        <v>119</v>
      </c>
      <c r="E200" t="s">
        <v>120</v>
      </c>
    </row>
    <row r="201" spans="1:5" ht="60" x14ac:dyDescent="0.25">
      <c r="A201" s="18" t="s">
        <v>809</v>
      </c>
      <c r="B201" t="s">
        <v>137</v>
      </c>
      <c r="C201">
        <v>3.1399999999999997E-2</v>
      </c>
      <c r="D201">
        <v>324.38850000000002</v>
      </c>
      <c r="E201">
        <f>ROUND((C201*D201),4)</f>
        <v>10.1858</v>
      </c>
    </row>
    <row r="202" spans="1:5" x14ac:dyDescent="0.25">
      <c r="A202" s="18" t="s">
        <v>789</v>
      </c>
      <c r="B202" t="s">
        <v>124</v>
      </c>
      <c r="C202">
        <v>0.78</v>
      </c>
      <c r="D202">
        <v>14.375400000000001</v>
      </c>
      <c r="E202">
        <f>ROUND((C202*D202),4)</f>
        <v>11.2128</v>
      </c>
    </row>
    <row r="203" spans="1:5" x14ac:dyDescent="0.25">
      <c r="A203" s="18" t="s">
        <v>767</v>
      </c>
      <c r="B203" t="s">
        <v>124</v>
      </c>
      <c r="C203">
        <v>0.78</v>
      </c>
      <c r="D203">
        <v>10.5754</v>
      </c>
      <c r="E203">
        <f>ROUND((C203*D203),4)</f>
        <v>8.2487999999999992</v>
      </c>
    </row>
    <row r="204" spans="1:5" ht="30" x14ac:dyDescent="0.25">
      <c r="A204" s="18" t="s">
        <v>810</v>
      </c>
      <c r="B204" t="s">
        <v>127</v>
      </c>
      <c r="C204">
        <v>0.13880000000000001</v>
      </c>
      <c r="D204">
        <v>9.25</v>
      </c>
      <c r="E204">
        <f>ROUND((C204*D204),4)</f>
        <v>1.2839</v>
      </c>
    </row>
    <row r="205" spans="1:5" x14ac:dyDescent="0.25">
      <c r="A205" s="18" t="s">
        <v>122</v>
      </c>
      <c r="B205" t="s">
        <v>10</v>
      </c>
      <c r="C205" t="s">
        <v>10</v>
      </c>
      <c r="D205" t="s">
        <v>10</v>
      </c>
      <c r="E205">
        <f>SUM(E201:E204)</f>
        <v>30.9313</v>
      </c>
    </row>
    <row r="206" spans="1:5" x14ac:dyDescent="0.25">
      <c r="C206"/>
      <c r="D206"/>
      <c r="E206"/>
    </row>
    <row r="207" spans="1:5" x14ac:dyDescent="0.25">
      <c r="A207" s="18" t="s">
        <v>129</v>
      </c>
      <c r="B207" t="s">
        <v>10</v>
      </c>
      <c r="C207" t="s">
        <v>10</v>
      </c>
      <c r="D207" t="s">
        <v>10</v>
      </c>
      <c r="E207">
        <f>E205</f>
        <v>30.9313</v>
      </c>
    </row>
    <row r="208" spans="1:5" x14ac:dyDescent="0.25">
      <c r="A208" s="18" t="s">
        <v>130</v>
      </c>
      <c r="B208" t="s">
        <v>10</v>
      </c>
      <c r="C208" t="s">
        <v>10</v>
      </c>
      <c r="D208" s="248">
        <v>0</v>
      </c>
      <c r="E208">
        <f>ROUND((E207*D208),4)</f>
        <v>0</v>
      </c>
    </row>
    <row r="209" spans="1:5" x14ac:dyDescent="0.25">
      <c r="A209" s="18" t="s">
        <v>131</v>
      </c>
      <c r="B209" t="s">
        <v>10</v>
      </c>
      <c r="C209" t="s">
        <v>10</v>
      </c>
      <c r="D209" t="s">
        <v>10</v>
      </c>
      <c r="E209">
        <f>SUM(E207:E208)</f>
        <v>30.9313</v>
      </c>
    </row>
    <row r="210" spans="1:5" x14ac:dyDescent="0.25">
      <c r="C210"/>
      <c r="D210"/>
      <c r="E210"/>
    </row>
    <row r="211" spans="1:5" x14ac:dyDescent="0.25">
      <c r="A211" s="18" t="s">
        <v>811</v>
      </c>
      <c r="B211" t="s">
        <v>33</v>
      </c>
      <c r="C211"/>
      <c r="D211"/>
      <c r="E211"/>
    </row>
    <row r="212" spans="1:5" ht="30" x14ac:dyDescent="0.25">
      <c r="A212" s="18" t="s">
        <v>812</v>
      </c>
      <c r="C212"/>
      <c r="D212"/>
      <c r="E212"/>
    </row>
    <row r="213" spans="1:5" x14ac:dyDescent="0.25">
      <c r="A213" s="18" t="s">
        <v>115</v>
      </c>
      <c r="C213"/>
      <c r="D213"/>
      <c r="E213"/>
    </row>
    <row r="214" spans="1:5" x14ac:dyDescent="0.25">
      <c r="C214"/>
      <c r="D214"/>
      <c r="E214"/>
    </row>
    <row r="215" spans="1:5" x14ac:dyDescent="0.25">
      <c r="A215" s="18" t="s">
        <v>125</v>
      </c>
      <c r="B215" t="s">
        <v>117</v>
      </c>
      <c r="C215" t="s">
        <v>118</v>
      </c>
      <c r="D215" t="s">
        <v>119</v>
      </c>
      <c r="E215" t="s">
        <v>120</v>
      </c>
    </row>
    <row r="216" spans="1:5" ht="30" x14ac:dyDescent="0.25">
      <c r="A216" s="18" t="s">
        <v>796</v>
      </c>
      <c r="B216" t="s">
        <v>124</v>
      </c>
      <c r="C216">
        <v>1.3</v>
      </c>
      <c r="D216">
        <v>11.5154</v>
      </c>
      <c r="E216">
        <f>ROUND((C216*D216),4)</f>
        <v>14.97</v>
      </c>
    </row>
    <row r="217" spans="1:5" ht="30" x14ac:dyDescent="0.25">
      <c r="A217" s="18" t="s">
        <v>779</v>
      </c>
      <c r="B217" t="s">
        <v>124</v>
      </c>
      <c r="C217">
        <v>1.3</v>
      </c>
      <c r="D217">
        <v>14.205399999999999</v>
      </c>
      <c r="E217">
        <f>ROUND((C217*D217),4)</f>
        <v>18.466999999999999</v>
      </c>
    </row>
    <row r="218" spans="1:5" ht="30" x14ac:dyDescent="0.25">
      <c r="A218" s="18" t="s">
        <v>813</v>
      </c>
      <c r="B218" t="s">
        <v>138</v>
      </c>
      <c r="C218">
        <v>1</v>
      </c>
      <c r="D218">
        <v>573.69000000000005</v>
      </c>
      <c r="E218">
        <f>ROUND((C218*D218),4)</f>
        <v>573.69000000000005</v>
      </c>
    </row>
    <row r="219" spans="1:5" x14ac:dyDescent="0.25">
      <c r="A219" s="18" t="s">
        <v>122</v>
      </c>
      <c r="B219" t="s">
        <v>10</v>
      </c>
      <c r="C219" t="s">
        <v>10</v>
      </c>
      <c r="D219" t="s">
        <v>10</v>
      </c>
      <c r="E219">
        <f>SUM(E216:E218)</f>
        <v>607.12700000000007</v>
      </c>
    </row>
    <row r="220" spans="1:5" x14ac:dyDescent="0.25">
      <c r="C220"/>
      <c r="D220"/>
      <c r="E220"/>
    </row>
    <row r="221" spans="1:5" x14ac:dyDescent="0.25">
      <c r="A221" s="18" t="s">
        <v>129</v>
      </c>
      <c r="B221" t="s">
        <v>10</v>
      </c>
      <c r="C221" t="s">
        <v>10</v>
      </c>
      <c r="D221" t="s">
        <v>10</v>
      </c>
      <c r="E221">
        <f>E219</f>
        <v>607.12700000000007</v>
      </c>
    </row>
    <row r="222" spans="1:5" x14ac:dyDescent="0.25">
      <c r="A222" s="18" t="s">
        <v>130</v>
      </c>
      <c r="B222" t="s">
        <v>10</v>
      </c>
      <c r="C222" t="s">
        <v>10</v>
      </c>
      <c r="D222" s="248">
        <v>0</v>
      </c>
      <c r="E222">
        <f>ROUND((E221*D222),4)</f>
        <v>0</v>
      </c>
    </row>
    <row r="223" spans="1:5" x14ac:dyDescent="0.25">
      <c r="A223" s="18" t="s">
        <v>131</v>
      </c>
      <c r="B223" t="s">
        <v>10</v>
      </c>
      <c r="C223" t="s">
        <v>10</v>
      </c>
      <c r="D223" t="s">
        <v>10</v>
      </c>
      <c r="E223">
        <f>SUM(E221:E222)</f>
        <v>607.12700000000007</v>
      </c>
    </row>
    <row r="224" spans="1:5" x14ac:dyDescent="0.25">
      <c r="C224"/>
      <c r="D224"/>
      <c r="E224"/>
    </row>
    <row r="225" spans="1:5" x14ac:dyDescent="0.25">
      <c r="A225" s="18" t="s">
        <v>814</v>
      </c>
      <c r="B225" t="s">
        <v>35</v>
      </c>
      <c r="C225"/>
      <c r="D225"/>
      <c r="E225"/>
    </row>
    <row r="226" spans="1:5" ht="30" x14ac:dyDescent="0.25">
      <c r="A226" s="18" t="s">
        <v>815</v>
      </c>
      <c r="C226"/>
      <c r="D226"/>
      <c r="E226"/>
    </row>
    <row r="227" spans="1:5" x14ac:dyDescent="0.25">
      <c r="A227" s="18" t="s">
        <v>139</v>
      </c>
      <c r="C227"/>
      <c r="D227"/>
      <c r="E227"/>
    </row>
    <row r="228" spans="1:5" x14ac:dyDescent="0.25">
      <c r="C228"/>
      <c r="D228"/>
      <c r="E228"/>
    </row>
    <row r="229" spans="1:5" x14ac:dyDescent="0.25">
      <c r="A229" s="18" t="s">
        <v>125</v>
      </c>
      <c r="B229" t="s">
        <v>117</v>
      </c>
      <c r="C229" t="s">
        <v>118</v>
      </c>
      <c r="D229" t="s">
        <v>119</v>
      </c>
      <c r="E229" t="s">
        <v>120</v>
      </c>
    </row>
    <row r="230" spans="1:5" x14ac:dyDescent="0.25">
      <c r="A230" s="18" t="s">
        <v>789</v>
      </c>
      <c r="B230" t="s">
        <v>124</v>
      </c>
      <c r="C230">
        <v>2</v>
      </c>
      <c r="D230">
        <v>14.375400000000001</v>
      </c>
      <c r="E230">
        <f>ROUND((C230*D230),4)</f>
        <v>28.750800000000002</v>
      </c>
    </row>
    <row r="231" spans="1:5" x14ac:dyDescent="0.25">
      <c r="A231" s="18" t="s">
        <v>767</v>
      </c>
      <c r="B231" t="s">
        <v>124</v>
      </c>
      <c r="C231">
        <v>2</v>
      </c>
      <c r="D231">
        <v>10.5754</v>
      </c>
      <c r="E231">
        <f>ROUND((C231*D231),4)</f>
        <v>21.1508</v>
      </c>
    </row>
    <row r="232" spans="1:5" ht="30" x14ac:dyDescent="0.25">
      <c r="A232" s="18" t="s">
        <v>816</v>
      </c>
      <c r="B232" t="s">
        <v>137</v>
      </c>
      <c r="C232">
        <v>4.4999999999999997E-3</v>
      </c>
      <c r="D232">
        <v>405.7063</v>
      </c>
      <c r="E232">
        <f>ROUND((C232*D232),4)</f>
        <v>1.8257000000000001</v>
      </c>
    </row>
    <row r="233" spans="1:5" x14ac:dyDescent="0.25">
      <c r="A233" s="18" t="s">
        <v>817</v>
      </c>
      <c r="B233" t="s">
        <v>127</v>
      </c>
      <c r="C233">
        <v>0.8</v>
      </c>
      <c r="D233">
        <v>128.47</v>
      </c>
      <c r="E233">
        <f>ROUND((C233*D233),4)</f>
        <v>102.776</v>
      </c>
    </row>
    <row r="234" spans="1:5" x14ac:dyDescent="0.25">
      <c r="A234" s="18" t="s">
        <v>122</v>
      </c>
      <c r="B234" t="s">
        <v>10</v>
      </c>
      <c r="C234" t="s">
        <v>10</v>
      </c>
      <c r="D234" t="s">
        <v>10</v>
      </c>
      <c r="E234">
        <f>SUM(E230:E233)</f>
        <v>154.5033</v>
      </c>
    </row>
    <row r="235" spans="1:5" x14ac:dyDescent="0.25">
      <c r="C235"/>
      <c r="D235"/>
      <c r="E235"/>
    </row>
    <row r="236" spans="1:5" x14ac:dyDescent="0.25">
      <c r="A236" s="18" t="s">
        <v>129</v>
      </c>
      <c r="B236" t="s">
        <v>10</v>
      </c>
      <c r="C236" t="s">
        <v>10</v>
      </c>
      <c r="D236" t="s">
        <v>10</v>
      </c>
      <c r="E236">
        <f>E234</f>
        <v>154.5033</v>
      </c>
    </row>
    <row r="237" spans="1:5" x14ac:dyDescent="0.25">
      <c r="A237" s="18" t="s">
        <v>130</v>
      </c>
      <c r="B237" t="s">
        <v>10</v>
      </c>
      <c r="C237" t="s">
        <v>10</v>
      </c>
      <c r="D237" s="248">
        <v>0</v>
      </c>
      <c r="E237">
        <f>ROUND((E236*D237),4)</f>
        <v>0</v>
      </c>
    </row>
    <row r="238" spans="1:5" x14ac:dyDescent="0.25">
      <c r="A238" s="18" t="s">
        <v>131</v>
      </c>
      <c r="B238" t="s">
        <v>10</v>
      </c>
      <c r="C238" t="s">
        <v>10</v>
      </c>
      <c r="D238" t="s">
        <v>10</v>
      </c>
      <c r="E238">
        <f>SUM(E236:E237)</f>
        <v>154.5033</v>
      </c>
    </row>
    <row r="239" spans="1:5" x14ac:dyDescent="0.25">
      <c r="C239"/>
      <c r="D239"/>
      <c r="E239"/>
    </row>
    <row r="240" spans="1:5" x14ac:dyDescent="0.25">
      <c r="A240" s="18" t="s">
        <v>818</v>
      </c>
      <c r="B240" t="s">
        <v>481</v>
      </c>
      <c r="C240"/>
      <c r="D240"/>
      <c r="E240"/>
    </row>
    <row r="241" spans="1:5" ht="30" x14ac:dyDescent="0.25">
      <c r="A241" s="18" t="s">
        <v>819</v>
      </c>
      <c r="C241"/>
      <c r="D241"/>
      <c r="E241"/>
    </row>
    <row r="242" spans="1:5" x14ac:dyDescent="0.25">
      <c r="A242" s="18" t="s">
        <v>139</v>
      </c>
      <c r="C242"/>
      <c r="D242"/>
      <c r="E242"/>
    </row>
    <row r="243" spans="1:5" x14ac:dyDescent="0.25">
      <c r="C243"/>
      <c r="D243"/>
      <c r="E243"/>
    </row>
    <row r="244" spans="1:5" x14ac:dyDescent="0.25">
      <c r="A244" s="18" t="s">
        <v>125</v>
      </c>
      <c r="B244" t="s">
        <v>117</v>
      </c>
      <c r="C244" t="s">
        <v>118</v>
      </c>
      <c r="D244" t="s">
        <v>119</v>
      </c>
      <c r="E244" t="s">
        <v>120</v>
      </c>
    </row>
    <row r="245" spans="1:5" ht="30" x14ac:dyDescent="0.25">
      <c r="A245" s="18" t="s">
        <v>820</v>
      </c>
      <c r="B245" t="s">
        <v>135</v>
      </c>
      <c r="C245">
        <v>1</v>
      </c>
      <c r="D245">
        <v>26.98</v>
      </c>
      <c r="E245">
        <f>ROUND((C245*D245),4)</f>
        <v>26.98</v>
      </c>
    </row>
    <row r="246" spans="1:5" x14ac:dyDescent="0.25">
      <c r="A246" s="18" t="s">
        <v>122</v>
      </c>
      <c r="B246" t="s">
        <v>10</v>
      </c>
      <c r="C246" t="s">
        <v>10</v>
      </c>
      <c r="D246" t="s">
        <v>10</v>
      </c>
      <c r="E246">
        <f>SUM(E245:E245)</f>
        <v>26.98</v>
      </c>
    </row>
    <row r="247" spans="1:5" x14ac:dyDescent="0.25">
      <c r="C247"/>
      <c r="D247"/>
      <c r="E247"/>
    </row>
    <row r="248" spans="1:5" x14ac:dyDescent="0.25">
      <c r="A248" s="18" t="s">
        <v>129</v>
      </c>
      <c r="B248" t="s">
        <v>10</v>
      </c>
      <c r="C248" t="s">
        <v>10</v>
      </c>
      <c r="D248" t="s">
        <v>10</v>
      </c>
      <c r="E248">
        <f>E246</f>
        <v>26.98</v>
      </c>
    </row>
    <row r="249" spans="1:5" x14ac:dyDescent="0.25">
      <c r="A249" s="18" t="s">
        <v>130</v>
      </c>
      <c r="B249" t="s">
        <v>10</v>
      </c>
      <c r="C249" t="s">
        <v>10</v>
      </c>
      <c r="D249" s="248">
        <v>0</v>
      </c>
      <c r="E249">
        <f>ROUND((E248*D249),4)</f>
        <v>0</v>
      </c>
    </row>
    <row r="250" spans="1:5" x14ac:dyDescent="0.25">
      <c r="A250" s="18" t="s">
        <v>131</v>
      </c>
      <c r="B250" t="s">
        <v>10</v>
      </c>
      <c r="C250" t="s">
        <v>10</v>
      </c>
      <c r="D250" t="s">
        <v>10</v>
      </c>
      <c r="E250">
        <f>SUM(E248:E249)</f>
        <v>26.98</v>
      </c>
    </row>
    <row r="251" spans="1:5" x14ac:dyDescent="0.25">
      <c r="C251"/>
      <c r="D251"/>
      <c r="E251"/>
    </row>
    <row r="252" spans="1:5" x14ac:dyDescent="0.25">
      <c r="A252" s="18" t="s">
        <v>821</v>
      </c>
      <c r="B252" t="s">
        <v>485</v>
      </c>
      <c r="C252"/>
      <c r="D252"/>
      <c r="E252"/>
    </row>
    <row r="253" spans="1:5" x14ac:dyDescent="0.25">
      <c r="A253" s="18" t="s">
        <v>822</v>
      </c>
      <c r="C253"/>
      <c r="D253"/>
      <c r="E253"/>
    </row>
    <row r="254" spans="1:5" x14ac:dyDescent="0.25">
      <c r="A254" s="18" t="s">
        <v>139</v>
      </c>
      <c r="C254"/>
      <c r="D254"/>
      <c r="E254"/>
    </row>
    <row r="255" spans="1:5" x14ac:dyDescent="0.25">
      <c r="C255"/>
      <c r="D255"/>
      <c r="E255"/>
    </row>
    <row r="256" spans="1:5" x14ac:dyDescent="0.25">
      <c r="A256" s="18" t="s">
        <v>125</v>
      </c>
      <c r="B256" t="s">
        <v>117</v>
      </c>
      <c r="C256" t="s">
        <v>118</v>
      </c>
      <c r="D256" t="s">
        <v>119</v>
      </c>
      <c r="E256" t="s">
        <v>120</v>
      </c>
    </row>
    <row r="257" spans="1:5" x14ac:dyDescent="0.25">
      <c r="A257" s="18" t="s">
        <v>823</v>
      </c>
      <c r="B257" t="s">
        <v>135</v>
      </c>
      <c r="C257">
        <v>1</v>
      </c>
      <c r="D257">
        <v>7.47</v>
      </c>
      <c r="E257">
        <f>ROUND((C257*D257),4)</f>
        <v>7.47</v>
      </c>
    </row>
    <row r="258" spans="1:5" x14ac:dyDescent="0.25">
      <c r="A258" s="18" t="s">
        <v>122</v>
      </c>
      <c r="B258" t="s">
        <v>10</v>
      </c>
      <c r="C258" t="s">
        <v>10</v>
      </c>
      <c r="D258" t="s">
        <v>10</v>
      </c>
      <c r="E258">
        <f>SUM(E257:E257)</f>
        <v>7.47</v>
      </c>
    </row>
    <row r="259" spans="1:5" x14ac:dyDescent="0.25">
      <c r="C259"/>
      <c r="D259"/>
      <c r="E259"/>
    </row>
    <row r="260" spans="1:5" x14ac:dyDescent="0.25">
      <c r="A260" s="18" t="s">
        <v>129</v>
      </c>
      <c r="B260" t="s">
        <v>10</v>
      </c>
      <c r="C260" t="s">
        <v>10</v>
      </c>
      <c r="D260" t="s">
        <v>10</v>
      </c>
      <c r="E260">
        <f>E258</f>
        <v>7.47</v>
      </c>
    </row>
    <row r="261" spans="1:5" x14ac:dyDescent="0.25">
      <c r="A261" s="18" t="s">
        <v>130</v>
      </c>
      <c r="B261" t="s">
        <v>10</v>
      </c>
      <c r="C261" t="s">
        <v>10</v>
      </c>
      <c r="D261" s="248">
        <v>0</v>
      </c>
      <c r="E261">
        <f>ROUND((E260*D261),4)</f>
        <v>0</v>
      </c>
    </row>
    <row r="262" spans="1:5" x14ac:dyDescent="0.25">
      <c r="A262" s="18" t="s">
        <v>131</v>
      </c>
      <c r="B262" t="s">
        <v>10</v>
      </c>
      <c r="C262" t="s">
        <v>10</v>
      </c>
      <c r="D262" t="s">
        <v>10</v>
      </c>
      <c r="E262">
        <f>SUM(E260:E261)</f>
        <v>7.47</v>
      </c>
    </row>
    <row r="263" spans="1:5" x14ac:dyDescent="0.25">
      <c r="C263"/>
      <c r="D263"/>
      <c r="E263"/>
    </row>
    <row r="264" spans="1:5" x14ac:dyDescent="0.25">
      <c r="A264" s="18" t="s">
        <v>824</v>
      </c>
      <c r="B264" t="s">
        <v>490</v>
      </c>
      <c r="C264"/>
      <c r="D264"/>
      <c r="E264"/>
    </row>
    <row r="265" spans="1:5" ht="30" x14ac:dyDescent="0.25">
      <c r="A265" s="18" t="s">
        <v>825</v>
      </c>
      <c r="C265"/>
      <c r="D265"/>
      <c r="E265"/>
    </row>
    <row r="266" spans="1:5" x14ac:dyDescent="0.25">
      <c r="A266" s="18" t="s">
        <v>115</v>
      </c>
      <c r="C266"/>
      <c r="D266"/>
      <c r="E266"/>
    </row>
    <row r="267" spans="1:5" x14ac:dyDescent="0.25">
      <c r="C267"/>
      <c r="D267"/>
      <c r="E267"/>
    </row>
    <row r="268" spans="1:5" x14ac:dyDescent="0.25">
      <c r="A268" s="18" t="s">
        <v>125</v>
      </c>
      <c r="B268" t="s">
        <v>117</v>
      </c>
      <c r="C268" t="s">
        <v>118</v>
      </c>
      <c r="D268" t="s">
        <v>119</v>
      </c>
      <c r="E268" t="s">
        <v>120</v>
      </c>
    </row>
    <row r="269" spans="1:5" ht="45" x14ac:dyDescent="0.25">
      <c r="A269" s="18" t="s">
        <v>826</v>
      </c>
      <c r="B269" t="s">
        <v>127</v>
      </c>
      <c r="C269">
        <v>18.88</v>
      </c>
      <c r="D269">
        <v>64.9298</v>
      </c>
      <c r="E269">
        <f t="shared" ref="E269:E276" si="1">ROUND((C269*D269),4)</f>
        <v>1225.8746000000001</v>
      </c>
    </row>
    <row r="270" spans="1:5" ht="30" x14ac:dyDescent="0.25">
      <c r="A270" s="18" t="s">
        <v>796</v>
      </c>
      <c r="B270" t="s">
        <v>124</v>
      </c>
      <c r="C270">
        <v>10</v>
      </c>
      <c r="D270">
        <v>11.5154</v>
      </c>
      <c r="E270">
        <f t="shared" si="1"/>
        <v>115.154</v>
      </c>
    </row>
    <row r="271" spans="1:5" ht="30" x14ac:dyDescent="0.25">
      <c r="A271" s="18" t="s">
        <v>779</v>
      </c>
      <c r="B271" t="s">
        <v>124</v>
      </c>
      <c r="C271">
        <v>10</v>
      </c>
      <c r="D271">
        <v>14.205399999999999</v>
      </c>
      <c r="E271">
        <f t="shared" si="1"/>
        <v>142.054</v>
      </c>
    </row>
    <row r="272" spans="1:5" ht="30" x14ac:dyDescent="0.25">
      <c r="A272" s="18" t="s">
        <v>827</v>
      </c>
      <c r="B272" t="s">
        <v>127</v>
      </c>
      <c r="C272">
        <v>9.44</v>
      </c>
      <c r="D272">
        <v>13.35</v>
      </c>
      <c r="E272">
        <f t="shared" si="1"/>
        <v>126.024</v>
      </c>
    </row>
    <row r="273" spans="1:5" ht="30" x14ac:dyDescent="0.25">
      <c r="A273" s="18" t="s">
        <v>828</v>
      </c>
      <c r="B273" t="s">
        <v>136</v>
      </c>
      <c r="C273">
        <v>1</v>
      </c>
      <c r="D273">
        <v>28.57</v>
      </c>
      <c r="E273">
        <f t="shared" si="1"/>
        <v>28.57</v>
      </c>
    </row>
    <row r="274" spans="1:5" ht="30" x14ac:dyDescent="0.25">
      <c r="A274" s="18" t="s">
        <v>829</v>
      </c>
      <c r="B274" t="s">
        <v>128</v>
      </c>
      <c r="C274">
        <v>8</v>
      </c>
      <c r="D274">
        <v>21.34</v>
      </c>
      <c r="E274">
        <f t="shared" si="1"/>
        <v>170.72</v>
      </c>
    </row>
    <row r="275" spans="1:5" x14ac:dyDescent="0.25">
      <c r="A275" s="18" t="s">
        <v>830</v>
      </c>
      <c r="B275" t="s">
        <v>136</v>
      </c>
      <c r="C275">
        <v>1</v>
      </c>
      <c r="D275">
        <v>7.35</v>
      </c>
      <c r="E275">
        <f t="shared" si="1"/>
        <v>7.35</v>
      </c>
    </row>
    <row r="276" spans="1:5" ht="30" x14ac:dyDescent="0.25">
      <c r="A276" s="18" t="s">
        <v>831</v>
      </c>
      <c r="B276" t="s">
        <v>128</v>
      </c>
      <c r="C276">
        <v>4</v>
      </c>
      <c r="D276">
        <v>7.56</v>
      </c>
      <c r="E276">
        <f t="shared" si="1"/>
        <v>30.24</v>
      </c>
    </row>
    <row r="277" spans="1:5" x14ac:dyDescent="0.25">
      <c r="A277" s="18" t="s">
        <v>122</v>
      </c>
      <c r="B277" t="s">
        <v>10</v>
      </c>
      <c r="C277" t="s">
        <v>10</v>
      </c>
      <c r="D277" t="s">
        <v>10</v>
      </c>
      <c r="E277">
        <f>SUM(E269:E276)</f>
        <v>1845.9866</v>
      </c>
    </row>
    <row r="278" spans="1:5" x14ac:dyDescent="0.25">
      <c r="C278"/>
      <c r="D278"/>
      <c r="E278"/>
    </row>
    <row r="279" spans="1:5" x14ac:dyDescent="0.25">
      <c r="A279" s="18" t="s">
        <v>129</v>
      </c>
      <c r="B279" t="s">
        <v>10</v>
      </c>
      <c r="C279" t="s">
        <v>10</v>
      </c>
      <c r="D279" t="s">
        <v>10</v>
      </c>
      <c r="E279">
        <f>E277</f>
        <v>1845.9866</v>
      </c>
    </row>
    <row r="280" spans="1:5" x14ac:dyDescent="0.25">
      <c r="A280" s="18" t="s">
        <v>130</v>
      </c>
      <c r="B280" t="s">
        <v>10</v>
      </c>
      <c r="C280" t="s">
        <v>10</v>
      </c>
      <c r="D280" s="248">
        <v>0</v>
      </c>
      <c r="E280">
        <f>ROUND((E279*D280),4)</f>
        <v>0</v>
      </c>
    </row>
    <row r="281" spans="1:5" x14ac:dyDescent="0.25">
      <c r="A281" s="18" t="s">
        <v>131</v>
      </c>
      <c r="B281" t="s">
        <v>10</v>
      </c>
      <c r="C281" t="s">
        <v>10</v>
      </c>
      <c r="D281" t="s">
        <v>10</v>
      </c>
      <c r="E281">
        <f>SUM(E279:E280)</f>
        <v>1845.9866</v>
      </c>
    </row>
    <row r="282" spans="1:5" x14ac:dyDescent="0.25">
      <c r="C282"/>
      <c r="D282"/>
      <c r="E282"/>
    </row>
    <row r="283" spans="1:5" x14ac:dyDescent="0.25">
      <c r="A283" s="18" t="s">
        <v>832</v>
      </c>
      <c r="B283" t="s">
        <v>493</v>
      </c>
      <c r="C283"/>
      <c r="D283"/>
      <c r="E283"/>
    </row>
    <row r="284" spans="1:5" ht="30" x14ac:dyDescent="0.25">
      <c r="A284" s="18" t="s">
        <v>833</v>
      </c>
      <c r="C284"/>
      <c r="D284"/>
      <c r="E284"/>
    </row>
    <row r="285" spans="1:5" x14ac:dyDescent="0.25">
      <c r="A285" s="18" t="s">
        <v>115</v>
      </c>
      <c r="C285"/>
      <c r="D285"/>
      <c r="E285"/>
    </row>
    <row r="286" spans="1:5" x14ac:dyDescent="0.25">
      <c r="C286"/>
      <c r="D286"/>
      <c r="E286"/>
    </row>
    <row r="287" spans="1:5" x14ac:dyDescent="0.25">
      <c r="A287" s="18" t="s">
        <v>125</v>
      </c>
      <c r="B287" t="s">
        <v>117</v>
      </c>
      <c r="C287" t="s">
        <v>118</v>
      </c>
      <c r="D287" t="s">
        <v>119</v>
      </c>
      <c r="E287" t="s">
        <v>120</v>
      </c>
    </row>
    <row r="288" spans="1:5" ht="45" x14ac:dyDescent="0.25">
      <c r="A288" s="18" t="s">
        <v>826</v>
      </c>
      <c r="B288" t="s">
        <v>127</v>
      </c>
      <c r="C288">
        <v>14.08</v>
      </c>
      <c r="D288">
        <v>64.9298</v>
      </c>
      <c r="E288">
        <f t="shared" ref="E288:E295" si="2">ROUND((C288*D288),4)</f>
        <v>914.21159999999998</v>
      </c>
    </row>
    <row r="289" spans="1:5" ht="30" x14ac:dyDescent="0.25">
      <c r="A289" s="18" t="s">
        <v>796</v>
      </c>
      <c r="B289" t="s">
        <v>124</v>
      </c>
      <c r="C289">
        <v>10</v>
      </c>
      <c r="D289">
        <v>11.5154</v>
      </c>
      <c r="E289">
        <f t="shared" si="2"/>
        <v>115.154</v>
      </c>
    </row>
    <row r="290" spans="1:5" ht="30" x14ac:dyDescent="0.25">
      <c r="A290" s="18" t="s">
        <v>779</v>
      </c>
      <c r="B290" t="s">
        <v>124</v>
      </c>
      <c r="C290">
        <v>10</v>
      </c>
      <c r="D290">
        <v>14.205399999999999</v>
      </c>
      <c r="E290">
        <f t="shared" si="2"/>
        <v>142.054</v>
      </c>
    </row>
    <row r="291" spans="1:5" ht="30" x14ac:dyDescent="0.25">
      <c r="A291" s="18" t="s">
        <v>827</v>
      </c>
      <c r="B291" t="s">
        <v>127</v>
      </c>
      <c r="C291">
        <v>7.04</v>
      </c>
      <c r="D291">
        <v>13.35</v>
      </c>
      <c r="E291">
        <f t="shared" si="2"/>
        <v>93.983999999999995</v>
      </c>
    </row>
    <row r="292" spans="1:5" ht="30" x14ac:dyDescent="0.25">
      <c r="A292" s="18" t="s">
        <v>828</v>
      </c>
      <c r="B292" t="s">
        <v>136</v>
      </c>
      <c r="C292">
        <v>1</v>
      </c>
      <c r="D292">
        <v>28.57</v>
      </c>
      <c r="E292">
        <f t="shared" si="2"/>
        <v>28.57</v>
      </c>
    </row>
    <row r="293" spans="1:5" ht="30" x14ac:dyDescent="0.25">
      <c r="A293" s="18" t="s">
        <v>829</v>
      </c>
      <c r="B293" t="s">
        <v>128</v>
      </c>
      <c r="C293">
        <v>8</v>
      </c>
      <c r="D293">
        <v>21.34</v>
      </c>
      <c r="E293">
        <f t="shared" si="2"/>
        <v>170.72</v>
      </c>
    </row>
    <row r="294" spans="1:5" x14ac:dyDescent="0.25">
      <c r="A294" s="18" t="s">
        <v>830</v>
      </c>
      <c r="B294" t="s">
        <v>136</v>
      </c>
      <c r="C294">
        <v>1</v>
      </c>
      <c r="D294">
        <v>7.35</v>
      </c>
      <c r="E294">
        <f t="shared" si="2"/>
        <v>7.35</v>
      </c>
    </row>
    <row r="295" spans="1:5" ht="30" x14ac:dyDescent="0.25">
      <c r="A295" s="18" t="s">
        <v>831</v>
      </c>
      <c r="B295" t="s">
        <v>128</v>
      </c>
      <c r="C295">
        <v>4</v>
      </c>
      <c r="D295">
        <v>7.56</v>
      </c>
      <c r="E295">
        <f t="shared" si="2"/>
        <v>30.24</v>
      </c>
    </row>
    <row r="296" spans="1:5" x14ac:dyDescent="0.25">
      <c r="A296" s="18" t="s">
        <v>122</v>
      </c>
      <c r="B296" t="s">
        <v>10</v>
      </c>
      <c r="C296" t="s">
        <v>10</v>
      </c>
      <c r="D296" t="s">
        <v>10</v>
      </c>
      <c r="E296">
        <f>SUM(E288:E295)</f>
        <v>1502.2836</v>
      </c>
    </row>
    <row r="297" spans="1:5" x14ac:dyDescent="0.25">
      <c r="C297"/>
      <c r="D297"/>
      <c r="E297"/>
    </row>
    <row r="298" spans="1:5" x14ac:dyDescent="0.25">
      <c r="A298" s="18" t="s">
        <v>129</v>
      </c>
      <c r="B298" t="s">
        <v>10</v>
      </c>
      <c r="C298" t="s">
        <v>10</v>
      </c>
      <c r="D298" t="s">
        <v>10</v>
      </c>
      <c r="E298">
        <f>E296</f>
        <v>1502.2836</v>
      </c>
    </row>
    <row r="299" spans="1:5" x14ac:dyDescent="0.25">
      <c r="A299" s="18" t="s">
        <v>130</v>
      </c>
      <c r="B299" t="s">
        <v>10</v>
      </c>
      <c r="C299" t="s">
        <v>10</v>
      </c>
      <c r="D299" s="248">
        <v>0</v>
      </c>
      <c r="E299">
        <f>ROUND((E298*D299),4)</f>
        <v>0</v>
      </c>
    </row>
    <row r="300" spans="1:5" x14ac:dyDescent="0.25">
      <c r="A300" s="18" t="s">
        <v>131</v>
      </c>
      <c r="B300" t="s">
        <v>10</v>
      </c>
      <c r="C300" t="s">
        <v>10</v>
      </c>
      <c r="D300" t="s">
        <v>10</v>
      </c>
      <c r="E300">
        <f>SUM(E298:E299)</f>
        <v>1502.2836</v>
      </c>
    </row>
    <row r="301" spans="1:5" x14ac:dyDescent="0.25">
      <c r="C301"/>
      <c r="D301"/>
      <c r="E301"/>
    </row>
    <row r="302" spans="1:5" x14ac:dyDescent="0.25">
      <c r="A302" s="18" t="s">
        <v>834</v>
      </c>
      <c r="B302" t="s">
        <v>496</v>
      </c>
      <c r="C302"/>
      <c r="D302"/>
      <c r="E302"/>
    </row>
    <row r="303" spans="1:5" ht="30" x14ac:dyDescent="0.25">
      <c r="A303" s="18" t="s">
        <v>835</v>
      </c>
      <c r="C303"/>
      <c r="D303"/>
      <c r="E303"/>
    </row>
    <row r="304" spans="1:5" x14ac:dyDescent="0.25">
      <c r="A304" s="18" t="s">
        <v>115</v>
      </c>
      <c r="C304"/>
      <c r="D304"/>
      <c r="E304"/>
    </row>
    <row r="305" spans="1:5" x14ac:dyDescent="0.25">
      <c r="C305"/>
      <c r="D305"/>
      <c r="E305"/>
    </row>
    <row r="306" spans="1:5" x14ac:dyDescent="0.25">
      <c r="A306" s="18" t="s">
        <v>125</v>
      </c>
      <c r="B306" t="s">
        <v>117</v>
      </c>
      <c r="C306" t="s">
        <v>118</v>
      </c>
      <c r="D306" t="s">
        <v>119</v>
      </c>
      <c r="E306" t="s">
        <v>120</v>
      </c>
    </row>
    <row r="307" spans="1:5" ht="45" x14ac:dyDescent="0.25">
      <c r="A307" s="18" t="s">
        <v>826</v>
      </c>
      <c r="B307" t="s">
        <v>127</v>
      </c>
      <c r="C307">
        <v>28</v>
      </c>
      <c r="D307">
        <v>64.9298</v>
      </c>
      <c r="E307">
        <f t="shared" ref="E307:E316" si="3">ROUND((C307*D307),4)</f>
        <v>1818.0344</v>
      </c>
    </row>
    <row r="308" spans="1:5" ht="30" x14ac:dyDescent="0.25">
      <c r="A308" s="18" t="s">
        <v>796</v>
      </c>
      <c r="B308" t="s">
        <v>124</v>
      </c>
      <c r="C308">
        <v>15</v>
      </c>
      <c r="D308">
        <v>11.5154</v>
      </c>
      <c r="E308">
        <f t="shared" si="3"/>
        <v>172.73099999999999</v>
      </c>
    </row>
    <row r="309" spans="1:5" ht="30" x14ac:dyDescent="0.25">
      <c r="A309" s="18" t="s">
        <v>779</v>
      </c>
      <c r="B309" t="s">
        <v>124</v>
      </c>
      <c r="C309">
        <v>15</v>
      </c>
      <c r="D309">
        <v>14.205399999999999</v>
      </c>
      <c r="E309">
        <f t="shared" si="3"/>
        <v>213.08099999999999</v>
      </c>
    </row>
    <row r="310" spans="1:5" ht="30" x14ac:dyDescent="0.25">
      <c r="A310" s="18" t="s">
        <v>827</v>
      </c>
      <c r="B310" t="s">
        <v>127</v>
      </c>
      <c r="C310">
        <v>14</v>
      </c>
      <c r="D310">
        <v>13.35</v>
      </c>
      <c r="E310">
        <f t="shared" si="3"/>
        <v>186.9</v>
      </c>
    </row>
    <row r="311" spans="1:5" ht="30" x14ac:dyDescent="0.25">
      <c r="A311" s="18" t="s">
        <v>828</v>
      </c>
      <c r="B311" t="s">
        <v>136</v>
      </c>
      <c r="C311">
        <v>1</v>
      </c>
      <c r="D311">
        <v>28.57</v>
      </c>
      <c r="E311">
        <f t="shared" si="3"/>
        <v>28.57</v>
      </c>
    </row>
    <row r="312" spans="1:5" ht="30" x14ac:dyDescent="0.25">
      <c r="A312" s="18" t="s">
        <v>829</v>
      </c>
      <c r="B312" t="s">
        <v>128</v>
      </c>
      <c r="C312">
        <v>14</v>
      </c>
      <c r="D312">
        <v>21.34</v>
      </c>
      <c r="E312">
        <f t="shared" si="3"/>
        <v>298.76</v>
      </c>
    </row>
    <row r="313" spans="1:5" x14ac:dyDescent="0.25">
      <c r="A313" s="18" t="s">
        <v>830</v>
      </c>
      <c r="B313" t="s">
        <v>136</v>
      </c>
      <c r="C313">
        <v>1</v>
      </c>
      <c r="D313">
        <v>7.35</v>
      </c>
      <c r="E313">
        <f t="shared" si="3"/>
        <v>7.35</v>
      </c>
    </row>
    <row r="314" spans="1:5" ht="30" x14ac:dyDescent="0.25">
      <c r="A314" s="18" t="s">
        <v>831</v>
      </c>
      <c r="B314" t="s">
        <v>128</v>
      </c>
      <c r="C314">
        <v>11</v>
      </c>
      <c r="D314">
        <v>7.56</v>
      </c>
      <c r="E314">
        <f t="shared" si="3"/>
        <v>83.16</v>
      </c>
    </row>
    <row r="315" spans="1:5" x14ac:dyDescent="0.25">
      <c r="A315" s="18" t="s">
        <v>836</v>
      </c>
      <c r="B315" t="s">
        <v>128</v>
      </c>
      <c r="C315">
        <v>16</v>
      </c>
      <c r="D315">
        <v>13.52</v>
      </c>
      <c r="E315">
        <f t="shared" si="3"/>
        <v>216.32</v>
      </c>
    </row>
    <row r="316" spans="1:5" x14ac:dyDescent="0.25">
      <c r="A316" s="18" t="s">
        <v>837</v>
      </c>
      <c r="B316" t="s">
        <v>135</v>
      </c>
      <c r="C316">
        <v>4.9000000000000004</v>
      </c>
      <c r="D316">
        <v>9.76</v>
      </c>
      <c r="E316">
        <f t="shared" si="3"/>
        <v>47.823999999999998</v>
      </c>
    </row>
    <row r="317" spans="1:5" x14ac:dyDescent="0.25">
      <c r="A317" s="18" t="s">
        <v>122</v>
      </c>
      <c r="B317" t="s">
        <v>10</v>
      </c>
      <c r="C317" t="s">
        <v>10</v>
      </c>
      <c r="D317" t="s">
        <v>10</v>
      </c>
      <c r="E317">
        <f>SUM(E307:E316)</f>
        <v>3072.7303999999999</v>
      </c>
    </row>
    <row r="318" spans="1:5" x14ac:dyDescent="0.25">
      <c r="C318"/>
      <c r="D318"/>
      <c r="E318"/>
    </row>
    <row r="319" spans="1:5" x14ac:dyDescent="0.25">
      <c r="A319" s="18" t="s">
        <v>129</v>
      </c>
      <c r="B319" t="s">
        <v>10</v>
      </c>
      <c r="C319" t="s">
        <v>10</v>
      </c>
      <c r="D319" t="s">
        <v>10</v>
      </c>
      <c r="E319">
        <f>E317</f>
        <v>3072.7303999999999</v>
      </c>
    </row>
    <row r="320" spans="1:5" x14ac:dyDescent="0.25">
      <c r="A320" s="18" t="s">
        <v>130</v>
      </c>
      <c r="B320" t="s">
        <v>10</v>
      </c>
      <c r="C320" t="s">
        <v>10</v>
      </c>
      <c r="D320" s="248">
        <v>0</v>
      </c>
      <c r="E320">
        <f>ROUND((E319*D320),4)</f>
        <v>0</v>
      </c>
    </row>
    <row r="321" spans="1:5" x14ac:dyDescent="0.25">
      <c r="A321" s="18" t="s">
        <v>131</v>
      </c>
      <c r="B321" t="s">
        <v>10</v>
      </c>
      <c r="C321" t="s">
        <v>10</v>
      </c>
      <c r="D321" t="s">
        <v>10</v>
      </c>
      <c r="E321">
        <f>SUM(E319:E320)</f>
        <v>3072.7303999999999</v>
      </c>
    </row>
    <row r="322" spans="1:5" x14ac:dyDescent="0.25">
      <c r="C322"/>
      <c r="D322"/>
      <c r="E322"/>
    </row>
    <row r="323" spans="1:5" x14ac:dyDescent="0.25">
      <c r="A323" s="18" t="s">
        <v>838</v>
      </c>
      <c r="B323" t="s">
        <v>499</v>
      </c>
      <c r="C323"/>
      <c r="D323"/>
      <c r="E323"/>
    </row>
    <row r="324" spans="1:5" ht="30" x14ac:dyDescent="0.25">
      <c r="A324" s="18" t="s">
        <v>839</v>
      </c>
      <c r="C324"/>
      <c r="D324"/>
      <c r="E324"/>
    </row>
    <row r="325" spans="1:5" x14ac:dyDescent="0.25">
      <c r="A325" s="18" t="s">
        <v>115</v>
      </c>
      <c r="C325"/>
      <c r="D325"/>
      <c r="E325"/>
    </row>
    <row r="326" spans="1:5" x14ac:dyDescent="0.25">
      <c r="C326"/>
      <c r="D326"/>
      <c r="E326"/>
    </row>
    <row r="327" spans="1:5" x14ac:dyDescent="0.25">
      <c r="A327" s="18" t="s">
        <v>125</v>
      </c>
      <c r="B327" t="s">
        <v>117</v>
      </c>
      <c r="C327" t="s">
        <v>118</v>
      </c>
      <c r="D327" t="s">
        <v>119</v>
      </c>
      <c r="E327" t="s">
        <v>120</v>
      </c>
    </row>
    <row r="328" spans="1:5" ht="45" x14ac:dyDescent="0.25">
      <c r="A328" s="18" t="s">
        <v>826</v>
      </c>
      <c r="B328" t="s">
        <v>127</v>
      </c>
      <c r="C328">
        <v>6.75</v>
      </c>
      <c r="D328">
        <v>64.9298</v>
      </c>
      <c r="E328">
        <f t="shared" ref="E328:E334" si="4">ROUND((C328*D328),4)</f>
        <v>438.27620000000002</v>
      </c>
    </row>
    <row r="329" spans="1:5" ht="30" x14ac:dyDescent="0.25">
      <c r="A329" s="18" t="s">
        <v>796</v>
      </c>
      <c r="B329" t="s">
        <v>124</v>
      </c>
      <c r="C329">
        <v>15</v>
      </c>
      <c r="D329">
        <v>11.5154</v>
      </c>
      <c r="E329">
        <f t="shared" si="4"/>
        <v>172.73099999999999</v>
      </c>
    </row>
    <row r="330" spans="1:5" ht="30" x14ac:dyDescent="0.25">
      <c r="A330" s="18" t="s">
        <v>779</v>
      </c>
      <c r="B330" t="s">
        <v>124</v>
      </c>
      <c r="C330">
        <v>15</v>
      </c>
      <c r="D330">
        <v>14.205399999999999</v>
      </c>
      <c r="E330">
        <f t="shared" si="4"/>
        <v>213.08099999999999</v>
      </c>
    </row>
    <row r="331" spans="1:5" x14ac:dyDescent="0.25">
      <c r="A331" s="18" t="s">
        <v>840</v>
      </c>
      <c r="B331" t="s">
        <v>136</v>
      </c>
      <c r="C331">
        <v>3</v>
      </c>
      <c r="D331">
        <v>18.760000000000002</v>
      </c>
      <c r="E331">
        <f t="shared" si="4"/>
        <v>56.28</v>
      </c>
    </row>
    <row r="332" spans="1:5" ht="30" x14ac:dyDescent="0.25">
      <c r="A332" s="18" t="s">
        <v>841</v>
      </c>
      <c r="B332" t="s">
        <v>127</v>
      </c>
      <c r="C332">
        <v>3.38</v>
      </c>
      <c r="D332">
        <v>30.41</v>
      </c>
      <c r="E332">
        <f t="shared" si="4"/>
        <v>102.78579999999999</v>
      </c>
    </row>
    <row r="333" spans="1:5" ht="30" x14ac:dyDescent="0.25">
      <c r="A333" s="18" t="s">
        <v>828</v>
      </c>
      <c r="B333" t="s">
        <v>136</v>
      </c>
      <c r="C333">
        <v>1</v>
      </c>
      <c r="D333">
        <v>28.57</v>
      </c>
      <c r="E333">
        <f t="shared" si="4"/>
        <v>28.57</v>
      </c>
    </row>
    <row r="334" spans="1:5" x14ac:dyDescent="0.25">
      <c r="A334" s="18" t="s">
        <v>842</v>
      </c>
      <c r="B334" t="s">
        <v>136</v>
      </c>
      <c r="C334">
        <v>1</v>
      </c>
      <c r="D334">
        <v>7.9</v>
      </c>
      <c r="E334">
        <f t="shared" si="4"/>
        <v>7.9</v>
      </c>
    </row>
    <row r="335" spans="1:5" x14ac:dyDescent="0.25">
      <c r="A335" s="18" t="s">
        <v>122</v>
      </c>
      <c r="B335" t="s">
        <v>10</v>
      </c>
      <c r="C335" t="s">
        <v>10</v>
      </c>
      <c r="D335" t="s">
        <v>10</v>
      </c>
      <c r="E335">
        <f>SUM(E328:E334)</f>
        <v>1019.624</v>
      </c>
    </row>
    <row r="336" spans="1:5" x14ac:dyDescent="0.25">
      <c r="C336"/>
      <c r="D336"/>
      <c r="E336"/>
    </row>
    <row r="337" spans="1:5" x14ac:dyDescent="0.25">
      <c r="A337" s="18" t="s">
        <v>129</v>
      </c>
      <c r="B337" t="s">
        <v>10</v>
      </c>
      <c r="C337" t="s">
        <v>10</v>
      </c>
      <c r="D337" t="s">
        <v>10</v>
      </c>
      <c r="E337">
        <f>E335</f>
        <v>1019.624</v>
      </c>
    </row>
    <row r="338" spans="1:5" x14ac:dyDescent="0.25">
      <c r="A338" s="18" t="s">
        <v>130</v>
      </c>
      <c r="B338" t="s">
        <v>10</v>
      </c>
      <c r="C338" t="s">
        <v>10</v>
      </c>
      <c r="D338" s="248">
        <v>0</v>
      </c>
      <c r="E338">
        <f>ROUND((E337*D338),4)</f>
        <v>0</v>
      </c>
    </row>
    <row r="339" spans="1:5" x14ac:dyDescent="0.25">
      <c r="A339" s="18" t="s">
        <v>131</v>
      </c>
      <c r="B339" t="s">
        <v>10</v>
      </c>
      <c r="C339" t="s">
        <v>10</v>
      </c>
      <c r="D339" t="s">
        <v>10</v>
      </c>
      <c r="E339">
        <f>SUM(E337:E338)</f>
        <v>1019.624</v>
      </c>
    </row>
    <row r="340" spans="1:5" x14ac:dyDescent="0.25">
      <c r="C340"/>
      <c r="D340"/>
      <c r="E340"/>
    </row>
    <row r="341" spans="1:5" x14ac:dyDescent="0.25">
      <c r="A341" s="18" t="s">
        <v>843</v>
      </c>
      <c r="B341" t="s">
        <v>502</v>
      </c>
      <c r="C341"/>
      <c r="D341"/>
      <c r="E341"/>
    </row>
    <row r="342" spans="1:5" ht="30" x14ac:dyDescent="0.25">
      <c r="A342" s="18" t="s">
        <v>844</v>
      </c>
      <c r="C342"/>
      <c r="D342"/>
      <c r="E342"/>
    </row>
    <row r="343" spans="1:5" x14ac:dyDescent="0.25">
      <c r="A343" s="18" t="s">
        <v>115</v>
      </c>
      <c r="C343"/>
      <c r="D343"/>
      <c r="E343"/>
    </row>
    <row r="344" spans="1:5" x14ac:dyDescent="0.25">
      <c r="C344"/>
      <c r="D344"/>
      <c r="E344"/>
    </row>
    <row r="345" spans="1:5" x14ac:dyDescent="0.25">
      <c r="A345" s="18" t="s">
        <v>125</v>
      </c>
      <c r="B345" t="s">
        <v>117</v>
      </c>
      <c r="C345" t="s">
        <v>118</v>
      </c>
      <c r="D345" t="s">
        <v>119</v>
      </c>
      <c r="E345" t="s">
        <v>120</v>
      </c>
    </row>
    <row r="346" spans="1:5" ht="45" x14ac:dyDescent="0.25">
      <c r="A346" s="18" t="s">
        <v>826</v>
      </c>
      <c r="B346" t="s">
        <v>127</v>
      </c>
      <c r="C346">
        <v>12</v>
      </c>
      <c r="D346">
        <v>64.9298</v>
      </c>
      <c r="E346">
        <f t="shared" ref="E346:E354" si="5">ROUND((C346*D346),4)</f>
        <v>779.1576</v>
      </c>
    </row>
    <row r="347" spans="1:5" ht="30" x14ac:dyDescent="0.25">
      <c r="A347" s="18" t="s">
        <v>796</v>
      </c>
      <c r="B347" t="s">
        <v>124</v>
      </c>
      <c r="C347">
        <v>15</v>
      </c>
      <c r="D347">
        <v>11.5154</v>
      </c>
      <c r="E347">
        <f t="shared" si="5"/>
        <v>172.73099999999999</v>
      </c>
    </row>
    <row r="348" spans="1:5" ht="30" x14ac:dyDescent="0.25">
      <c r="A348" s="18" t="s">
        <v>779</v>
      </c>
      <c r="B348" t="s">
        <v>124</v>
      </c>
      <c r="C348">
        <v>15</v>
      </c>
      <c r="D348">
        <v>14.205399999999999</v>
      </c>
      <c r="E348">
        <f t="shared" si="5"/>
        <v>213.08099999999999</v>
      </c>
    </row>
    <row r="349" spans="1:5" x14ac:dyDescent="0.25">
      <c r="A349" s="18" t="s">
        <v>840</v>
      </c>
      <c r="B349" t="s">
        <v>136</v>
      </c>
      <c r="C349">
        <v>3</v>
      </c>
      <c r="D349">
        <v>18.760000000000002</v>
      </c>
      <c r="E349">
        <f t="shared" si="5"/>
        <v>56.28</v>
      </c>
    </row>
    <row r="350" spans="1:5" ht="30" x14ac:dyDescent="0.25">
      <c r="A350" s="18" t="s">
        <v>841</v>
      </c>
      <c r="B350" t="s">
        <v>127</v>
      </c>
      <c r="C350">
        <v>6</v>
      </c>
      <c r="D350">
        <v>30.41</v>
      </c>
      <c r="E350">
        <f t="shared" si="5"/>
        <v>182.46</v>
      </c>
    </row>
    <row r="351" spans="1:5" ht="30" x14ac:dyDescent="0.25">
      <c r="A351" s="18" t="s">
        <v>828</v>
      </c>
      <c r="B351" t="s">
        <v>136</v>
      </c>
      <c r="C351">
        <v>1</v>
      </c>
      <c r="D351">
        <v>28.57</v>
      </c>
      <c r="E351">
        <f t="shared" si="5"/>
        <v>28.57</v>
      </c>
    </row>
    <row r="352" spans="1:5" x14ac:dyDescent="0.25">
      <c r="A352" s="18" t="s">
        <v>842</v>
      </c>
      <c r="B352" t="s">
        <v>136</v>
      </c>
      <c r="C352">
        <v>1</v>
      </c>
      <c r="D352">
        <v>7.9</v>
      </c>
      <c r="E352">
        <f t="shared" si="5"/>
        <v>7.9</v>
      </c>
    </row>
    <row r="353" spans="1:5" x14ac:dyDescent="0.25">
      <c r="A353" s="18" t="s">
        <v>836</v>
      </c>
      <c r="B353" t="s">
        <v>128</v>
      </c>
      <c r="C353">
        <v>16</v>
      </c>
      <c r="D353">
        <v>13.52</v>
      </c>
      <c r="E353">
        <f t="shared" si="5"/>
        <v>216.32</v>
      </c>
    </row>
    <row r="354" spans="1:5" x14ac:dyDescent="0.25">
      <c r="A354" s="18" t="s">
        <v>837</v>
      </c>
      <c r="B354" t="s">
        <v>135</v>
      </c>
      <c r="C354">
        <v>5.6</v>
      </c>
      <c r="D354">
        <v>9.76</v>
      </c>
      <c r="E354">
        <f t="shared" si="5"/>
        <v>54.655999999999999</v>
      </c>
    </row>
    <row r="355" spans="1:5" x14ac:dyDescent="0.25">
      <c r="A355" s="18" t="s">
        <v>122</v>
      </c>
      <c r="B355" t="s">
        <v>10</v>
      </c>
      <c r="C355" t="s">
        <v>10</v>
      </c>
      <c r="D355" t="s">
        <v>10</v>
      </c>
      <c r="E355">
        <f>SUM(E346:E354)</f>
        <v>1711.1555999999998</v>
      </c>
    </row>
    <row r="356" spans="1:5" x14ac:dyDescent="0.25">
      <c r="C356"/>
      <c r="D356"/>
      <c r="E356"/>
    </row>
    <row r="357" spans="1:5" x14ac:dyDescent="0.25">
      <c r="A357" s="18" t="s">
        <v>129</v>
      </c>
      <c r="B357" t="s">
        <v>10</v>
      </c>
      <c r="C357" t="s">
        <v>10</v>
      </c>
      <c r="D357" t="s">
        <v>10</v>
      </c>
      <c r="E357">
        <f>E355</f>
        <v>1711.1555999999998</v>
      </c>
    </row>
    <row r="358" spans="1:5" x14ac:dyDescent="0.25">
      <c r="A358" s="18" t="s">
        <v>130</v>
      </c>
      <c r="B358" t="s">
        <v>10</v>
      </c>
      <c r="C358" t="s">
        <v>10</v>
      </c>
      <c r="D358" s="248">
        <v>0</v>
      </c>
      <c r="E358">
        <f>ROUND((E357*D358),4)</f>
        <v>0</v>
      </c>
    </row>
    <row r="359" spans="1:5" x14ac:dyDescent="0.25">
      <c r="A359" s="18" t="s">
        <v>131</v>
      </c>
      <c r="B359" t="s">
        <v>10</v>
      </c>
      <c r="C359" t="s">
        <v>10</v>
      </c>
      <c r="D359" t="s">
        <v>10</v>
      </c>
      <c r="E359">
        <f>SUM(E357:E358)</f>
        <v>1711.1555999999998</v>
      </c>
    </row>
    <row r="360" spans="1:5" x14ac:dyDescent="0.25">
      <c r="C360"/>
      <c r="D360"/>
      <c r="E360"/>
    </row>
    <row r="361" spans="1:5" x14ac:dyDescent="0.25">
      <c r="A361" s="18" t="s">
        <v>845</v>
      </c>
      <c r="B361" t="s">
        <v>505</v>
      </c>
      <c r="C361"/>
      <c r="D361"/>
      <c r="E361"/>
    </row>
    <row r="362" spans="1:5" x14ac:dyDescent="0.25">
      <c r="A362" s="18" t="s">
        <v>846</v>
      </c>
      <c r="C362"/>
      <c r="D362"/>
      <c r="E362"/>
    </row>
    <row r="363" spans="1:5" x14ac:dyDescent="0.25">
      <c r="A363" s="18" t="s">
        <v>115</v>
      </c>
      <c r="C363"/>
      <c r="D363"/>
      <c r="E363"/>
    </row>
    <row r="364" spans="1:5" x14ac:dyDescent="0.25">
      <c r="C364"/>
      <c r="D364"/>
      <c r="E364"/>
    </row>
    <row r="365" spans="1:5" x14ac:dyDescent="0.25">
      <c r="A365" s="18" t="s">
        <v>125</v>
      </c>
      <c r="B365" t="s">
        <v>117</v>
      </c>
      <c r="C365" t="s">
        <v>118</v>
      </c>
      <c r="D365" t="s">
        <v>119</v>
      </c>
      <c r="E365" t="s">
        <v>120</v>
      </c>
    </row>
    <row r="366" spans="1:5" ht="45" x14ac:dyDescent="0.25">
      <c r="A366" s="18" t="s">
        <v>826</v>
      </c>
      <c r="B366" t="s">
        <v>127</v>
      </c>
      <c r="C366">
        <v>6.61</v>
      </c>
      <c r="D366">
        <v>64.9298</v>
      </c>
      <c r="E366">
        <f t="shared" ref="E366:E372" si="6">ROUND((C366*D366),4)</f>
        <v>429.18599999999998</v>
      </c>
    </row>
    <row r="367" spans="1:5" ht="30" x14ac:dyDescent="0.25">
      <c r="A367" s="18" t="s">
        <v>796</v>
      </c>
      <c r="B367" t="s">
        <v>124</v>
      </c>
      <c r="C367">
        <v>10</v>
      </c>
      <c r="D367">
        <v>11.5154</v>
      </c>
      <c r="E367">
        <f t="shared" si="6"/>
        <v>115.154</v>
      </c>
    </row>
    <row r="368" spans="1:5" ht="30" x14ac:dyDescent="0.25">
      <c r="A368" s="18" t="s">
        <v>779</v>
      </c>
      <c r="B368" t="s">
        <v>124</v>
      </c>
      <c r="C368">
        <v>10</v>
      </c>
      <c r="D368">
        <v>14.205399999999999</v>
      </c>
      <c r="E368">
        <f t="shared" si="6"/>
        <v>142.054</v>
      </c>
    </row>
    <row r="369" spans="1:5" x14ac:dyDescent="0.25">
      <c r="A369" s="18" t="s">
        <v>840</v>
      </c>
      <c r="B369" t="s">
        <v>136</v>
      </c>
      <c r="C369">
        <v>2</v>
      </c>
      <c r="D369">
        <v>18.760000000000002</v>
      </c>
      <c r="E369">
        <f t="shared" si="6"/>
        <v>37.520000000000003</v>
      </c>
    </row>
    <row r="370" spans="1:5" ht="30" x14ac:dyDescent="0.25">
      <c r="A370" s="18" t="s">
        <v>841</v>
      </c>
      <c r="B370" t="s">
        <v>127</v>
      </c>
      <c r="C370">
        <v>3.3</v>
      </c>
      <c r="D370">
        <v>30.41</v>
      </c>
      <c r="E370">
        <f t="shared" si="6"/>
        <v>100.35299999999999</v>
      </c>
    </row>
    <row r="371" spans="1:5" ht="30" x14ac:dyDescent="0.25">
      <c r="A371" s="18" t="s">
        <v>828</v>
      </c>
      <c r="B371" t="s">
        <v>136</v>
      </c>
      <c r="C371">
        <v>1</v>
      </c>
      <c r="D371">
        <v>28.57</v>
      </c>
      <c r="E371">
        <f t="shared" si="6"/>
        <v>28.57</v>
      </c>
    </row>
    <row r="372" spans="1:5" x14ac:dyDescent="0.25">
      <c r="A372" s="18" t="s">
        <v>842</v>
      </c>
      <c r="B372" t="s">
        <v>136</v>
      </c>
      <c r="C372">
        <v>1</v>
      </c>
      <c r="D372">
        <v>7.9</v>
      </c>
      <c r="E372">
        <f t="shared" si="6"/>
        <v>7.9</v>
      </c>
    </row>
    <row r="373" spans="1:5" x14ac:dyDescent="0.25">
      <c r="A373" s="18" t="s">
        <v>122</v>
      </c>
      <c r="B373" t="s">
        <v>10</v>
      </c>
      <c r="C373" t="s">
        <v>10</v>
      </c>
      <c r="D373" t="s">
        <v>10</v>
      </c>
      <c r="E373">
        <f>SUM(E366:E372)</f>
        <v>860.73699999999985</v>
      </c>
    </row>
    <row r="374" spans="1:5" x14ac:dyDescent="0.25">
      <c r="C374"/>
      <c r="D374"/>
      <c r="E374"/>
    </row>
    <row r="375" spans="1:5" x14ac:dyDescent="0.25">
      <c r="A375" s="18" t="s">
        <v>129</v>
      </c>
      <c r="B375" t="s">
        <v>10</v>
      </c>
      <c r="C375" t="s">
        <v>10</v>
      </c>
      <c r="D375" t="s">
        <v>10</v>
      </c>
      <c r="E375">
        <f>E373</f>
        <v>860.73699999999985</v>
      </c>
    </row>
    <row r="376" spans="1:5" x14ac:dyDescent="0.25">
      <c r="A376" s="18" t="s">
        <v>130</v>
      </c>
      <c r="B376" t="s">
        <v>10</v>
      </c>
      <c r="C376" t="s">
        <v>10</v>
      </c>
      <c r="D376" s="248">
        <v>0</v>
      </c>
      <c r="E376">
        <f>ROUND((E375*D376),4)</f>
        <v>0</v>
      </c>
    </row>
    <row r="377" spans="1:5" x14ac:dyDescent="0.25">
      <c r="A377" s="18" t="s">
        <v>131</v>
      </c>
      <c r="B377" t="s">
        <v>10</v>
      </c>
      <c r="C377" t="s">
        <v>10</v>
      </c>
      <c r="D377" t="s">
        <v>10</v>
      </c>
      <c r="E377">
        <f>SUM(E375:E376)</f>
        <v>860.73699999999985</v>
      </c>
    </row>
    <row r="378" spans="1:5" x14ac:dyDescent="0.25">
      <c r="C378"/>
      <c r="D378"/>
      <c r="E378"/>
    </row>
    <row r="379" spans="1:5" x14ac:dyDescent="0.25">
      <c r="A379" s="18" t="s">
        <v>847</v>
      </c>
      <c r="B379" t="s">
        <v>508</v>
      </c>
      <c r="C379"/>
      <c r="D379"/>
      <c r="E379"/>
    </row>
    <row r="380" spans="1:5" x14ac:dyDescent="0.25">
      <c r="A380" s="18" t="s">
        <v>848</v>
      </c>
      <c r="C380"/>
      <c r="D380"/>
      <c r="E380"/>
    </row>
    <row r="381" spans="1:5" x14ac:dyDescent="0.25">
      <c r="A381" s="18" t="s">
        <v>115</v>
      </c>
      <c r="C381"/>
      <c r="D381"/>
      <c r="E381"/>
    </row>
    <row r="382" spans="1:5" x14ac:dyDescent="0.25">
      <c r="C382"/>
      <c r="D382"/>
      <c r="E382"/>
    </row>
    <row r="383" spans="1:5" x14ac:dyDescent="0.25">
      <c r="A383" s="18" t="s">
        <v>125</v>
      </c>
      <c r="B383" t="s">
        <v>117</v>
      </c>
      <c r="C383" t="s">
        <v>118</v>
      </c>
      <c r="D383" t="s">
        <v>119</v>
      </c>
      <c r="E383" t="s">
        <v>120</v>
      </c>
    </row>
    <row r="384" spans="1:5" ht="45" x14ac:dyDescent="0.25">
      <c r="A384" s="18" t="s">
        <v>826</v>
      </c>
      <c r="B384" t="s">
        <v>127</v>
      </c>
      <c r="C384">
        <v>7</v>
      </c>
      <c r="D384">
        <v>64.9298</v>
      </c>
      <c r="E384">
        <f t="shared" ref="E384:E390" si="7">ROUND((C384*D384),4)</f>
        <v>454.5086</v>
      </c>
    </row>
    <row r="385" spans="1:5" ht="30" x14ac:dyDescent="0.25">
      <c r="A385" s="18" t="s">
        <v>796</v>
      </c>
      <c r="B385" t="s">
        <v>124</v>
      </c>
      <c r="C385">
        <v>15</v>
      </c>
      <c r="D385">
        <v>11.5154</v>
      </c>
      <c r="E385">
        <f t="shared" si="7"/>
        <v>172.73099999999999</v>
      </c>
    </row>
    <row r="386" spans="1:5" ht="30" x14ac:dyDescent="0.25">
      <c r="A386" s="18" t="s">
        <v>779</v>
      </c>
      <c r="B386" t="s">
        <v>124</v>
      </c>
      <c r="C386">
        <v>15</v>
      </c>
      <c r="D386">
        <v>14.205399999999999</v>
      </c>
      <c r="E386">
        <f t="shared" si="7"/>
        <v>213.08099999999999</v>
      </c>
    </row>
    <row r="387" spans="1:5" x14ac:dyDescent="0.25">
      <c r="A387" s="18" t="s">
        <v>840</v>
      </c>
      <c r="B387" t="s">
        <v>136</v>
      </c>
      <c r="C387">
        <v>3</v>
      </c>
      <c r="D387">
        <v>18.760000000000002</v>
      </c>
      <c r="E387">
        <f t="shared" si="7"/>
        <v>56.28</v>
      </c>
    </row>
    <row r="388" spans="1:5" ht="30" x14ac:dyDescent="0.25">
      <c r="A388" s="18" t="s">
        <v>841</v>
      </c>
      <c r="B388" t="s">
        <v>127</v>
      </c>
      <c r="C388">
        <v>3.5</v>
      </c>
      <c r="D388">
        <v>30.41</v>
      </c>
      <c r="E388">
        <f t="shared" si="7"/>
        <v>106.435</v>
      </c>
    </row>
    <row r="389" spans="1:5" ht="30" x14ac:dyDescent="0.25">
      <c r="A389" s="18" t="s">
        <v>828</v>
      </c>
      <c r="B389" t="s">
        <v>136</v>
      </c>
      <c r="C389">
        <v>1</v>
      </c>
      <c r="D389">
        <v>28.57</v>
      </c>
      <c r="E389">
        <f t="shared" si="7"/>
        <v>28.57</v>
      </c>
    </row>
    <row r="390" spans="1:5" x14ac:dyDescent="0.25">
      <c r="A390" s="18" t="s">
        <v>842</v>
      </c>
      <c r="B390" t="s">
        <v>136</v>
      </c>
      <c r="C390">
        <v>1</v>
      </c>
      <c r="D390">
        <v>7.9</v>
      </c>
      <c r="E390">
        <f t="shared" si="7"/>
        <v>7.9</v>
      </c>
    </row>
    <row r="391" spans="1:5" x14ac:dyDescent="0.25">
      <c r="A391" s="18" t="s">
        <v>122</v>
      </c>
      <c r="B391" t="s">
        <v>10</v>
      </c>
      <c r="C391" t="s">
        <v>10</v>
      </c>
      <c r="D391" t="s">
        <v>10</v>
      </c>
      <c r="E391">
        <f>SUM(E384:E390)</f>
        <v>1039.5056</v>
      </c>
    </row>
    <row r="392" spans="1:5" x14ac:dyDescent="0.25">
      <c r="C392"/>
      <c r="D392"/>
      <c r="E392"/>
    </row>
    <row r="393" spans="1:5" x14ac:dyDescent="0.25">
      <c r="A393" s="18" t="s">
        <v>129</v>
      </c>
      <c r="B393" t="s">
        <v>10</v>
      </c>
      <c r="C393" t="s">
        <v>10</v>
      </c>
      <c r="D393" t="s">
        <v>10</v>
      </c>
      <c r="E393">
        <f>E391</f>
        <v>1039.5056</v>
      </c>
    </row>
    <row r="394" spans="1:5" x14ac:dyDescent="0.25">
      <c r="A394" s="18" t="s">
        <v>130</v>
      </c>
      <c r="B394" t="s">
        <v>10</v>
      </c>
      <c r="C394" t="s">
        <v>10</v>
      </c>
      <c r="D394" s="248">
        <v>0</v>
      </c>
      <c r="E394">
        <f>ROUND((E393*D394),4)</f>
        <v>0</v>
      </c>
    </row>
    <row r="395" spans="1:5" x14ac:dyDescent="0.25">
      <c r="A395" s="18" t="s">
        <v>131</v>
      </c>
      <c r="B395" t="s">
        <v>10</v>
      </c>
      <c r="C395" t="s">
        <v>10</v>
      </c>
      <c r="D395" t="s">
        <v>10</v>
      </c>
      <c r="E395">
        <f>SUM(E393:E394)</f>
        <v>1039.5056</v>
      </c>
    </row>
    <row r="396" spans="1:5" x14ac:dyDescent="0.25">
      <c r="C396"/>
      <c r="D396"/>
      <c r="E396"/>
    </row>
    <row r="397" spans="1:5" x14ac:dyDescent="0.25">
      <c r="A397" s="18" t="s">
        <v>849</v>
      </c>
      <c r="B397" t="s">
        <v>511</v>
      </c>
      <c r="C397"/>
      <c r="D397"/>
      <c r="E397"/>
    </row>
    <row r="398" spans="1:5" ht="30" x14ac:dyDescent="0.25">
      <c r="A398" s="18" t="s">
        <v>850</v>
      </c>
      <c r="C398"/>
      <c r="D398"/>
      <c r="E398"/>
    </row>
    <row r="399" spans="1:5" x14ac:dyDescent="0.25">
      <c r="A399" s="18" t="s">
        <v>115</v>
      </c>
      <c r="C399"/>
      <c r="D399"/>
      <c r="E399"/>
    </row>
    <row r="400" spans="1:5" x14ac:dyDescent="0.25">
      <c r="C400"/>
      <c r="D400"/>
      <c r="E400"/>
    </row>
    <row r="401" spans="1:5" x14ac:dyDescent="0.25">
      <c r="A401" s="18" t="s">
        <v>125</v>
      </c>
      <c r="B401" t="s">
        <v>117</v>
      </c>
      <c r="C401" t="s">
        <v>118</v>
      </c>
      <c r="D401" t="s">
        <v>119</v>
      </c>
      <c r="E401" t="s">
        <v>120</v>
      </c>
    </row>
    <row r="402" spans="1:5" ht="45" x14ac:dyDescent="0.25">
      <c r="A402" s="18" t="s">
        <v>826</v>
      </c>
      <c r="B402" t="s">
        <v>127</v>
      </c>
      <c r="C402">
        <v>45.11</v>
      </c>
      <c r="D402">
        <v>64.9298</v>
      </c>
      <c r="E402">
        <f t="shared" ref="E402:E409" si="8">ROUND((C402*D402),4)</f>
        <v>2928.9832999999999</v>
      </c>
    </row>
    <row r="403" spans="1:5" ht="30" x14ac:dyDescent="0.25">
      <c r="A403" s="18" t="s">
        <v>796</v>
      </c>
      <c r="B403" t="s">
        <v>124</v>
      </c>
      <c r="C403">
        <v>20</v>
      </c>
      <c r="D403">
        <v>11.5154</v>
      </c>
      <c r="E403">
        <f t="shared" si="8"/>
        <v>230.30799999999999</v>
      </c>
    </row>
    <row r="404" spans="1:5" ht="30" x14ac:dyDescent="0.25">
      <c r="A404" s="18" t="s">
        <v>779</v>
      </c>
      <c r="B404" t="s">
        <v>124</v>
      </c>
      <c r="C404">
        <v>20</v>
      </c>
      <c r="D404">
        <v>14.205399999999999</v>
      </c>
      <c r="E404">
        <f t="shared" si="8"/>
        <v>284.108</v>
      </c>
    </row>
    <row r="405" spans="1:5" x14ac:dyDescent="0.25">
      <c r="A405" s="18" t="s">
        <v>840</v>
      </c>
      <c r="B405" t="s">
        <v>136</v>
      </c>
      <c r="C405">
        <v>5</v>
      </c>
      <c r="D405">
        <v>18.760000000000002</v>
      </c>
      <c r="E405">
        <f t="shared" si="8"/>
        <v>93.8</v>
      </c>
    </row>
    <row r="406" spans="1:5" ht="30" x14ac:dyDescent="0.25">
      <c r="A406" s="18" t="s">
        <v>841</v>
      </c>
      <c r="B406" t="s">
        <v>127</v>
      </c>
      <c r="C406">
        <v>22.56</v>
      </c>
      <c r="D406">
        <v>30.41</v>
      </c>
      <c r="E406">
        <f t="shared" si="8"/>
        <v>686.04960000000005</v>
      </c>
    </row>
    <row r="407" spans="1:5" ht="30" x14ac:dyDescent="0.25">
      <c r="A407" s="18" t="s">
        <v>828</v>
      </c>
      <c r="B407" t="s">
        <v>136</v>
      </c>
      <c r="C407">
        <v>2</v>
      </c>
      <c r="D407">
        <v>28.57</v>
      </c>
      <c r="E407">
        <f t="shared" si="8"/>
        <v>57.14</v>
      </c>
    </row>
    <row r="408" spans="1:5" x14ac:dyDescent="0.25">
      <c r="A408" s="18" t="s">
        <v>842</v>
      </c>
      <c r="B408" t="s">
        <v>136</v>
      </c>
      <c r="C408">
        <v>2</v>
      </c>
      <c r="D408">
        <v>7.9</v>
      </c>
      <c r="E408">
        <f t="shared" si="8"/>
        <v>15.8</v>
      </c>
    </row>
    <row r="409" spans="1:5" ht="30" x14ac:dyDescent="0.25">
      <c r="A409" s="18" t="s">
        <v>851</v>
      </c>
      <c r="B409" t="s">
        <v>128</v>
      </c>
      <c r="C409">
        <v>6</v>
      </c>
      <c r="D409">
        <v>18.510000000000002</v>
      </c>
      <c r="E409">
        <f t="shared" si="8"/>
        <v>111.06</v>
      </c>
    </row>
    <row r="410" spans="1:5" x14ac:dyDescent="0.25">
      <c r="A410" s="18" t="s">
        <v>122</v>
      </c>
      <c r="B410" t="s">
        <v>10</v>
      </c>
      <c r="C410" t="s">
        <v>10</v>
      </c>
      <c r="D410" t="s">
        <v>10</v>
      </c>
      <c r="E410">
        <f>SUM(E402:E409)</f>
        <v>4407.2489000000014</v>
      </c>
    </row>
    <row r="411" spans="1:5" x14ac:dyDescent="0.25">
      <c r="C411"/>
      <c r="D411"/>
      <c r="E411"/>
    </row>
    <row r="412" spans="1:5" x14ac:dyDescent="0.25">
      <c r="A412" s="18" t="s">
        <v>129</v>
      </c>
      <c r="B412" t="s">
        <v>10</v>
      </c>
      <c r="C412" t="s">
        <v>10</v>
      </c>
      <c r="D412" t="s">
        <v>10</v>
      </c>
      <c r="E412">
        <f>E410</f>
        <v>4407.2489000000014</v>
      </c>
    </row>
    <row r="413" spans="1:5" x14ac:dyDescent="0.25">
      <c r="A413" s="18" t="s">
        <v>130</v>
      </c>
      <c r="B413" t="s">
        <v>10</v>
      </c>
      <c r="C413" t="s">
        <v>10</v>
      </c>
      <c r="D413" s="248">
        <v>0</v>
      </c>
      <c r="E413">
        <f>ROUND((E412*D413),4)</f>
        <v>0</v>
      </c>
    </row>
    <row r="414" spans="1:5" x14ac:dyDescent="0.25">
      <c r="A414" s="18" t="s">
        <v>131</v>
      </c>
      <c r="B414" t="s">
        <v>10</v>
      </c>
      <c r="C414" t="s">
        <v>10</v>
      </c>
      <c r="D414" t="s">
        <v>10</v>
      </c>
      <c r="E414">
        <f>SUM(E412:E413)</f>
        <v>4407.2489000000014</v>
      </c>
    </row>
    <row r="415" spans="1:5" x14ac:dyDescent="0.25">
      <c r="C415"/>
      <c r="D415"/>
      <c r="E415"/>
    </row>
    <row r="416" spans="1:5" x14ac:dyDescent="0.25">
      <c r="A416" s="18" t="s">
        <v>852</v>
      </c>
      <c r="B416" t="s">
        <v>515</v>
      </c>
      <c r="C416"/>
      <c r="D416"/>
      <c r="E416"/>
    </row>
    <row r="417" spans="1:5" ht="30" x14ac:dyDescent="0.25">
      <c r="A417" s="18" t="s">
        <v>853</v>
      </c>
      <c r="C417"/>
      <c r="D417"/>
      <c r="E417"/>
    </row>
    <row r="418" spans="1:5" x14ac:dyDescent="0.25">
      <c r="A418" s="18" t="s">
        <v>115</v>
      </c>
      <c r="C418"/>
      <c r="D418"/>
      <c r="E418"/>
    </row>
    <row r="419" spans="1:5" x14ac:dyDescent="0.25">
      <c r="C419"/>
      <c r="D419"/>
      <c r="E419"/>
    </row>
    <row r="420" spans="1:5" x14ac:dyDescent="0.25">
      <c r="A420" s="18" t="s">
        <v>125</v>
      </c>
      <c r="B420" t="s">
        <v>117</v>
      </c>
      <c r="C420" t="s">
        <v>118</v>
      </c>
      <c r="D420" t="s">
        <v>119</v>
      </c>
      <c r="E420" t="s">
        <v>120</v>
      </c>
    </row>
    <row r="421" spans="1:5" ht="30" x14ac:dyDescent="0.25">
      <c r="A421" s="18" t="s">
        <v>854</v>
      </c>
      <c r="B421" t="s">
        <v>128</v>
      </c>
      <c r="C421">
        <v>1</v>
      </c>
      <c r="D421" s="1">
        <v>2488.66</v>
      </c>
      <c r="E421">
        <f>ROUND((C421*D421),4)</f>
        <v>2488.66</v>
      </c>
    </row>
    <row r="422" spans="1:5" x14ac:dyDescent="0.25">
      <c r="A422" s="18" t="s">
        <v>122</v>
      </c>
      <c r="B422" t="s">
        <v>10</v>
      </c>
      <c r="C422" t="s">
        <v>10</v>
      </c>
      <c r="D422" t="s">
        <v>10</v>
      </c>
      <c r="E422">
        <f>SUM(E421:E421)</f>
        <v>2488.66</v>
      </c>
    </row>
    <row r="423" spans="1:5" x14ac:dyDescent="0.25">
      <c r="C423"/>
      <c r="D423"/>
      <c r="E423"/>
    </row>
    <row r="424" spans="1:5" x14ac:dyDescent="0.25">
      <c r="A424" s="18" t="s">
        <v>129</v>
      </c>
      <c r="B424" t="s">
        <v>10</v>
      </c>
      <c r="C424" t="s">
        <v>10</v>
      </c>
      <c r="D424" t="s">
        <v>10</v>
      </c>
      <c r="E424">
        <f>E422</f>
        <v>2488.66</v>
      </c>
    </row>
    <row r="425" spans="1:5" x14ac:dyDescent="0.25">
      <c r="A425" s="18" t="s">
        <v>130</v>
      </c>
      <c r="B425" t="s">
        <v>10</v>
      </c>
      <c r="C425" t="s">
        <v>10</v>
      </c>
      <c r="D425" s="248">
        <v>0</v>
      </c>
      <c r="E425">
        <f>ROUND((E424*D425),4)</f>
        <v>0</v>
      </c>
    </row>
    <row r="426" spans="1:5" x14ac:dyDescent="0.25">
      <c r="A426" s="18" t="s">
        <v>131</v>
      </c>
      <c r="B426" t="s">
        <v>10</v>
      </c>
      <c r="C426" t="s">
        <v>10</v>
      </c>
      <c r="D426" t="s">
        <v>10</v>
      </c>
      <c r="E426">
        <f>SUM(E424:E425)</f>
        <v>2488.66</v>
      </c>
    </row>
    <row r="427" spans="1:5" x14ac:dyDescent="0.25">
      <c r="C427"/>
      <c r="D427"/>
      <c r="E427"/>
    </row>
    <row r="428" spans="1:5" x14ac:dyDescent="0.25">
      <c r="A428" s="18" t="s">
        <v>855</v>
      </c>
      <c r="B428" t="s">
        <v>518</v>
      </c>
      <c r="C428"/>
      <c r="D428"/>
      <c r="E428"/>
    </row>
    <row r="429" spans="1:5" ht="30" x14ac:dyDescent="0.25">
      <c r="A429" s="18" t="s">
        <v>856</v>
      </c>
      <c r="C429"/>
      <c r="D429"/>
      <c r="E429"/>
    </row>
    <row r="430" spans="1:5" x14ac:dyDescent="0.25">
      <c r="A430" s="18" t="s">
        <v>857</v>
      </c>
      <c r="C430"/>
      <c r="D430"/>
      <c r="E430"/>
    </row>
    <row r="431" spans="1:5" x14ac:dyDescent="0.25">
      <c r="C431"/>
      <c r="D431"/>
      <c r="E431"/>
    </row>
    <row r="432" spans="1:5" x14ac:dyDescent="0.25">
      <c r="A432" s="18" t="s">
        <v>125</v>
      </c>
      <c r="B432" t="s">
        <v>117</v>
      </c>
      <c r="C432" t="s">
        <v>118</v>
      </c>
      <c r="D432" t="s">
        <v>119</v>
      </c>
      <c r="E432" t="s">
        <v>120</v>
      </c>
    </row>
    <row r="433" spans="1:5" ht="45" x14ac:dyDescent="0.25">
      <c r="A433" s="18" t="s">
        <v>858</v>
      </c>
      <c r="B433" t="s">
        <v>140</v>
      </c>
      <c r="C433">
        <v>6.7000000000000002E-3</v>
      </c>
      <c r="D433">
        <v>104.2756</v>
      </c>
      <c r="E433">
        <f>ROUND((C433*D433),4)</f>
        <v>0.6986</v>
      </c>
    </row>
    <row r="434" spans="1:5" x14ac:dyDescent="0.25">
      <c r="A434" s="18" t="s">
        <v>122</v>
      </c>
      <c r="B434" t="s">
        <v>10</v>
      </c>
      <c r="C434" t="s">
        <v>10</v>
      </c>
      <c r="D434" t="s">
        <v>10</v>
      </c>
      <c r="E434">
        <f>SUM(E433:E433)</f>
        <v>0.6986</v>
      </c>
    </row>
    <row r="435" spans="1:5" x14ac:dyDescent="0.25">
      <c r="C435"/>
      <c r="D435"/>
      <c r="E435"/>
    </row>
    <row r="436" spans="1:5" x14ac:dyDescent="0.25">
      <c r="A436" s="18" t="s">
        <v>129</v>
      </c>
      <c r="B436" t="s">
        <v>10</v>
      </c>
      <c r="C436" t="s">
        <v>10</v>
      </c>
      <c r="D436" t="s">
        <v>10</v>
      </c>
      <c r="E436">
        <f>E434</f>
        <v>0.6986</v>
      </c>
    </row>
    <row r="437" spans="1:5" x14ac:dyDescent="0.25">
      <c r="A437" s="18" t="s">
        <v>130</v>
      </c>
      <c r="B437" t="s">
        <v>10</v>
      </c>
      <c r="C437" t="s">
        <v>10</v>
      </c>
      <c r="D437" s="248">
        <v>0</v>
      </c>
      <c r="E437">
        <f>ROUND((E436*D437),4)</f>
        <v>0</v>
      </c>
    </row>
    <row r="438" spans="1:5" x14ac:dyDescent="0.25">
      <c r="A438" s="18" t="s">
        <v>131</v>
      </c>
      <c r="B438" t="s">
        <v>10</v>
      </c>
      <c r="C438" t="s">
        <v>10</v>
      </c>
      <c r="D438" t="s">
        <v>10</v>
      </c>
      <c r="E438">
        <f>SUM(E436:E437)</f>
        <v>0.6986</v>
      </c>
    </row>
    <row r="439" spans="1:5" x14ac:dyDescent="0.25">
      <c r="C439"/>
      <c r="D439"/>
      <c r="E439"/>
    </row>
    <row r="440" spans="1:5" x14ac:dyDescent="0.25">
      <c r="A440" s="18" t="s">
        <v>859</v>
      </c>
      <c r="B440" t="s">
        <v>521</v>
      </c>
      <c r="C440"/>
      <c r="D440"/>
      <c r="E440"/>
    </row>
    <row r="441" spans="1:5" x14ac:dyDescent="0.25">
      <c r="A441" s="18" t="s">
        <v>860</v>
      </c>
      <c r="C441"/>
      <c r="D441"/>
      <c r="E441"/>
    </row>
    <row r="442" spans="1:5" x14ac:dyDescent="0.25">
      <c r="A442" s="18" t="s">
        <v>115</v>
      </c>
      <c r="C442"/>
      <c r="D442"/>
      <c r="E442"/>
    </row>
    <row r="443" spans="1:5" x14ac:dyDescent="0.25">
      <c r="C443"/>
      <c r="D443"/>
      <c r="E443"/>
    </row>
    <row r="444" spans="1:5" x14ac:dyDescent="0.25">
      <c r="A444" s="18" t="s">
        <v>125</v>
      </c>
      <c r="B444" t="s">
        <v>117</v>
      </c>
      <c r="C444" t="s">
        <v>118</v>
      </c>
      <c r="D444" t="s">
        <v>119</v>
      </c>
      <c r="E444" t="s">
        <v>120</v>
      </c>
    </row>
    <row r="445" spans="1:5" x14ac:dyDescent="0.25">
      <c r="A445" s="18" t="s">
        <v>861</v>
      </c>
      <c r="B445" t="s">
        <v>128</v>
      </c>
      <c r="C445">
        <v>1</v>
      </c>
      <c r="D445" s="1">
        <v>3565.79</v>
      </c>
      <c r="E445">
        <f>ROUND((C445*D445),4)</f>
        <v>3565.79</v>
      </c>
    </row>
    <row r="446" spans="1:5" x14ac:dyDescent="0.25">
      <c r="A446" s="18" t="s">
        <v>122</v>
      </c>
      <c r="B446" t="s">
        <v>10</v>
      </c>
      <c r="C446" t="s">
        <v>10</v>
      </c>
      <c r="D446" t="s">
        <v>10</v>
      </c>
      <c r="E446">
        <f>SUM(E445:E445)</f>
        <v>3565.79</v>
      </c>
    </row>
    <row r="447" spans="1:5" x14ac:dyDescent="0.25">
      <c r="C447"/>
      <c r="D447"/>
      <c r="E447"/>
    </row>
    <row r="448" spans="1:5" x14ac:dyDescent="0.25">
      <c r="A448" s="18" t="s">
        <v>129</v>
      </c>
      <c r="B448" t="s">
        <v>10</v>
      </c>
      <c r="C448" t="s">
        <v>10</v>
      </c>
      <c r="D448" t="s">
        <v>10</v>
      </c>
      <c r="E448">
        <f>E446</f>
        <v>3565.79</v>
      </c>
    </row>
    <row r="449" spans="1:5" x14ac:dyDescent="0.25">
      <c r="A449" s="18" t="s">
        <v>130</v>
      </c>
      <c r="B449" t="s">
        <v>10</v>
      </c>
      <c r="C449" t="s">
        <v>10</v>
      </c>
      <c r="D449" s="248">
        <v>0</v>
      </c>
      <c r="E449">
        <f>ROUND((E448*D449),4)</f>
        <v>0</v>
      </c>
    </row>
    <row r="450" spans="1:5" x14ac:dyDescent="0.25">
      <c r="A450" s="18" t="s">
        <v>131</v>
      </c>
      <c r="B450" t="s">
        <v>10</v>
      </c>
      <c r="C450" t="s">
        <v>10</v>
      </c>
      <c r="D450" t="s">
        <v>10</v>
      </c>
      <c r="E450">
        <f>SUM(E448:E449)</f>
        <v>3565.79</v>
      </c>
    </row>
    <row r="451" spans="1:5" x14ac:dyDescent="0.25">
      <c r="C451"/>
      <c r="D451"/>
      <c r="E451"/>
    </row>
    <row r="452" spans="1:5" x14ac:dyDescent="0.25">
      <c r="A452" s="18" t="s">
        <v>862</v>
      </c>
      <c r="B452" t="s">
        <v>524</v>
      </c>
      <c r="C452"/>
      <c r="D452"/>
      <c r="E452"/>
    </row>
    <row r="453" spans="1:5" x14ac:dyDescent="0.25">
      <c r="A453" s="18" t="s">
        <v>141</v>
      </c>
      <c r="C453"/>
      <c r="D453"/>
      <c r="E453"/>
    </row>
    <row r="454" spans="1:5" x14ac:dyDescent="0.25">
      <c r="A454" s="18" t="s">
        <v>115</v>
      </c>
      <c r="C454"/>
      <c r="D454"/>
      <c r="E454"/>
    </row>
    <row r="455" spans="1:5" x14ac:dyDescent="0.25">
      <c r="C455"/>
      <c r="D455"/>
      <c r="E455"/>
    </row>
    <row r="456" spans="1:5" x14ac:dyDescent="0.25">
      <c r="A456" s="18" t="s">
        <v>125</v>
      </c>
      <c r="B456" t="s">
        <v>117</v>
      </c>
      <c r="C456" t="s">
        <v>118</v>
      </c>
      <c r="D456" t="s">
        <v>119</v>
      </c>
      <c r="E456" t="s">
        <v>120</v>
      </c>
    </row>
    <row r="457" spans="1:5" ht="30" x14ac:dyDescent="0.25">
      <c r="A457" s="18" t="s">
        <v>863</v>
      </c>
      <c r="B457" t="s">
        <v>128</v>
      </c>
      <c r="C457">
        <v>4</v>
      </c>
      <c r="D457">
        <v>20.669499999999999</v>
      </c>
      <c r="E457">
        <f>ROUND((C457*D457),4)</f>
        <v>82.677999999999997</v>
      </c>
    </row>
    <row r="458" spans="1:5" ht="45" x14ac:dyDescent="0.25">
      <c r="A458" s="18" t="s">
        <v>864</v>
      </c>
      <c r="B458" t="s">
        <v>137</v>
      </c>
      <c r="C458">
        <v>0.1</v>
      </c>
      <c r="D458">
        <v>740.50779999999997</v>
      </c>
      <c r="E458">
        <f>ROUND((C458*D458),4)</f>
        <v>74.050799999999995</v>
      </c>
    </row>
    <row r="459" spans="1:5" ht="30" x14ac:dyDescent="0.25">
      <c r="A459" s="18" t="s">
        <v>865</v>
      </c>
      <c r="B459" t="s">
        <v>124</v>
      </c>
      <c r="C459">
        <v>8</v>
      </c>
      <c r="D459">
        <v>10.4754</v>
      </c>
      <c r="E459">
        <f>ROUND((C459*D459),4)</f>
        <v>83.803200000000004</v>
      </c>
    </row>
    <row r="460" spans="1:5" ht="30" x14ac:dyDescent="0.25">
      <c r="A460" s="18" t="s">
        <v>866</v>
      </c>
      <c r="B460" t="s">
        <v>124</v>
      </c>
      <c r="C460">
        <v>8</v>
      </c>
      <c r="D460">
        <v>16.355399999999999</v>
      </c>
      <c r="E460">
        <f>ROUND((C460*D460),4)</f>
        <v>130.8432</v>
      </c>
    </row>
    <row r="461" spans="1:5" ht="30" x14ac:dyDescent="0.25">
      <c r="A461" s="18" t="s">
        <v>867</v>
      </c>
      <c r="B461" t="s">
        <v>135</v>
      </c>
      <c r="C461">
        <v>5</v>
      </c>
      <c r="D461">
        <v>19.89</v>
      </c>
      <c r="E461">
        <f>ROUND((C461*D461),4)</f>
        <v>99.45</v>
      </c>
    </row>
    <row r="462" spans="1:5" x14ac:dyDescent="0.25">
      <c r="A462" s="18" t="s">
        <v>122</v>
      </c>
      <c r="B462" t="s">
        <v>10</v>
      </c>
      <c r="C462" t="s">
        <v>10</v>
      </c>
      <c r="D462" t="s">
        <v>10</v>
      </c>
      <c r="E462">
        <f>SUM(E457:E461)</f>
        <v>470.82519999999994</v>
      </c>
    </row>
    <row r="463" spans="1:5" x14ac:dyDescent="0.25">
      <c r="C463"/>
      <c r="D463"/>
      <c r="E463"/>
    </row>
    <row r="464" spans="1:5" x14ac:dyDescent="0.25">
      <c r="A464" s="18" t="s">
        <v>129</v>
      </c>
      <c r="B464" t="s">
        <v>10</v>
      </c>
      <c r="C464" t="s">
        <v>10</v>
      </c>
      <c r="D464" t="s">
        <v>10</v>
      </c>
      <c r="E464">
        <f>E462</f>
        <v>470.82519999999994</v>
      </c>
    </row>
    <row r="465" spans="1:5" x14ac:dyDescent="0.25">
      <c r="A465" s="18" t="s">
        <v>130</v>
      </c>
      <c r="B465" t="s">
        <v>10</v>
      </c>
      <c r="C465" t="s">
        <v>10</v>
      </c>
      <c r="D465" s="248">
        <v>0</v>
      </c>
      <c r="E465">
        <f>ROUND((E464*D465),4)</f>
        <v>0</v>
      </c>
    </row>
    <row r="466" spans="1:5" x14ac:dyDescent="0.25">
      <c r="A466" s="18" t="s">
        <v>131</v>
      </c>
      <c r="B466" t="s">
        <v>10</v>
      </c>
      <c r="C466" t="s">
        <v>10</v>
      </c>
      <c r="D466" t="s">
        <v>10</v>
      </c>
      <c r="E466">
        <f>SUM(E464:E465)</f>
        <v>470.82519999999994</v>
      </c>
    </row>
    <row r="467" spans="1:5" x14ac:dyDescent="0.25">
      <c r="C467"/>
      <c r="D467"/>
      <c r="E467"/>
    </row>
    <row r="468" spans="1:5" x14ac:dyDescent="0.25">
      <c r="A468" s="18" t="s">
        <v>868</v>
      </c>
      <c r="B468" t="s">
        <v>43</v>
      </c>
      <c r="C468"/>
      <c r="D468"/>
      <c r="E468"/>
    </row>
    <row r="469" spans="1:5" ht="30" x14ac:dyDescent="0.25">
      <c r="A469" s="18" t="s">
        <v>869</v>
      </c>
      <c r="C469"/>
      <c r="D469"/>
      <c r="E469"/>
    </row>
    <row r="470" spans="1:5" x14ac:dyDescent="0.25">
      <c r="A470" s="18" t="s">
        <v>115</v>
      </c>
      <c r="C470"/>
      <c r="D470"/>
      <c r="E470"/>
    </row>
    <row r="471" spans="1:5" x14ac:dyDescent="0.25">
      <c r="C471"/>
      <c r="D471"/>
      <c r="E471"/>
    </row>
    <row r="472" spans="1:5" x14ac:dyDescent="0.25">
      <c r="A472" s="18" t="s">
        <v>125</v>
      </c>
      <c r="B472" t="s">
        <v>117</v>
      </c>
      <c r="C472" t="s">
        <v>118</v>
      </c>
      <c r="D472" t="s">
        <v>119</v>
      </c>
      <c r="E472" t="s">
        <v>120</v>
      </c>
    </row>
    <row r="473" spans="1:5" ht="30" x14ac:dyDescent="0.25">
      <c r="A473" s="18" t="s">
        <v>870</v>
      </c>
      <c r="B473" t="s">
        <v>124</v>
      </c>
      <c r="C473">
        <v>0.2</v>
      </c>
      <c r="D473">
        <v>11.555400000000001</v>
      </c>
      <c r="E473">
        <f>ROUND((C473*D473),4)</f>
        <v>2.3111000000000002</v>
      </c>
    </row>
    <row r="474" spans="1:5" x14ac:dyDescent="0.25">
      <c r="A474" s="18" t="s">
        <v>871</v>
      </c>
      <c r="B474" t="s">
        <v>124</v>
      </c>
      <c r="C474">
        <v>0.2</v>
      </c>
      <c r="D474">
        <v>14.375400000000001</v>
      </c>
      <c r="E474">
        <f>ROUND((C474*D474),4)</f>
        <v>2.8751000000000002</v>
      </c>
    </row>
    <row r="475" spans="1:5" ht="30" x14ac:dyDescent="0.25">
      <c r="A475" s="18" t="s">
        <v>872</v>
      </c>
      <c r="B475" t="s">
        <v>128</v>
      </c>
      <c r="C475">
        <v>1</v>
      </c>
      <c r="D475">
        <v>7.96</v>
      </c>
      <c r="E475">
        <f>ROUND((C475*D475),4)</f>
        <v>7.96</v>
      </c>
    </row>
    <row r="476" spans="1:5" x14ac:dyDescent="0.25">
      <c r="A476" s="18" t="s">
        <v>122</v>
      </c>
      <c r="B476" t="s">
        <v>10</v>
      </c>
      <c r="C476" t="s">
        <v>10</v>
      </c>
      <c r="D476" t="s">
        <v>10</v>
      </c>
      <c r="E476">
        <f>SUM(E473:E475)</f>
        <v>13.1462</v>
      </c>
    </row>
    <row r="477" spans="1:5" x14ac:dyDescent="0.25">
      <c r="C477"/>
      <c r="D477"/>
      <c r="E477"/>
    </row>
    <row r="478" spans="1:5" x14ac:dyDescent="0.25">
      <c r="A478" s="18" t="s">
        <v>129</v>
      </c>
      <c r="B478" t="s">
        <v>10</v>
      </c>
      <c r="C478" t="s">
        <v>10</v>
      </c>
      <c r="D478" t="s">
        <v>10</v>
      </c>
      <c r="E478">
        <f>E476</f>
        <v>13.1462</v>
      </c>
    </row>
    <row r="479" spans="1:5" x14ac:dyDescent="0.25">
      <c r="A479" s="18" t="s">
        <v>130</v>
      </c>
      <c r="B479" t="s">
        <v>10</v>
      </c>
      <c r="C479" t="s">
        <v>10</v>
      </c>
      <c r="D479" s="248">
        <v>0</v>
      </c>
      <c r="E479">
        <f>ROUND((E478*D479),4)</f>
        <v>0</v>
      </c>
    </row>
    <row r="480" spans="1:5" x14ac:dyDescent="0.25">
      <c r="A480" s="18" t="s">
        <v>131</v>
      </c>
      <c r="B480" t="s">
        <v>10</v>
      </c>
      <c r="C480" t="s">
        <v>10</v>
      </c>
      <c r="D480" t="s">
        <v>10</v>
      </c>
      <c r="E480">
        <f>SUM(E478:E479)</f>
        <v>13.1462</v>
      </c>
    </row>
    <row r="481" spans="1:5" x14ac:dyDescent="0.25">
      <c r="C481"/>
      <c r="D481"/>
      <c r="E481"/>
    </row>
    <row r="482" spans="1:5" x14ac:dyDescent="0.25">
      <c r="A482" s="18" t="s">
        <v>873</v>
      </c>
      <c r="B482" t="s">
        <v>529</v>
      </c>
      <c r="C482"/>
      <c r="D482"/>
      <c r="E482"/>
    </row>
    <row r="483" spans="1:5" x14ac:dyDescent="0.25">
      <c r="A483" s="18" t="s">
        <v>874</v>
      </c>
      <c r="C483"/>
      <c r="D483"/>
      <c r="E483"/>
    </row>
    <row r="484" spans="1:5" x14ac:dyDescent="0.25">
      <c r="A484" s="18" t="s">
        <v>115</v>
      </c>
      <c r="C484"/>
      <c r="D484"/>
      <c r="E484"/>
    </row>
    <row r="485" spans="1:5" x14ac:dyDescent="0.25">
      <c r="C485"/>
      <c r="D485"/>
      <c r="E485"/>
    </row>
    <row r="486" spans="1:5" x14ac:dyDescent="0.25">
      <c r="A486" s="18" t="s">
        <v>123</v>
      </c>
      <c r="B486" t="s">
        <v>117</v>
      </c>
      <c r="C486" t="s">
        <v>118</v>
      </c>
      <c r="D486" t="s">
        <v>119</v>
      </c>
      <c r="E486" t="s">
        <v>120</v>
      </c>
    </row>
    <row r="487" spans="1:5" x14ac:dyDescent="0.25">
      <c r="A487" s="18" t="s">
        <v>875</v>
      </c>
      <c r="B487" t="s">
        <v>124</v>
      </c>
      <c r="C487">
        <v>1</v>
      </c>
      <c r="D487">
        <v>8.66</v>
      </c>
      <c r="E487">
        <f>ROUND((C487*D487),4)</f>
        <v>8.66</v>
      </c>
    </row>
    <row r="488" spans="1:5" x14ac:dyDescent="0.25">
      <c r="A488" s="18" t="s">
        <v>876</v>
      </c>
      <c r="B488" t="s">
        <v>124</v>
      </c>
      <c r="C488">
        <v>1</v>
      </c>
      <c r="D488">
        <v>11.48</v>
      </c>
      <c r="E488">
        <f>ROUND((C488*D488),4)</f>
        <v>11.48</v>
      </c>
    </row>
    <row r="489" spans="1:5" x14ac:dyDescent="0.25">
      <c r="A489" s="18" t="s">
        <v>122</v>
      </c>
      <c r="B489" t="s">
        <v>10</v>
      </c>
      <c r="C489" t="s">
        <v>10</v>
      </c>
      <c r="D489" t="s">
        <v>10</v>
      </c>
      <c r="E489">
        <f>SUM(E487:E488)</f>
        <v>20.14</v>
      </c>
    </row>
    <row r="490" spans="1:5" x14ac:dyDescent="0.25">
      <c r="C490"/>
      <c r="D490"/>
      <c r="E490"/>
    </row>
    <row r="491" spans="1:5" x14ac:dyDescent="0.25">
      <c r="A491" s="18" t="s">
        <v>125</v>
      </c>
      <c r="B491" t="s">
        <v>117</v>
      </c>
      <c r="C491" t="s">
        <v>118</v>
      </c>
      <c r="D491" t="s">
        <v>119</v>
      </c>
      <c r="E491" t="s">
        <v>120</v>
      </c>
    </row>
    <row r="492" spans="1:5" x14ac:dyDescent="0.25">
      <c r="A492" s="18" t="s">
        <v>877</v>
      </c>
      <c r="B492" t="s">
        <v>128</v>
      </c>
      <c r="C492">
        <v>1</v>
      </c>
      <c r="D492">
        <v>202.1</v>
      </c>
      <c r="E492">
        <f>ROUND((C492*D492),4)</f>
        <v>202.1</v>
      </c>
    </row>
    <row r="493" spans="1:5" x14ac:dyDescent="0.25">
      <c r="A493" s="18" t="s">
        <v>122</v>
      </c>
      <c r="B493" t="s">
        <v>10</v>
      </c>
      <c r="C493" t="s">
        <v>10</v>
      </c>
      <c r="D493" t="s">
        <v>10</v>
      </c>
      <c r="E493">
        <f>SUM(E492:E492)</f>
        <v>202.1</v>
      </c>
    </row>
    <row r="494" spans="1:5" x14ac:dyDescent="0.25">
      <c r="C494"/>
      <c r="D494"/>
      <c r="E494"/>
    </row>
    <row r="495" spans="1:5" x14ac:dyDescent="0.25">
      <c r="A495" s="18" t="s">
        <v>129</v>
      </c>
      <c r="B495" t="s">
        <v>10</v>
      </c>
      <c r="C495" t="s">
        <v>10</v>
      </c>
      <c r="D495" t="s">
        <v>10</v>
      </c>
      <c r="E495">
        <f>E489+E493</f>
        <v>222.24</v>
      </c>
    </row>
    <row r="496" spans="1:5" x14ac:dyDescent="0.25">
      <c r="A496" s="18" t="s">
        <v>130</v>
      </c>
      <c r="B496" t="s">
        <v>10</v>
      </c>
      <c r="C496" t="s">
        <v>10</v>
      </c>
      <c r="D496" s="248">
        <v>0</v>
      </c>
      <c r="E496">
        <f>ROUND((E495*D496),4)</f>
        <v>0</v>
      </c>
    </row>
    <row r="497" spans="1:5" x14ac:dyDescent="0.25">
      <c r="A497" s="18" t="s">
        <v>131</v>
      </c>
      <c r="B497" t="s">
        <v>10</v>
      </c>
      <c r="C497" t="s">
        <v>10</v>
      </c>
      <c r="D497" t="s">
        <v>10</v>
      </c>
      <c r="E497">
        <f>SUM(E495:E496)</f>
        <v>222.24</v>
      </c>
    </row>
    <row r="498" spans="1:5" x14ac:dyDescent="0.25">
      <c r="C498"/>
      <c r="D498"/>
      <c r="E498"/>
    </row>
    <row r="499" spans="1:5" x14ac:dyDescent="0.25">
      <c r="A499" s="18" t="s">
        <v>878</v>
      </c>
      <c r="B499" t="s">
        <v>46</v>
      </c>
      <c r="C499"/>
      <c r="D499"/>
      <c r="E499"/>
    </row>
    <row r="500" spans="1:5" ht="45" x14ac:dyDescent="0.25">
      <c r="A500" s="18" t="s">
        <v>879</v>
      </c>
      <c r="C500"/>
      <c r="D500"/>
      <c r="E500"/>
    </row>
    <row r="501" spans="1:5" x14ac:dyDescent="0.25">
      <c r="A501" s="18" t="s">
        <v>115</v>
      </c>
      <c r="C501"/>
      <c r="D501"/>
      <c r="E501"/>
    </row>
    <row r="502" spans="1:5" x14ac:dyDescent="0.25">
      <c r="C502"/>
      <c r="D502"/>
      <c r="E502"/>
    </row>
    <row r="503" spans="1:5" x14ac:dyDescent="0.25">
      <c r="A503" s="18" t="s">
        <v>125</v>
      </c>
      <c r="B503" t="s">
        <v>117</v>
      </c>
      <c r="C503" t="s">
        <v>118</v>
      </c>
      <c r="D503" t="s">
        <v>119</v>
      </c>
      <c r="E503" t="s">
        <v>120</v>
      </c>
    </row>
    <row r="504" spans="1:5" x14ac:dyDescent="0.25">
      <c r="A504" s="18" t="s">
        <v>871</v>
      </c>
      <c r="B504" t="s">
        <v>124</v>
      </c>
      <c r="C504">
        <v>0.15</v>
      </c>
      <c r="D504">
        <v>14.375400000000001</v>
      </c>
      <c r="E504">
        <f>ROUND((C504*D504),4)</f>
        <v>2.1562999999999999</v>
      </c>
    </row>
    <row r="505" spans="1:5" x14ac:dyDescent="0.25">
      <c r="A505" s="18" t="s">
        <v>880</v>
      </c>
      <c r="B505" t="s">
        <v>128</v>
      </c>
      <c r="C505">
        <v>1</v>
      </c>
      <c r="D505">
        <v>44.13</v>
      </c>
      <c r="E505">
        <f>ROUND((C505*D505),4)</f>
        <v>44.13</v>
      </c>
    </row>
    <row r="506" spans="1:5" x14ac:dyDescent="0.25">
      <c r="A506" s="18" t="s">
        <v>122</v>
      </c>
      <c r="B506" t="s">
        <v>10</v>
      </c>
      <c r="C506" t="s">
        <v>10</v>
      </c>
      <c r="D506" t="s">
        <v>10</v>
      </c>
      <c r="E506">
        <f>SUM(E504:E505)</f>
        <v>46.286300000000004</v>
      </c>
    </row>
    <row r="507" spans="1:5" x14ac:dyDescent="0.25">
      <c r="C507"/>
      <c r="D507"/>
      <c r="E507"/>
    </row>
    <row r="508" spans="1:5" x14ac:dyDescent="0.25">
      <c r="A508" s="18" t="s">
        <v>129</v>
      </c>
      <c r="B508" t="s">
        <v>10</v>
      </c>
      <c r="C508" t="s">
        <v>10</v>
      </c>
      <c r="D508" t="s">
        <v>10</v>
      </c>
      <c r="E508">
        <f>E506</f>
        <v>46.286300000000004</v>
      </c>
    </row>
    <row r="509" spans="1:5" x14ac:dyDescent="0.25">
      <c r="A509" s="18" t="s">
        <v>130</v>
      </c>
      <c r="B509" t="s">
        <v>10</v>
      </c>
      <c r="C509" t="s">
        <v>10</v>
      </c>
      <c r="D509" s="248">
        <v>0</v>
      </c>
      <c r="E509">
        <f>ROUND((E508*D509),4)</f>
        <v>0</v>
      </c>
    </row>
    <row r="510" spans="1:5" x14ac:dyDescent="0.25">
      <c r="A510" s="18" t="s">
        <v>131</v>
      </c>
      <c r="B510" t="s">
        <v>10</v>
      </c>
      <c r="C510" t="s">
        <v>10</v>
      </c>
      <c r="D510" t="s">
        <v>10</v>
      </c>
      <c r="E510">
        <f>SUM(E508:E509)</f>
        <v>46.286300000000004</v>
      </c>
    </row>
    <row r="511" spans="1:5" x14ac:dyDescent="0.25">
      <c r="C511"/>
      <c r="D511"/>
      <c r="E511"/>
    </row>
    <row r="512" spans="1:5" x14ac:dyDescent="0.25">
      <c r="A512" s="18" t="s">
        <v>881</v>
      </c>
      <c r="B512" t="s">
        <v>46</v>
      </c>
      <c r="C512"/>
      <c r="D512"/>
      <c r="E512"/>
    </row>
    <row r="513" spans="1:5" ht="45" x14ac:dyDescent="0.25">
      <c r="A513" s="18" t="s">
        <v>879</v>
      </c>
      <c r="C513"/>
      <c r="D513"/>
      <c r="E513"/>
    </row>
    <row r="514" spans="1:5" x14ac:dyDescent="0.25">
      <c r="A514" s="18" t="s">
        <v>115</v>
      </c>
      <c r="C514"/>
      <c r="D514"/>
      <c r="E514"/>
    </row>
    <row r="515" spans="1:5" x14ac:dyDescent="0.25">
      <c r="C515"/>
      <c r="D515"/>
      <c r="E515"/>
    </row>
    <row r="516" spans="1:5" x14ac:dyDescent="0.25">
      <c r="A516" s="18" t="s">
        <v>125</v>
      </c>
      <c r="B516" t="s">
        <v>117</v>
      </c>
      <c r="C516" t="s">
        <v>118</v>
      </c>
      <c r="D516" t="s">
        <v>119</v>
      </c>
      <c r="E516" t="s">
        <v>120</v>
      </c>
    </row>
    <row r="517" spans="1:5" x14ac:dyDescent="0.25">
      <c r="A517" s="18" t="s">
        <v>871</v>
      </c>
      <c r="B517" t="s">
        <v>124</v>
      </c>
      <c r="C517">
        <v>0.15</v>
      </c>
      <c r="D517">
        <v>14.375400000000001</v>
      </c>
      <c r="E517">
        <f>ROUND((C517*D517),4)</f>
        <v>2.1562999999999999</v>
      </c>
    </row>
    <row r="518" spans="1:5" x14ac:dyDescent="0.25">
      <c r="A518" s="18" t="s">
        <v>880</v>
      </c>
      <c r="B518" t="s">
        <v>128</v>
      </c>
      <c r="C518">
        <v>1</v>
      </c>
      <c r="D518">
        <v>44.13</v>
      </c>
      <c r="E518">
        <f>ROUND((C518*D518),4)</f>
        <v>44.13</v>
      </c>
    </row>
    <row r="519" spans="1:5" x14ac:dyDescent="0.25">
      <c r="A519" s="18" t="s">
        <v>122</v>
      </c>
      <c r="B519" t="s">
        <v>10</v>
      </c>
      <c r="C519" t="s">
        <v>10</v>
      </c>
      <c r="D519" t="s">
        <v>10</v>
      </c>
      <c r="E519">
        <f>SUM(E517:E518)</f>
        <v>46.286300000000004</v>
      </c>
    </row>
    <row r="520" spans="1:5" x14ac:dyDescent="0.25">
      <c r="C520"/>
      <c r="D520"/>
      <c r="E520"/>
    </row>
    <row r="521" spans="1:5" x14ac:dyDescent="0.25">
      <c r="A521" s="18" t="s">
        <v>129</v>
      </c>
      <c r="B521" t="s">
        <v>10</v>
      </c>
      <c r="C521" t="s">
        <v>10</v>
      </c>
      <c r="D521" t="s">
        <v>10</v>
      </c>
      <c r="E521">
        <f>E519</f>
        <v>46.286300000000004</v>
      </c>
    </row>
    <row r="522" spans="1:5" x14ac:dyDescent="0.25">
      <c r="A522" s="18" t="s">
        <v>130</v>
      </c>
      <c r="B522" t="s">
        <v>10</v>
      </c>
      <c r="C522" t="s">
        <v>10</v>
      </c>
      <c r="D522" s="248">
        <v>0</v>
      </c>
      <c r="E522">
        <f>ROUND((E521*D522),4)</f>
        <v>0</v>
      </c>
    </row>
    <row r="523" spans="1:5" x14ac:dyDescent="0.25">
      <c r="A523" s="18" t="s">
        <v>131</v>
      </c>
      <c r="B523" t="s">
        <v>10</v>
      </c>
      <c r="C523" t="s">
        <v>10</v>
      </c>
      <c r="D523" t="s">
        <v>10</v>
      </c>
      <c r="E523">
        <f>SUM(E521:E522)</f>
        <v>46.286300000000004</v>
      </c>
    </row>
    <row r="524" spans="1:5" x14ac:dyDescent="0.25">
      <c r="C524"/>
      <c r="D524"/>
      <c r="E524"/>
    </row>
    <row r="525" spans="1:5" x14ac:dyDescent="0.25">
      <c r="A525" s="18" t="s">
        <v>882</v>
      </c>
      <c r="B525" t="s">
        <v>48</v>
      </c>
      <c r="C525"/>
      <c r="D525"/>
      <c r="E525"/>
    </row>
    <row r="526" spans="1:5" ht="45" x14ac:dyDescent="0.25">
      <c r="A526" s="18" t="s">
        <v>883</v>
      </c>
      <c r="C526"/>
      <c r="D526"/>
      <c r="E526"/>
    </row>
    <row r="527" spans="1:5" x14ac:dyDescent="0.25">
      <c r="A527" s="18" t="s">
        <v>115</v>
      </c>
      <c r="C527"/>
      <c r="D527"/>
      <c r="E527"/>
    </row>
    <row r="528" spans="1:5" x14ac:dyDescent="0.25">
      <c r="C528"/>
      <c r="D528"/>
      <c r="E528"/>
    </row>
    <row r="529" spans="1:5" x14ac:dyDescent="0.25">
      <c r="A529" s="18" t="s">
        <v>125</v>
      </c>
      <c r="B529" t="s">
        <v>117</v>
      </c>
      <c r="C529" t="s">
        <v>118</v>
      </c>
      <c r="D529" t="s">
        <v>119</v>
      </c>
      <c r="E529" t="s">
        <v>120</v>
      </c>
    </row>
    <row r="530" spans="1:5" ht="30" x14ac:dyDescent="0.25">
      <c r="A530" s="18" t="s">
        <v>870</v>
      </c>
      <c r="B530" t="s">
        <v>124</v>
      </c>
      <c r="C530">
        <v>0.4</v>
      </c>
      <c r="D530">
        <v>11.555400000000001</v>
      </c>
      <c r="E530">
        <f>ROUND((C530*D530),4)</f>
        <v>4.6222000000000003</v>
      </c>
    </row>
    <row r="531" spans="1:5" x14ac:dyDescent="0.25">
      <c r="A531" s="18" t="s">
        <v>871</v>
      </c>
      <c r="B531" t="s">
        <v>124</v>
      </c>
      <c r="C531">
        <v>0.4</v>
      </c>
      <c r="D531">
        <v>14.375400000000001</v>
      </c>
      <c r="E531">
        <f>ROUND((C531*D531),4)</f>
        <v>5.7502000000000004</v>
      </c>
    </row>
    <row r="532" spans="1:5" x14ac:dyDescent="0.25">
      <c r="A532" s="18" t="s">
        <v>884</v>
      </c>
      <c r="B532" t="s">
        <v>128</v>
      </c>
      <c r="C532">
        <v>1</v>
      </c>
      <c r="D532">
        <v>77.56</v>
      </c>
      <c r="E532">
        <f>ROUND((C532*D532),4)</f>
        <v>77.56</v>
      </c>
    </row>
    <row r="533" spans="1:5" x14ac:dyDescent="0.25">
      <c r="A533" s="18" t="s">
        <v>122</v>
      </c>
      <c r="B533" t="s">
        <v>10</v>
      </c>
      <c r="C533" t="s">
        <v>10</v>
      </c>
      <c r="D533" t="s">
        <v>10</v>
      </c>
      <c r="E533">
        <f>SUM(E530:E532)</f>
        <v>87.932400000000001</v>
      </c>
    </row>
    <row r="534" spans="1:5" x14ac:dyDescent="0.25">
      <c r="C534"/>
      <c r="D534"/>
      <c r="E534"/>
    </row>
    <row r="535" spans="1:5" x14ac:dyDescent="0.25">
      <c r="A535" s="18" t="s">
        <v>129</v>
      </c>
      <c r="B535" t="s">
        <v>10</v>
      </c>
      <c r="C535" t="s">
        <v>10</v>
      </c>
      <c r="D535" t="s">
        <v>10</v>
      </c>
      <c r="E535">
        <f>E533</f>
        <v>87.932400000000001</v>
      </c>
    </row>
    <row r="536" spans="1:5" x14ac:dyDescent="0.25">
      <c r="A536" s="18" t="s">
        <v>130</v>
      </c>
      <c r="B536" t="s">
        <v>10</v>
      </c>
      <c r="C536" t="s">
        <v>10</v>
      </c>
      <c r="D536" s="248">
        <v>0</v>
      </c>
      <c r="E536">
        <f>ROUND((E535*D536),4)</f>
        <v>0</v>
      </c>
    </row>
    <row r="537" spans="1:5" x14ac:dyDescent="0.25">
      <c r="A537" s="18" t="s">
        <v>131</v>
      </c>
      <c r="B537" t="s">
        <v>10</v>
      </c>
      <c r="C537" t="s">
        <v>10</v>
      </c>
      <c r="D537" t="s">
        <v>10</v>
      </c>
      <c r="E537">
        <f>SUM(E535:E536)</f>
        <v>87.932400000000001</v>
      </c>
    </row>
    <row r="538" spans="1:5" x14ac:dyDescent="0.25">
      <c r="C538"/>
      <c r="D538"/>
      <c r="E538"/>
    </row>
    <row r="539" spans="1:5" x14ac:dyDescent="0.25">
      <c r="A539" s="18" t="s">
        <v>885</v>
      </c>
      <c r="B539" t="s">
        <v>537</v>
      </c>
      <c r="C539"/>
      <c r="D539"/>
      <c r="E539"/>
    </row>
    <row r="540" spans="1:5" ht="45" x14ac:dyDescent="0.25">
      <c r="A540" s="18" t="s">
        <v>886</v>
      </c>
      <c r="C540"/>
      <c r="D540"/>
      <c r="E540"/>
    </row>
    <row r="541" spans="1:5" x14ac:dyDescent="0.25">
      <c r="A541" s="18" t="s">
        <v>115</v>
      </c>
      <c r="C541"/>
      <c r="D541"/>
      <c r="E541"/>
    </row>
    <row r="542" spans="1:5" x14ac:dyDescent="0.25">
      <c r="C542"/>
      <c r="D542"/>
      <c r="E542"/>
    </row>
    <row r="543" spans="1:5" x14ac:dyDescent="0.25">
      <c r="A543" s="18" t="s">
        <v>123</v>
      </c>
      <c r="B543" t="s">
        <v>117</v>
      </c>
      <c r="C543" t="s">
        <v>118</v>
      </c>
      <c r="D543" t="s">
        <v>119</v>
      </c>
      <c r="E543" t="s">
        <v>120</v>
      </c>
    </row>
    <row r="544" spans="1:5" x14ac:dyDescent="0.25">
      <c r="A544" s="18" t="s">
        <v>887</v>
      </c>
      <c r="B544" t="s">
        <v>124</v>
      </c>
      <c r="C544">
        <v>0.6</v>
      </c>
      <c r="D544">
        <v>5.9</v>
      </c>
      <c r="E544">
        <f>ROUND((C544*D544),4)</f>
        <v>3.54</v>
      </c>
    </row>
    <row r="545" spans="1:5" x14ac:dyDescent="0.25">
      <c r="A545" s="18" t="s">
        <v>888</v>
      </c>
      <c r="B545" t="s">
        <v>124</v>
      </c>
      <c r="C545">
        <v>0.6</v>
      </c>
      <c r="D545">
        <v>8.81</v>
      </c>
      <c r="E545">
        <f>ROUND((C545*D545),4)</f>
        <v>5.2859999999999996</v>
      </c>
    </row>
    <row r="546" spans="1:5" x14ac:dyDescent="0.25">
      <c r="A546" s="18" t="s">
        <v>122</v>
      </c>
      <c r="B546" t="s">
        <v>10</v>
      </c>
      <c r="C546" t="s">
        <v>10</v>
      </c>
      <c r="D546" t="s">
        <v>10</v>
      </c>
      <c r="E546">
        <f>SUM(E544:E545)</f>
        <v>8.8260000000000005</v>
      </c>
    </row>
    <row r="547" spans="1:5" x14ac:dyDescent="0.25">
      <c r="C547"/>
      <c r="D547"/>
      <c r="E547"/>
    </row>
    <row r="548" spans="1:5" x14ac:dyDescent="0.25">
      <c r="A548" s="18" t="s">
        <v>125</v>
      </c>
      <c r="B548" t="s">
        <v>117</v>
      </c>
      <c r="C548" t="s">
        <v>118</v>
      </c>
      <c r="D548" t="s">
        <v>119</v>
      </c>
      <c r="E548" t="s">
        <v>120</v>
      </c>
    </row>
    <row r="549" spans="1:5" ht="30" x14ac:dyDescent="0.25">
      <c r="A549" s="18" t="s">
        <v>889</v>
      </c>
      <c r="B549" t="s">
        <v>128</v>
      </c>
      <c r="C549">
        <v>1</v>
      </c>
      <c r="D549">
        <v>93.95</v>
      </c>
      <c r="E549">
        <f>ROUND((C549*D549),4)</f>
        <v>93.95</v>
      </c>
    </row>
    <row r="550" spans="1:5" x14ac:dyDescent="0.25">
      <c r="A550" s="18" t="s">
        <v>122</v>
      </c>
      <c r="B550" t="s">
        <v>10</v>
      </c>
      <c r="C550" t="s">
        <v>10</v>
      </c>
      <c r="D550" t="s">
        <v>10</v>
      </c>
      <c r="E550">
        <f>SUM(E549:E549)</f>
        <v>93.95</v>
      </c>
    </row>
    <row r="551" spans="1:5" x14ac:dyDescent="0.25">
      <c r="C551"/>
      <c r="D551"/>
      <c r="E551"/>
    </row>
    <row r="552" spans="1:5" x14ac:dyDescent="0.25">
      <c r="A552" s="18" t="s">
        <v>129</v>
      </c>
      <c r="B552" t="s">
        <v>10</v>
      </c>
      <c r="C552" t="s">
        <v>10</v>
      </c>
      <c r="D552" t="s">
        <v>10</v>
      </c>
      <c r="E552">
        <f>E546+E550</f>
        <v>102.77600000000001</v>
      </c>
    </row>
    <row r="553" spans="1:5" x14ac:dyDescent="0.25">
      <c r="A553" s="18" t="s">
        <v>130</v>
      </c>
      <c r="B553" t="s">
        <v>10</v>
      </c>
      <c r="C553" t="s">
        <v>10</v>
      </c>
      <c r="D553" s="248">
        <v>0</v>
      </c>
      <c r="E553">
        <f>ROUND((E552*D553),4)</f>
        <v>0</v>
      </c>
    </row>
    <row r="554" spans="1:5" x14ac:dyDescent="0.25">
      <c r="A554" s="18" t="s">
        <v>131</v>
      </c>
      <c r="B554" t="s">
        <v>10</v>
      </c>
      <c r="C554" t="s">
        <v>10</v>
      </c>
      <c r="D554" t="s">
        <v>10</v>
      </c>
      <c r="E554">
        <f>SUM(E552:E553)</f>
        <v>102.77600000000001</v>
      </c>
    </row>
    <row r="555" spans="1:5" x14ac:dyDescent="0.25">
      <c r="C555"/>
      <c r="D555"/>
      <c r="E555"/>
    </row>
    <row r="556" spans="1:5" x14ac:dyDescent="0.25">
      <c r="A556" s="18" t="s">
        <v>890</v>
      </c>
      <c r="B556" t="s">
        <v>541</v>
      </c>
      <c r="C556"/>
      <c r="D556"/>
      <c r="E556"/>
    </row>
    <row r="557" spans="1:5" ht="30" x14ac:dyDescent="0.25">
      <c r="A557" s="18" t="s">
        <v>891</v>
      </c>
      <c r="C557"/>
      <c r="D557"/>
      <c r="E557"/>
    </row>
    <row r="558" spans="1:5" x14ac:dyDescent="0.25">
      <c r="A558" s="18" t="s">
        <v>115</v>
      </c>
      <c r="C558"/>
      <c r="D558"/>
      <c r="E558"/>
    </row>
    <row r="559" spans="1:5" x14ac:dyDescent="0.25">
      <c r="C559"/>
      <c r="D559"/>
      <c r="E559"/>
    </row>
    <row r="560" spans="1:5" x14ac:dyDescent="0.25">
      <c r="A560" s="18" t="s">
        <v>123</v>
      </c>
      <c r="B560" t="s">
        <v>117</v>
      </c>
      <c r="C560" t="s">
        <v>118</v>
      </c>
      <c r="D560" t="s">
        <v>119</v>
      </c>
      <c r="E560" t="s">
        <v>120</v>
      </c>
    </row>
    <row r="561" spans="1:5" ht="30" x14ac:dyDescent="0.25">
      <c r="A561" s="18" t="s">
        <v>892</v>
      </c>
      <c r="B561" t="s">
        <v>124</v>
      </c>
      <c r="C561">
        <v>0.51500000000000001</v>
      </c>
      <c r="D561">
        <v>17.010000000000002</v>
      </c>
      <c r="E561">
        <f>ROUND((C561*D561),4)</f>
        <v>8.7601999999999993</v>
      </c>
    </row>
    <row r="562" spans="1:5" ht="30" x14ac:dyDescent="0.25">
      <c r="A562" s="18" t="s">
        <v>893</v>
      </c>
      <c r="B562" t="s">
        <v>124</v>
      </c>
      <c r="C562">
        <v>0.51500000000000001</v>
      </c>
      <c r="D562">
        <v>11.49</v>
      </c>
      <c r="E562">
        <f>ROUND((C562*D562),4)</f>
        <v>5.9173999999999998</v>
      </c>
    </row>
    <row r="563" spans="1:5" x14ac:dyDescent="0.25">
      <c r="A563" s="18" t="s">
        <v>122</v>
      </c>
      <c r="B563" t="s">
        <v>10</v>
      </c>
      <c r="C563" t="s">
        <v>10</v>
      </c>
      <c r="D563" t="s">
        <v>10</v>
      </c>
      <c r="E563">
        <f>SUM(E561:E562)</f>
        <v>14.677599999999998</v>
      </c>
    </row>
    <row r="564" spans="1:5" x14ac:dyDescent="0.25">
      <c r="C564"/>
      <c r="D564"/>
      <c r="E564"/>
    </row>
    <row r="565" spans="1:5" x14ac:dyDescent="0.25">
      <c r="A565" s="18" t="s">
        <v>125</v>
      </c>
      <c r="B565" t="s">
        <v>117</v>
      </c>
      <c r="C565" t="s">
        <v>118</v>
      </c>
      <c r="D565" t="s">
        <v>119</v>
      </c>
      <c r="E565" t="s">
        <v>120</v>
      </c>
    </row>
    <row r="566" spans="1:5" ht="30" x14ac:dyDescent="0.25">
      <c r="A566" s="18" t="s">
        <v>894</v>
      </c>
      <c r="B566" t="s">
        <v>128</v>
      </c>
      <c r="C566">
        <v>1</v>
      </c>
      <c r="D566">
        <v>7.51</v>
      </c>
      <c r="E566">
        <f>ROUND((C566*D566),4)</f>
        <v>7.51</v>
      </c>
    </row>
    <row r="567" spans="1:5" x14ac:dyDescent="0.25">
      <c r="A567" s="18" t="s">
        <v>122</v>
      </c>
      <c r="B567" t="s">
        <v>10</v>
      </c>
      <c r="C567" t="s">
        <v>10</v>
      </c>
      <c r="D567" t="s">
        <v>10</v>
      </c>
      <c r="E567">
        <f>SUM(E566:E566)</f>
        <v>7.51</v>
      </c>
    </row>
    <row r="568" spans="1:5" x14ac:dyDescent="0.25">
      <c r="C568"/>
      <c r="D568"/>
      <c r="E568"/>
    </row>
    <row r="569" spans="1:5" x14ac:dyDescent="0.25">
      <c r="A569" s="18" t="s">
        <v>129</v>
      </c>
      <c r="B569" t="s">
        <v>10</v>
      </c>
      <c r="C569" t="s">
        <v>10</v>
      </c>
      <c r="D569" t="s">
        <v>10</v>
      </c>
      <c r="E569">
        <f>E563+E567</f>
        <v>22.187599999999996</v>
      </c>
    </row>
    <row r="570" spans="1:5" x14ac:dyDescent="0.25">
      <c r="A570" s="18" t="s">
        <v>130</v>
      </c>
      <c r="B570" t="s">
        <v>10</v>
      </c>
      <c r="C570" t="s">
        <v>10</v>
      </c>
      <c r="D570" s="248">
        <v>0</v>
      </c>
      <c r="E570">
        <f>ROUND((E569*D570),4)</f>
        <v>0</v>
      </c>
    </row>
    <row r="571" spans="1:5" x14ac:dyDescent="0.25">
      <c r="A571" s="18" t="s">
        <v>131</v>
      </c>
      <c r="B571" t="s">
        <v>10</v>
      </c>
      <c r="C571" t="s">
        <v>10</v>
      </c>
      <c r="D571" t="s">
        <v>10</v>
      </c>
      <c r="E571">
        <f>SUM(E569:E570)</f>
        <v>22.187599999999996</v>
      </c>
    </row>
    <row r="572" spans="1:5" x14ac:dyDescent="0.25">
      <c r="C572"/>
      <c r="D572"/>
      <c r="E572"/>
    </row>
    <row r="573" spans="1:5" x14ac:dyDescent="0.25">
      <c r="A573" s="18" t="s">
        <v>895</v>
      </c>
      <c r="B573" t="s">
        <v>50</v>
      </c>
      <c r="C573"/>
      <c r="D573"/>
      <c r="E573"/>
    </row>
    <row r="574" spans="1:5" ht="30" x14ac:dyDescent="0.25">
      <c r="A574" s="18" t="s">
        <v>896</v>
      </c>
      <c r="C574"/>
      <c r="D574"/>
      <c r="E574"/>
    </row>
    <row r="575" spans="1:5" x14ac:dyDescent="0.25">
      <c r="A575" s="18" t="s">
        <v>139</v>
      </c>
      <c r="C575"/>
      <c r="D575"/>
      <c r="E575"/>
    </row>
    <row r="576" spans="1:5" x14ac:dyDescent="0.25">
      <c r="C576"/>
      <c r="D576"/>
      <c r="E576"/>
    </row>
    <row r="577" spans="1:5" x14ac:dyDescent="0.25">
      <c r="A577" s="18" t="s">
        <v>125</v>
      </c>
      <c r="B577" t="s">
        <v>117</v>
      </c>
      <c r="C577" t="s">
        <v>118</v>
      </c>
      <c r="D577" t="s">
        <v>119</v>
      </c>
      <c r="E577" t="s">
        <v>120</v>
      </c>
    </row>
    <row r="578" spans="1:5" ht="30" x14ac:dyDescent="0.25">
      <c r="A578" s="18" t="s">
        <v>870</v>
      </c>
      <c r="B578" t="s">
        <v>124</v>
      </c>
      <c r="C578">
        <v>0.45</v>
      </c>
      <c r="D578">
        <v>11.555400000000001</v>
      </c>
      <c r="E578">
        <f>ROUND((C578*D578),4)</f>
        <v>5.1999000000000004</v>
      </c>
    </row>
    <row r="579" spans="1:5" x14ac:dyDescent="0.25">
      <c r="A579" s="18" t="s">
        <v>871</v>
      </c>
      <c r="B579" t="s">
        <v>124</v>
      </c>
      <c r="C579">
        <v>0.45</v>
      </c>
      <c r="D579">
        <v>14.375400000000001</v>
      </c>
      <c r="E579">
        <f>ROUND((C579*D579),4)</f>
        <v>6.4688999999999997</v>
      </c>
    </row>
    <row r="580" spans="1:5" x14ac:dyDescent="0.25">
      <c r="A580" s="18" t="s">
        <v>897</v>
      </c>
      <c r="B580" t="s">
        <v>135</v>
      </c>
      <c r="C580">
        <v>1.1000000000000001</v>
      </c>
      <c r="D580">
        <v>4.59</v>
      </c>
      <c r="E580">
        <f>ROUND((C580*D580),4)</f>
        <v>5.0490000000000004</v>
      </c>
    </row>
    <row r="581" spans="1:5" x14ac:dyDescent="0.25">
      <c r="A581" s="18" t="s">
        <v>122</v>
      </c>
      <c r="B581" t="s">
        <v>10</v>
      </c>
      <c r="C581" t="s">
        <v>10</v>
      </c>
      <c r="D581" t="s">
        <v>10</v>
      </c>
      <c r="E581">
        <f>SUM(E578:E580)</f>
        <v>16.7178</v>
      </c>
    </row>
    <row r="582" spans="1:5" x14ac:dyDescent="0.25">
      <c r="C582"/>
      <c r="D582"/>
      <c r="E582"/>
    </row>
    <row r="583" spans="1:5" x14ac:dyDescent="0.25">
      <c r="A583" s="18" t="s">
        <v>129</v>
      </c>
      <c r="B583" t="s">
        <v>10</v>
      </c>
      <c r="C583" t="s">
        <v>10</v>
      </c>
      <c r="D583" t="s">
        <v>10</v>
      </c>
      <c r="E583">
        <f>E581</f>
        <v>16.7178</v>
      </c>
    </row>
    <row r="584" spans="1:5" x14ac:dyDescent="0.25">
      <c r="A584" s="18" t="s">
        <v>130</v>
      </c>
      <c r="B584" t="s">
        <v>10</v>
      </c>
      <c r="C584" t="s">
        <v>10</v>
      </c>
      <c r="D584" s="248">
        <v>0</v>
      </c>
      <c r="E584">
        <f>ROUND((E583*D584),4)</f>
        <v>0</v>
      </c>
    </row>
    <row r="585" spans="1:5" x14ac:dyDescent="0.25">
      <c r="A585" s="18" t="s">
        <v>131</v>
      </c>
      <c r="B585" t="s">
        <v>10</v>
      </c>
      <c r="C585" t="s">
        <v>10</v>
      </c>
      <c r="D585" t="s">
        <v>10</v>
      </c>
      <c r="E585">
        <f>SUM(E583:E584)</f>
        <v>16.7178</v>
      </c>
    </row>
    <row r="586" spans="1:5" x14ac:dyDescent="0.25">
      <c r="C586"/>
      <c r="D586"/>
      <c r="E586"/>
    </row>
    <row r="587" spans="1:5" x14ac:dyDescent="0.25">
      <c r="A587" s="18" t="s">
        <v>898</v>
      </c>
      <c r="B587" t="s">
        <v>11</v>
      </c>
      <c r="C587"/>
      <c r="D587"/>
      <c r="E587"/>
    </row>
    <row r="588" spans="1:5" ht="30" x14ac:dyDescent="0.25">
      <c r="A588" s="18" t="s">
        <v>899</v>
      </c>
      <c r="C588"/>
      <c r="D588"/>
      <c r="E588"/>
    </row>
    <row r="589" spans="1:5" x14ac:dyDescent="0.25">
      <c r="A589" s="18" t="s">
        <v>139</v>
      </c>
      <c r="C589"/>
      <c r="D589"/>
      <c r="E589"/>
    </row>
    <row r="590" spans="1:5" x14ac:dyDescent="0.25">
      <c r="C590"/>
      <c r="D590"/>
      <c r="E590"/>
    </row>
    <row r="591" spans="1:5" x14ac:dyDescent="0.25">
      <c r="A591" s="18" t="s">
        <v>125</v>
      </c>
      <c r="B591" t="s">
        <v>117</v>
      </c>
      <c r="C591" t="s">
        <v>118</v>
      </c>
      <c r="D591" t="s">
        <v>119</v>
      </c>
      <c r="E591" t="s">
        <v>120</v>
      </c>
    </row>
    <row r="592" spans="1:5" ht="30" x14ac:dyDescent="0.25">
      <c r="A592" s="18" t="s">
        <v>900</v>
      </c>
      <c r="B592" t="s">
        <v>135</v>
      </c>
      <c r="C592">
        <v>1</v>
      </c>
      <c r="D592">
        <v>44.81</v>
      </c>
      <c r="E592">
        <f>ROUND((C592*D592),4)</f>
        <v>44.81</v>
      </c>
    </row>
    <row r="593" spans="1:5" x14ac:dyDescent="0.25">
      <c r="A593" s="18" t="s">
        <v>122</v>
      </c>
      <c r="B593" t="s">
        <v>10</v>
      </c>
      <c r="C593" t="s">
        <v>10</v>
      </c>
      <c r="D593" t="s">
        <v>10</v>
      </c>
      <c r="E593">
        <f>SUM(E592:E592)</f>
        <v>44.81</v>
      </c>
    </row>
    <row r="594" spans="1:5" x14ac:dyDescent="0.25">
      <c r="C594"/>
      <c r="D594"/>
      <c r="E594"/>
    </row>
    <row r="595" spans="1:5" x14ac:dyDescent="0.25">
      <c r="A595" s="18" t="s">
        <v>129</v>
      </c>
      <c r="B595" t="s">
        <v>10</v>
      </c>
      <c r="C595" t="s">
        <v>10</v>
      </c>
      <c r="D595" t="s">
        <v>10</v>
      </c>
      <c r="E595">
        <f>E593</f>
        <v>44.81</v>
      </c>
    </row>
    <row r="596" spans="1:5" x14ac:dyDescent="0.25">
      <c r="A596" s="18" t="s">
        <v>130</v>
      </c>
      <c r="B596" t="s">
        <v>10</v>
      </c>
      <c r="C596" t="s">
        <v>10</v>
      </c>
      <c r="D596" s="248">
        <v>0</v>
      </c>
      <c r="E596">
        <f>ROUND((E595*D596),4)</f>
        <v>0</v>
      </c>
    </row>
    <row r="597" spans="1:5" x14ac:dyDescent="0.25">
      <c r="A597" s="18" t="s">
        <v>131</v>
      </c>
      <c r="B597" t="s">
        <v>10</v>
      </c>
      <c r="C597" t="s">
        <v>10</v>
      </c>
      <c r="D597" t="s">
        <v>10</v>
      </c>
      <c r="E597">
        <f>SUM(E595:E596)</f>
        <v>44.81</v>
      </c>
    </row>
    <row r="598" spans="1:5" x14ac:dyDescent="0.25">
      <c r="C598"/>
      <c r="D598"/>
      <c r="E598"/>
    </row>
    <row r="599" spans="1:5" x14ac:dyDescent="0.25">
      <c r="A599" s="18" t="s">
        <v>901</v>
      </c>
      <c r="B599" t="s">
        <v>550</v>
      </c>
      <c r="C599"/>
      <c r="D599"/>
      <c r="E599"/>
    </row>
    <row r="600" spans="1:5" ht="30" x14ac:dyDescent="0.25">
      <c r="A600" s="18" t="s">
        <v>902</v>
      </c>
      <c r="C600"/>
      <c r="D600"/>
      <c r="E600"/>
    </row>
    <row r="601" spans="1:5" x14ac:dyDescent="0.25">
      <c r="A601" s="18" t="s">
        <v>139</v>
      </c>
      <c r="C601"/>
      <c r="D601"/>
      <c r="E601"/>
    </row>
    <row r="602" spans="1:5" x14ac:dyDescent="0.25">
      <c r="C602"/>
      <c r="D602"/>
      <c r="E602"/>
    </row>
    <row r="603" spans="1:5" x14ac:dyDescent="0.25">
      <c r="A603" s="18" t="s">
        <v>125</v>
      </c>
      <c r="B603" t="s">
        <v>117</v>
      </c>
      <c r="C603" t="s">
        <v>118</v>
      </c>
      <c r="D603" t="s">
        <v>119</v>
      </c>
      <c r="E603" t="s">
        <v>120</v>
      </c>
    </row>
    <row r="604" spans="1:5" ht="30" x14ac:dyDescent="0.25">
      <c r="A604" s="18" t="s">
        <v>903</v>
      </c>
      <c r="B604" t="s">
        <v>135</v>
      </c>
      <c r="C604">
        <v>1</v>
      </c>
      <c r="D604">
        <v>15.95</v>
      </c>
      <c r="E604">
        <f>ROUND((C604*D604),4)</f>
        <v>15.95</v>
      </c>
    </row>
    <row r="605" spans="1:5" x14ac:dyDescent="0.25">
      <c r="A605" s="18" t="s">
        <v>122</v>
      </c>
      <c r="B605" t="s">
        <v>10</v>
      </c>
      <c r="C605" t="s">
        <v>10</v>
      </c>
      <c r="D605" t="s">
        <v>10</v>
      </c>
      <c r="E605">
        <f>SUM(E604:E604)</f>
        <v>15.95</v>
      </c>
    </row>
    <row r="606" spans="1:5" x14ac:dyDescent="0.25">
      <c r="C606"/>
      <c r="D606"/>
      <c r="E606"/>
    </row>
    <row r="607" spans="1:5" x14ac:dyDescent="0.25">
      <c r="A607" s="18" t="s">
        <v>129</v>
      </c>
      <c r="B607" t="s">
        <v>10</v>
      </c>
      <c r="C607" t="s">
        <v>10</v>
      </c>
      <c r="D607" t="s">
        <v>10</v>
      </c>
      <c r="E607">
        <f>E605</f>
        <v>15.95</v>
      </c>
    </row>
    <row r="608" spans="1:5" x14ac:dyDescent="0.25">
      <c r="A608" s="18" t="s">
        <v>130</v>
      </c>
      <c r="B608" t="s">
        <v>10</v>
      </c>
      <c r="C608" t="s">
        <v>10</v>
      </c>
      <c r="D608" s="248">
        <v>0</v>
      </c>
      <c r="E608">
        <f>ROUND((E607*D608),4)</f>
        <v>0</v>
      </c>
    </row>
    <row r="609" spans="1:5" x14ac:dyDescent="0.25">
      <c r="A609" s="18" t="s">
        <v>131</v>
      </c>
      <c r="B609" t="s">
        <v>10</v>
      </c>
      <c r="C609" t="s">
        <v>10</v>
      </c>
      <c r="D609" t="s">
        <v>10</v>
      </c>
      <c r="E609">
        <f>SUM(E607:E608)</f>
        <v>15.95</v>
      </c>
    </row>
    <row r="610" spans="1:5" x14ac:dyDescent="0.25">
      <c r="C610"/>
      <c r="D610"/>
      <c r="E610"/>
    </row>
    <row r="611" spans="1:5" x14ac:dyDescent="0.25">
      <c r="A611" s="18" t="s">
        <v>904</v>
      </c>
      <c r="B611" t="s">
        <v>554</v>
      </c>
      <c r="C611"/>
      <c r="D611"/>
      <c r="E611"/>
    </row>
    <row r="612" spans="1:5" ht="30" x14ac:dyDescent="0.25">
      <c r="A612" s="18" t="s">
        <v>905</v>
      </c>
      <c r="C612"/>
      <c r="D612"/>
      <c r="E612"/>
    </row>
    <row r="613" spans="1:5" x14ac:dyDescent="0.25">
      <c r="A613" s="18" t="s">
        <v>115</v>
      </c>
      <c r="C613"/>
      <c r="D613"/>
      <c r="E613"/>
    </row>
    <row r="614" spans="1:5" x14ac:dyDescent="0.25">
      <c r="C614"/>
      <c r="D614"/>
      <c r="E614"/>
    </row>
    <row r="615" spans="1:5" x14ac:dyDescent="0.25">
      <c r="A615" s="18" t="s">
        <v>123</v>
      </c>
      <c r="B615" t="s">
        <v>117</v>
      </c>
      <c r="C615" t="s">
        <v>118</v>
      </c>
      <c r="D615" t="s">
        <v>119</v>
      </c>
      <c r="E615" t="s">
        <v>120</v>
      </c>
    </row>
    <row r="616" spans="1:5" x14ac:dyDescent="0.25">
      <c r="A616" s="18" t="s">
        <v>887</v>
      </c>
      <c r="B616" t="s">
        <v>124</v>
      </c>
      <c r="C616">
        <v>0.2</v>
      </c>
      <c r="D616">
        <v>5.9</v>
      </c>
      <c r="E616">
        <f>ROUND((C616*D616),4)</f>
        <v>1.18</v>
      </c>
    </row>
    <row r="617" spans="1:5" x14ac:dyDescent="0.25">
      <c r="A617" s="18" t="s">
        <v>888</v>
      </c>
      <c r="B617" t="s">
        <v>124</v>
      </c>
      <c r="C617">
        <v>0.2</v>
      </c>
      <c r="D617">
        <v>8.81</v>
      </c>
      <c r="E617">
        <f>ROUND((C617*D617),4)</f>
        <v>1.762</v>
      </c>
    </row>
    <row r="618" spans="1:5" x14ac:dyDescent="0.25">
      <c r="A618" s="18" t="s">
        <v>122</v>
      </c>
      <c r="B618" t="s">
        <v>10</v>
      </c>
      <c r="C618" t="s">
        <v>10</v>
      </c>
      <c r="D618" t="s">
        <v>10</v>
      </c>
      <c r="E618">
        <f>SUM(E616:E617)</f>
        <v>2.9420000000000002</v>
      </c>
    </row>
    <row r="619" spans="1:5" x14ac:dyDescent="0.25">
      <c r="C619"/>
      <c r="D619"/>
      <c r="E619"/>
    </row>
    <row r="620" spans="1:5" x14ac:dyDescent="0.25">
      <c r="A620" s="18" t="s">
        <v>125</v>
      </c>
      <c r="B620" t="s">
        <v>117</v>
      </c>
      <c r="C620" t="s">
        <v>118</v>
      </c>
      <c r="D620" t="s">
        <v>119</v>
      </c>
      <c r="E620" t="s">
        <v>120</v>
      </c>
    </row>
    <row r="621" spans="1:5" ht="30" x14ac:dyDescent="0.25">
      <c r="A621" s="18" t="s">
        <v>906</v>
      </c>
      <c r="B621" t="s">
        <v>128</v>
      </c>
      <c r="C621">
        <v>1</v>
      </c>
      <c r="D621">
        <v>1.4</v>
      </c>
      <c r="E621">
        <f>ROUND((C621*D621),4)</f>
        <v>1.4</v>
      </c>
    </row>
    <row r="622" spans="1:5" x14ac:dyDescent="0.25">
      <c r="A622" s="18" t="s">
        <v>122</v>
      </c>
      <c r="B622" t="s">
        <v>10</v>
      </c>
      <c r="C622" t="s">
        <v>10</v>
      </c>
      <c r="D622" t="s">
        <v>10</v>
      </c>
      <c r="E622">
        <f>SUM(E621:E621)</f>
        <v>1.4</v>
      </c>
    </row>
    <row r="623" spans="1:5" x14ac:dyDescent="0.25">
      <c r="C623"/>
      <c r="D623"/>
      <c r="E623"/>
    </row>
    <row r="624" spans="1:5" x14ac:dyDescent="0.25">
      <c r="A624" s="18" t="s">
        <v>129</v>
      </c>
      <c r="B624" t="s">
        <v>10</v>
      </c>
      <c r="C624" t="s">
        <v>10</v>
      </c>
      <c r="D624" t="s">
        <v>10</v>
      </c>
      <c r="E624">
        <f>E618+E622</f>
        <v>4.3420000000000005</v>
      </c>
    </row>
    <row r="625" spans="1:5" x14ac:dyDescent="0.25">
      <c r="A625" s="18" t="s">
        <v>130</v>
      </c>
      <c r="B625" t="s">
        <v>10</v>
      </c>
      <c r="C625" t="s">
        <v>10</v>
      </c>
      <c r="D625" s="248">
        <v>0</v>
      </c>
      <c r="E625">
        <f>ROUND((E624*D625),4)</f>
        <v>0</v>
      </c>
    </row>
    <row r="626" spans="1:5" x14ac:dyDescent="0.25">
      <c r="A626" s="18" t="s">
        <v>131</v>
      </c>
      <c r="B626" t="s">
        <v>10</v>
      </c>
      <c r="C626" t="s">
        <v>10</v>
      </c>
      <c r="D626" t="s">
        <v>10</v>
      </c>
      <c r="E626">
        <f>SUM(E624:E625)</f>
        <v>4.3420000000000005</v>
      </c>
    </row>
    <row r="627" spans="1:5" x14ac:dyDescent="0.25">
      <c r="C627"/>
      <c r="D627"/>
      <c r="E627"/>
    </row>
    <row r="628" spans="1:5" x14ac:dyDescent="0.25">
      <c r="A628" s="18" t="s">
        <v>907</v>
      </c>
      <c r="B628" t="s">
        <v>558</v>
      </c>
      <c r="C628"/>
      <c r="D628"/>
      <c r="E628"/>
    </row>
    <row r="629" spans="1:5" x14ac:dyDescent="0.25">
      <c r="A629" s="18" t="s">
        <v>908</v>
      </c>
      <c r="C629"/>
      <c r="D629"/>
      <c r="E629"/>
    </row>
    <row r="630" spans="1:5" x14ac:dyDescent="0.25">
      <c r="A630" s="18" t="s">
        <v>115</v>
      </c>
      <c r="C630"/>
      <c r="D630"/>
      <c r="E630"/>
    </row>
    <row r="631" spans="1:5" x14ac:dyDescent="0.25">
      <c r="C631"/>
      <c r="D631"/>
      <c r="E631"/>
    </row>
    <row r="632" spans="1:5" x14ac:dyDescent="0.25">
      <c r="A632" s="18" t="s">
        <v>123</v>
      </c>
      <c r="B632" t="s">
        <v>117</v>
      </c>
      <c r="C632" t="s">
        <v>118</v>
      </c>
      <c r="D632" t="s">
        <v>119</v>
      </c>
      <c r="E632" t="s">
        <v>120</v>
      </c>
    </row>
    <row r="633" spans="1:5" x14ac:dyDescent="0.25">
      <c r="A633" s="18" t="s">
        <v>909</v>
      </c>
      <c r="B633" t="s">
        <v>124</v>
      </c>
      <c r="C633">
        <v>0.1</v>
      </c>
      <c r="D633">
        <v>4.7699999999999996</v>
      </c>
      <c r="E633">
        <f>ROUND((C633*D633),4)</f>
        <v>0.47699999999999998</v>
      </c>
    </row>
    <row r="634" spans="1:5" x14ac:dyDescent="0.25">
      <c r="A634" s="18" t="s">
        <v>910</v>
      </c>
      <c r="B634" t="s">
        <v>124</v>
      </c>
      <c r="C634">
        <v>0.1</v>
      </c>
      <c r="D634">
        <v>6.49</v>
      </c>
      <c r="E634">
        <f>ROUND((C634*D634),4)</f>
        <v>0.64900000000000002</v>
      </c>
    </row>
    <row r="635" spans="1:5" x14ac:dyDescent="0.25">
      <c r="A635" s="18" t="s">
        <v>122</v>
      </c>
      <c r="B635" t="s">
        <v>10</v>
      </c>
      <c r="C635" t="s">
        <v>10</v>
      </c>
      <c r="D635" t="s">
        <v>10</v>
      </c>
      <c r="E635">
        <f>SUM(E633:E634)</f>
        <v>1.1259999999999999</v>
      </c>
    </row>
    <row r="636" spans="1:5" x14ac:dyDescent="0.25">
      <c r="C636"/>
      <c r="D636"/>
      <c r="E636"/>
    </row>
    <row r="637" spans="1:5" x14ac:dyDescent="0.25">
      <c r="A637" s="18" t="s">
        <v>125</v>
      </c>
      <c r="B637" t="s">
        <v>117</v>
      </c>
      <c r="C637" t="s">
        <v>118</v>
      </c>
      <c r="D637" t="s">
        <v>119</v>
      </c>
      <c r="E637" t="s">
        <v>120</v>
      </c>
    </row>
    <row r="638" spans="1:5" x14ac:dyDescent="0.25">
      <c r="A638" s="18" t="s">
        <v>911</v>
      </c>
      <c r="B638" t="s">
        <v>128</v>
      </c>
      <c r="C638">
        <v>1</v>
      </c>
      <c r="D638">
        <v>0.17</v>
      </c>
      <c r="E638">
        <f>ROUND((C638*D638),4)</f>
        <v>0.17</v>
      </c>
    </row>
    <row r="639" spans="1:5" x14ac:dyDescent="0.25">
      <c r="A639" s="18" t="s">
        <v>122</v>
      </c>
      <c r="B639" t="s">
        <v>10</v>
      </c>
      <c r="C639" t="s">
        <v>10</v>
      </c>
      <c r="D639" t="s">
        <v>10</v>
      </c>
      <c r="E639">
        <f>SUM(E638:E638)</f>
        <v>0.17</v>
      </c>
    </row>
    <row r="640" spans="1:5" x14ac:dyDescent="0.25">
      <c r="C640"/>
      <c r="D640"/>
      <c r="E640"/>
    </row>
    <row r="641" spans="1:5" x14ac:dyDescent="0.25">
      <c r="A641" s="18" t="s">
        <v>129</v>
      </c>
      <c r="B641" t="s">
        <v>10</v>
      </c>
      <c r="C641" t="s">
        <v>10</v>
      </c>
      <c r="D641" t="s">
        <v>10</v>
      </c>
      <c r="E641">
        <f>E635+E639</f>
        <v>1.2959999999999998</v>
      </c>
    </row>
    <row r="642" spans="1:5" x14ac:dyDescent="0.25">
      <c r="A642" s="18" t="s">
        <v>130</v>
      </c>
      <c r="B642" t="s">
        <v>10</v>
      </c>
      <c r="C642" t="s">
        <v>10</v>
      </c>
      <c r="D642" s="248">
        <v>0</v>
      </c>
      <c r="E642">
        <f>ROUND((E641*D642),4)</f>
        <v>0</v>
      </c>
    </row>
    <row r="643" spans="1:5" x14ac:dyDescent="0.25">
      <c r="A643" s="18" t="s">
        <v>131</v>
      </c>
      <c r="B643" t="s">
        <v>10</v>
      </c>
      <c r="C643" t="s">
        <v>10</v>
      </c>
      <c r="D643" t="s">
        <v>10</v>
      </c>
      <c r="E643">
        <f>SUM(E641:E642)</f>
        <v>1.2959999999999998</v>
      </c>
    </row>
    <row r="644" spans="1:5" x14ac:dyDescent="0.25">
      <c r="C644"/>
      <c r="D644"/>
      <c r="E644"/>
    </row>
    <row r="645" spans="1:5" x14ac:dyDescent="0.25">
      <c r="A645" s="18" t="s">
        <v>912</v>
      </c>
      <c r="B645" t="s">
        <v>104</v>
      </c>
      <c r="C645"/>
      <c r="D645"/>
      <c r="E645"/>
    </row>
    <row r="646" spans="1:5" x14ac:dyDescent="0.25">
      <c r="A646" s="18" t="s">
        <v>913</v>
      </c>
      <c r="C646"/>
      <c r="D646"/>
      <c r="E646"/>
    </row>
    <row r="647" spans="1:5" x14ac:dyDescent="0.25">
      <c r="A647" s="18" t="s">
        <v>115</v>
      </c>
      <c r="C647"/>
      <c r="D647"/>
      <c r="E647"/>
    </row>
    <row r="648" spans="1:5" x14ac:dyDescent="0.25">
      <c r="C648"/>
      <c r="D648"/>
      <c r="E648"/>
    </row>
    <row r="649" spans="1:5" x14ac:dyDescent="0.25">
      <c r="A649" s="18" t="s">
        <v>123</v>
      </c>
      <c r="B649" t="s">
        <v>117</v>
      </c>
      <c r="C649" t="s">
        <v>118</v>
      </c>
      <c r="D649" t="s">
        <v>119</v>
      </c>
      <c r="E649" t="s">
        <v>120</v>
      </c>
    </row>
    <row r="650" spans="1:5" x14ac:dyDescent="0.25">
      <c r="A650" s="18" t="s">
        <v>909</v>
      </c>
      <c r="B650" t="s">
        <v>124</v>
      </c>
      <c r="C650">
        <v>0.1</v>
      </c>
      <c r="D650">
        <v>4.7699999999999996</v>
      </c>
      <c r="E650">
        <f>ROUND((C650*D650),4)</f>
        <v>0.47699999999999998</v>
      </c>
    </row>
    <row r="651" spans="1:5" x14ac:dyDescent="0.25">
      <c r="A651" s="18" t="s">
        <v>910</v>
      </c>
      <c r="B651" t="s">
        <v>124</v>
      </c>
      <c r="C651">
        <v>0.1</v>
      </c>
      <c r="D651">
        <v>6.49</v>
      </c>
      <c r="E651">
        <f>ROUND((C651*D651),4)</f>
        <v>0.64900000000000002</v>
      </c>
    </row>
    <row r="652" spans="1:5" x14ac:dyDescent="0.25">
      <c r="A652" s="18" t="s">
        <v>122</v>
      </c>
      <c r="B652" t="s">
        <v>10</v>
      </c>
      <c r="C652" t="s">
        <v>10</v>
      </c>
      <c r="D652" t="s">
        <v>10</v>
      </c>
      <c r="E652">
        <f>SUM(E650:E651)</f>
        <v>1.1259999999999999</v>
      </c>
    </row>
    <row r="653" spans="1:5" x14ac:dyDescent="0.25">
      <c r="C653"/>
      <c r="D653"/>
      <c r="E653"/>
    </row>
    <row r="654" spans="1:5" x14ac:dyDescent="0.25">
      <c r="A654" s="18" t="s">
        <v>125</v>
      </c>
      <c r="B654" t="s">
        <v>117</v>
      </c>
      <c r="C654" t="s">
        <v>118</v>
      </c>
      <c r="D654" t="s">
        <v>119</v>
      </c>
      <c r="E654" t="s">
        <v>120</v>
      </c>
    </row>
    <row r="655" spans="1:5" ht="30" x14ac:dyDescent="0.25">
      <c r="A655" s="18" t="s">
        <v>914</v>
      </c>
      <c r="B655" t="s">
        <v>128</v>
      </c>
      <c r="C655">
        <v>1</v>
      </c>
      <c r="D655">
        <v>0.32</v>
      </c>
      <c r="E655">
        <f>ROUND((C655*D655),4)</f>
        <v>0.32</v>
      </c>
    </row>
    <row r="656" spans="1:5" x14ac:dyDescent="0.25">
      <c r="A656" s="18" t="s">
        <v>122</v>
      </c>
      <c r="B656" t="s">
        <v>10</v>
      </c>
      <c r="C656" t="s">
        <v>10</v>
      </c>
      <c r="D656" t="s">
        <v>10</v>
      </c>
      <c r="E656">
        <f>SUM(E655:E655)</f>
        <v>0.32</v>
      </c>
    </row>
    <row r="657" spans="1:5" x14ac:dyDescent="0.25">
      <c r="C657"/>
      <c r="D657"/>
      <c r="E657"/>
    </row>
    <row r="658" spans="1:5" x14ac:dyDescent="0.25">
      <c r="A658" s="18" t="s">
        <v>129</v>
      </c>
      <c r="B658" t="s">
        <v>10</v>
      </c>
      <c r="C658" t="s">
        <v>10</v>
      </c>
      <c r="D658" t="s">
        <v>10</v>
      </c>
      <c r="E658">
        <f>E652+E656</f>
        <v>1.446</v>
      </c>
    </row>
    <row r="659" spans="1:5" x14ac:dyDescent="0.25">
      <c r="A659" s="18" t="s">
        <v>130</v>
      </c>
      <c r="B659" t="s">
        <v>10</v>
      </c>
      <c r="C659" t="s">
        <v>10</v>
      </c>
      <c r="D659" s="248">
        <v>0</v>
      </c>
      <c r="E659">
        <f>ROUND((E658*D659),4)</f>
        <v>0</v>
      </c>
    </row>
    <row r="660" spans="1:5" x14ac:dyDescent="0.25">
      <c r="A660" s="18" t="s">
        <v>131</v>
      </c>
      <c r="B660" t="s">
        <v>10</v>
      </c>
      <c r="C660" t="s">
        <v>10</v>
      </c>
      <c r="D660" t="s">
        <v>10</v>
      </c>
      <c r="E660">
        <f>SUM(E658:E659)</f>
        <v>1.446</v>
      </c>
    </row>
    <row r="661" spans="1:5" x14ac:dyDescent="0.25">
      <c r="C661"/>
      <c r="D661"/>
      <c r="E661"/>
    </row>
    <row r="662" spans="1:5" x14ac:dyDescent="0.25">
      <c r="A662" s="18" t="s">
        <v>915</v>
      </c>
      <c r="B662" t="s">
        <v>565</v>
      </c>
      <c r="C662"/>
      <c r="D662"/>
      <c r="E662"/>
    </row>
    <row r="663" spans="1:5" x14ac:dyDescent="0.25">
      <c r="A663" s="18" t="s">
        <v>916</v>
      </c>
      <c r="C663"/>
      <c r="D663"/>
      <c r="E663"/>
    </row>
    <row r="664" spans="1:5" x14ac:dyDescent="0.25">
      <c r="A664" s="18" t="s">
        <v>115</v>
      </c>
      <c r="C664"/>
      <c r="D664"/>
      <c r="E664"/>
    </row>
    <row r="665" spans="1:5" x14ac:dyDescent="0.25">
      <c r="C665"/>
      <c r="D665"/>
      <c r="E665"/>
    </row>
    <row r="666" spans="1:5" x14ac:dyDescent="0.25">
      <c r="A666" s="18" t="s">
        <v>125</v>
      </c>
      <c r="B666" t="s">
        <v>117</v>
      </c>
      <c r="C666" t="s">
        <v>118</v>
      </c>
      <c r="D666" t="s">
        <v>119</v>
      </c>
      <c r="E666" t="s">
        <v>120</v>
      </c>
    </row>
    <row r="667" spans="1:5" ht="30" x14ac:dyDescent="0.25">
      <c r="A667" s="18" t="s">
        <v>917</v>
      </c>
      <c r="B667" t="s">
        <v>124</v>
      </c>
      <c r="C667">
        <v>0.02</v>
      </c>
      <c r="D667">
        <v>11.555400000000001</v>
      </c>
      <c r="E667">
        <f>ROUND((C667*D667),4)</f>
        <v>0.2311</v>
      </c>
    </row>
    <row r="668" spans="1:5" ht="30" x14ac:dyDescent="0.25">
      <c r="A668" s="18" t="s">
        <v>918</v>
      </c>
      <c r="B668" t="s">
        <v>128</v>
      </c>
      <c r="C668">
        <v>1</v>
      </c>
      <c r="D668">
        <v>0.2</v>
      </c>
      <c r="E668">
        <f>ROUND((C668*D668),4)</f>
        <v>0.2</v>
      </c>
    </row>
    <row r="669" spans="1:5" x14ac:dyDescent="0.25">
      <c r="A669" s="18" t="s">
        <v>122</v>
      </c>
      <c r="B669" t="s">
        <v>10</v>
      </c>
      <c r="C669" t="s">
        <v>10</v>
      </c>
      <c r="D669" t="s">
        <v>10</v>
      </c>
      <c r="E669">
        <f>SUM(E667:E668)</f>
        <v>0.43110000000000004</v>
      </c>
    </row>
    <row r="670" spans="1:5" x14ac:dyDescent="0.25">
      <c r="C670"/>
      <c r="D670"/>
      <c r="E670"/>
    </row>
    <row r="671" spans="1:5" x14ac:dyDescent="0.25">
      <c r="A671" s="18" t="s">
        <v>129</v>
      </c>
      <c r="B671" t="s">
        <v>10</v>
      </c>
      <c r="C671" t="s">
        <v>10</v>
      </c>
      <c r="D671" t="s">
        <v>10</v>
      </c>
      <c r="E671">
        <f>E669</f>
        <v>0.43110000000000004</v>
      </c>
    </row>
    <row r="672" spans="1:5" x14ac:dyDescent="0.25">
      <c r="A672" s="18" t="s">
        <v>130</v>
      </c>
      <c r="B672" t="s">
        <v>10</v>
      </c>
      <c r="C672" t="s">
        <v>10</v>
      </c>
      <c r="D672" s="248">
        <v>0</v>
      </c>
      <c r="E672">
        <f>ROUND((E671*D672),4)</f>
        <v>0</v>
      </c>
    </row>
    <row r="673" spans="1:5" x14ac:dyDescent="0.25">
      <c r="A673" s="18" t="s">
        <v>131</v>
      </c>
      <c r="B673" t="s">
        <v>10</v>
      </c>
      <c r="C673" t="s">
        <v>10</v>
      </c>
      <c r="D673" t="s">
        <v>10</v>
      </c>
      <c r="E673">
        <f>SUM(E671:E672)</f>
        <v>0.43110000000000004</v>
      </c>
    </row>
    <row r="674" spans="1:5" x14ac:dyDescent="0.25">
      <c r="C674"/>
      <c r="D674"/>
      <c r="E674"/>
    </row>
    <row r="675" spans="1:5" x14ac:dyDescent="0.25">
      <c r="A675" s="18" t="s">
        <v>919</v>
      </c>
      <c r="B675" t="s">
        <v>568</v>
      </c>
      <c r="C675"/>
      <c r="D675"/>
      <c r="E675"/>
    </row>
    <row r="676" spans="1:5" x14ac:dyDescent="0.25">
      <c r="A676" s="18" t="s">
        <v>920</v>
      </c>
      <c r="C676"/>
      <c r="D676"/>
      <c r="E676"/>
    </row>
    <row r="677" spans="1:5" x14ac:dyDescent="0.25">
      <c r="A677" s="18" t="s">
        <v>115</v>
      </c>
      <c r="C677"/>
      <c r="D677"/>
      <c r="E677"/>
    </row>
    <row r="678" spans="1:5" x14ac:dyDescent="0.25">
      <c r="C678"/>
      <c r="D678"/>
      <c r="E678"/>
    </row>
    <row r="679" spans="1:5" x14ac:dyDescent="0.25">
      <c r="A679" s="18" t="s">
        <v>123</v>
      </c>
      <c r="B679" t="s">
        <v>117</v>
      </c>
      <c r="C679" t="s">
        <v>118</v>
      </c>
      <c r="D679" t="s">
        <v>119</v>
      </c>
      <c r="E679" t="s">
        <v>120</v>
      </c>
    </row>
    <row r="680" spans="1:5" x14ac:dyDescent="0.25">
      <c r="A680" s="18" t="s">
        <v>921</v>
      </c>
      <c r="B680" t="s">
        <v>124</v>
      </c>
      <c r="C680">
        <v>0.1</v>
      </c>
      <c r="D680">
        <v>6.41</v>
      </c>
      <c r="E680">
        <f>ROUND((C680*D680),4)</f>
        <v>0.64100000000000001</v>
      </c>
    </row>
    <row r="681" spans="1:5" x14ac:dyDescent="0.25">
      <c r="A681" s="18" t="s">
        <v>922</v>
      </c>
      <c r="B681" t="s">
        <v>124</v>
      </c>
      <c r="C681">
        <v>0.1</v>
      </c>
      <c r="D681">
        <v>9.51</v>
      </c>
      <c r="E681">
        <f>ROUND((C681*D681),4)</f>
        <v>0.95099999999999996</v>
      </c>
    </row>
    <row r="682" spans="1:5" x14ac:dyDescent="0.25">
      <c r="A682" s="18" t="s">
        <v>122</v>
      </c>
      <c r="B682" t="s">
        <v>10</v>
      </c>
      <c r="C682" t="s">
        <v>10</v>
      </c>
      <c r="D682" t="s">
        <v>10</v>
      </c>
      <c r="E682">
        <f>SUM(E680:E681)</f>
        <v>1.5920000000000001</v>
      </c>
    </row>
    <row r="683" spans="1:5" x14ac:dyDescent="0.25">
      <c r="C683"/>
      <c r="D683"/>
      <c r="E683"/>
    </row>
    <row r="684" spans="1:5" x14ac:dyDescent="0.25">
      <c r="A684" s="18" t="s">
        <v>125</v>
      </c>
      <c r="B684" t="s">
        <v>117</v>
      </c>
      <c r="C684" t="s">
        <v>118</v>
      </c>
      <c r="D684" t="s">
        <v>119</v>
      </c>
      <c r="E684" t="s">
        <v>120</v>
      </c>
    </row>
    <row r="685" spans="1:5" x14ac:dyDescent="0.25">
      <c r="A685" s="18" t="s">
        <v>923</v>
      </c>
      <c r="B685" t="s">
        <v>128</v>
      </c>
      <c r="C685">
        <v>1.5900000000000001E-2</v>
      </c>
      <c r="D685">
        <v>2.35</v>
      </c>
      <c r="E685">
        <f t="shared" ref="E685:E710" si="9">ROUND((C685*D685),4)</f>
        <v>3.7400000000000003E-2</v>
      </c>
    </row>
    <row r="686" spans="1:5" x14ac:dyDescent="0.25">
      <c r="A686" s="18" t="s">
        <v>924</v>
      </c>
      <c r="B686" t="s">
        <v>128</v>
      </c>
      <c r="C686">
        <v>2.0400000000000001E-2</v>
      </c>
      <c r="D686">
        <v>4.5</v>
      </c>
      <c r="E686">
        <f t="shared" si="9"/>
        <v>9.1800000000000007E-2</v>
      </c>
    </row>
    <row r="687" spans="1:5" x14ac:dyDescent="0.25">
      <c r="A687" s="18" t="s">
        <v>925</v>
      </c>
      <c r="B687" t="s">
        <v>128</v>
      </c>
      <c r="C687">
        <v>4.0000000000000002E-4</v>
      </c>
      <c r="D687">
        <v>48</v>
      </c>
      <c r="E687">
        <f t="shared" si="9"/>
        <v>1.9199999999999998E-2</v>
      </c>
    </row>
    <row r="688" spans="1:5" x14ac:dyDescent="0.25">
      <c r="A688" s="18" t="s">
        <v>926</v>
      </c>
      <c r="B688" t="s">
        <v>927</v>
      </c>
      <c r="C688">
        <v>2.0000000000000001E-4</v>
      </c>
      <c r="D688">
        <v>5</v>
      </c>
      <c r="E688">
        <f t="shared" si="9"/>
        <v>1E-3</v>
      </c>
    </row>
    <row r="689" spans="1:5" x14ac:dyDescent="0.25">
      <c r="A689" s="18" t="s">
        <v>928</v>
      </c>
      <c r="B689" t="s">
        <v>128</v>
      </c>
      <c r="C689">
        <v>0</v>
      </c>
      <c r="D689">
        <v>6.5</v>
      </c>
      <c r="E689">
        <f t="shared" si="9"/>
        <v>0</v>
      </c>
    </row>
    <row r="690" spans="1:5" x14ac:dyDescent="0.25">
      <c r="A690" s="18" t="s">
        <v>929</v>
      </c>
      <c r="B690" t="s">
        <v>128</v>
      </c>
      <c r="C690">
        <v>0</v>
      </c>
      <c r="D690">
        <v>15.39</v>
      </c>
      <c r="E690">
        <f t="shared" si="9"/>
        <v>0</v>
      </c>
    </row>
    <row r="691" spans="1:5" ht="30" x14ac:dyDescent="0.25">
      <c r="A691" s="18" t="s">
        <v>930</v>
      </c>
      <c r="B691" t="s">
        <v>128</v>
      </c>
      <c r="C691">
        <v>0</v>
      </c>
      <c r="D691">
        <v>98.04</v>
      </c>
      <c r="E691">
        <f t="shared" si="9"/>
        <v>0</v>
      </c>
    </row>
    <row r="692" spans="1:5" x14ac:dyDescent="0.25">
      <c r="A692" s="18" t="s">
        <v>931</v>
      </c>
      <c r="B692" t="s">
        <v>216</v>
      </c>
      <c r="C692">
        <v>4.0000000000000002E-4</v>
      </c>
      <c r="D692">
        <v>8.7899999999999991</v>
      </c>
      <c r="E692">
        <f t="shared" si="9"/>
        <v>3.5000000000000001E-3</v>
      </c>
    </row>
    <row r="693" spans="1:5" ht="30" x14ac:dyDescent="0.25">
      <c r="A693" s="18" t="s">
        <v>932</v>
      </c>
      <c r="B693" t="s">
        <v>216</v>
      </c>
      <c r="C693">
        <v>2.0000000000000001E-4</v>
      </c>
      <c r="D693">
        <v>32.85</v>
      </c>
      <c r="E693">
        <f t="shared" si="9"/>
        <v>6.6E-3</v>
      </c>
    </row>
    <row r="694" spans="1:5" x14ac:dyDescent="0.25">
      <c r="A694" s="18" t="s">
        <v>933</v>
      </c>
      <c r="B694" t="s">
        <v>128</v>
      </c>
      <c r="C694">
        <v>0</v>
      </c>
      <c r="D694">
        <v>27.38</v>
      </c>
      <c r="E694">
        <f t="shared" si="9"/>
        <v>0</v>
      </c>
    </row>
    <row r="695" spans="1:5" x14ac:dyDescent="0.25">
      <c r="A695" s="18" t="s">
        <v>934</v>
      </c>
      <c r="B695" t="s">
        <v>128</v>
      </c>
      <c r="C695">
        <v>2.0000000000000001E-4</v>
      </c>
      <c r="D695">
        <v>11.58</v>
      </c>
      <c r="E695">
        <f t="shared" si="9"/>
        <v>2.3E-3</v>
      </c>
    </row>
    <row r="696" spans="1:5" x14ac:dyDescent="0.25">
      <c r="A696" s="18" t="s">
        <v>935</v>
      </c>
      <c r="B696" t="s">
        <v>128</v>
      </c>
      <c r="C696">
        <v>1E-4</v>
      </c>
      <c r="D696">
        <v>9.1199999999999992</v>
      </c>
      <c r="E696">
        <f t="shared" si="9"/>
        <v>8.9999999999999998E-4</v>
      </c>
    </row>
    <row r="697" spans="1:5" x14ac:dyDescent="0.25">
      <c r="A697" s="18" t="s">
        <v>936</v>
      </c>
      <c r="B697" t="s">
        <v>128</v>
      </c>
      <c r="C697">
        <v>1E-4</v>
      </c>
      <c r="D697">
        <v>12.3</v>
      </c>
      <c r="E697">
        <f t="shared" si="9"/>
        <v>1.1999999999999999E-3</v>
      </c>
    </row>
    <row r="698" spans="1:5" x14ac:dyDescent="0.25">
      <c r="A698" s="18" t="s">
        <v>937</v>
      </c>
      <c r="B698" t="s">
        <v>128</v>
      </c>
      <c r="C698">
        <v>1E-4</v>
      </c>
      <c r="D698">
        <v>18.670000000000002</v>
      </c>
      <c r="E698">
        <f t="shared" si="9"/>
        <v>1.9E-3</v>
      </c>
    </row>
    <row r="699" spans="1:5" x14ac:dyDescent="0.25">
      <c r="A699" s="18" t="s">
        <v>938</v>
      </c>
      <c r="B699" t="s">
        <v>128</v>
      </c>
      <c r="C699">
        <v>0</v>
      </c>
      <c r="D699">
        <v>33.65</v>
      </c>
      <c r="E699">
        <f t="shared" si="9"/>
        <v>0</v>
      </c>
    </row>
    <row r="700" spans="1:5" x14ac:dyDescent="0.25">
      <c r="A700" s="18" t="s">
        <v>939</v>
      </c>
      <c r="B700" t="s">
        <v>128</v>
      </c>
      <c r="C700">
        <v>0</v>
      </c>
      <c r="D700">
        <v>25</v>
      </c>
      <c r="E700">
        <f t="shared" si="9"/>
        <v>0</v>
      </c>
    </row>
    <row r="701" spans="1:5" ht="30" x14ac:dyDescent="0.25">
      <c r="A701" s="18" t="s">
        <v>940</v>
      </c>
      <c r="B701" t="s">
        <v>128</v>
      </c>
      <c r="C701">
        <v>1</v>
      </c>
      <c r="D701">
        <v>22.78</v>
      </c>
      <c r="E701">
        <f t="shared" si="9"/>
        <v>22.78</v>
      </c>
    </row>
    <row r="702" spans="1:5" x14ac:dyDescent="0.25">
      <c r="A702" s="18" t="s">
        <v>941</v>
      </c>
      <c r="B702" t="s">
        <v>128</v>
      </c>
      <c r="C702">
        <v>1E-3</v>
      </c>
      <c r="D702">
        <v>80</v>
      </c>
      <c r="E702">
        <f t="shared" si="9"/>
        <v>0.08</v>
      </c>
    </row>
    <row r="703" spans="1:5" x14ac:dyDescent="0.25">
      <c r="A703" s="18" t="s">
        <v>942</v>
      </c>
      <c r="B703" t="s">
        <v>128</v>
      </c>
      <c r="C703">
        <v>1E-3</v>
      </c>
      <c r="D703">
        <v>1.6</v>
      </c>
      <c r="E703">
        <f t="shared" si="9"/>
        <v>1.6000000000000001E-3</v>
      </c>
    </row>
    <row r="704" spans="1:5" x14ac:dyDescent="0.25">
      <c r="A704" s="18" t="s">
        <v>943</v>
      </c>
      <c r="B704" t="s">
        <v>128</v>
      </c>
      <c r="C704">
        <v>4.0000000000000002E-4</v>
      </c>
      <c r="D704">
        <v>32.979999999999997</v>
      </c>
      <c r="E704">
        <f t="shared" si="9"/>
        <v>1.32E-2</v>
      </c>
    </row>
    <row r="705" spans="1:5" x14ac:dyDescent="0.25">
      <c r="A705" s="18" t="s">
        <v>944</v>
      </c>
      <c r="B705" t="s">
        <v>128</v>
      </c>
      <c r="C705">
        <v>0</v>
      </c>
      <c r="D705">
        <v>17.29</v>
      </c>
      <c r="E705">
        <f t="shared" si="9"/>
        <v>0</v>
      </c>
    </row>
    <row r="706" spans="1:5" x14ac:dyDescent="0.25">
      <c r="A706" s="18" t="s">
        <v>945</v>
      </c>
      <c r="B706" t="s">
        <v>128</v>
      </c>
      <c r="C706">
        <v>0</v>
      </c>
      <c r="D706">
        <v>8.68</v>
      </c>
      <c r="E706">
        <f t="shared" si="9"/>
        <v>0</v>
      </c>
    </row>
    <row r="707" spans="1:5" x14ac:dyDescent="0.25">
      <c r="A707" s="18" t="s">
        <v>946</v>
      </c>
      <c r="B707" t="s">
        <v>128</v>
      </c>
      <c r="C707">
        <v>0</v>
      </c>
      <c r="D707">
        <v>19.75</v>
      </c>
      <c r="E707">
        <f t="shared" si="9"/>
        <v>0</v>
      </c>
    </row>
    <row r="708" spans="1:5" x14ac:dyDescent="0.25">
      <c r="A708" s="18" t="s">
        <v>947</v>
      </c>
      <c r="B708" t="s">
        <v>128</v>
      </c>
      <c r="C708">
        <v>1E-3</v>
      </c>
      <c r="D708">
        <v>5.65</v>
      </c>
      <c r="E708">
        <f t="shared" si="9"/>
        <v>5.7000000000000002E-3</v>
      </c>
    </row>
    <row r="709" spans="1:5" x14ac:dyDescent="0.25">
      <c r="A709" s="18" t="s">
        <v>948</v>
      </c>
      <c r="B709" t="s">
        <v>138</v>
      </c>
      <c r="C709">
        <v>0</v>
      </c>
      <c r="D709">
        <v>197</v>
      </c>
      <c r="E709">
        <f t="shared" si="9"/>
        <v>0</v>
      </c>
    </row>
    <row r="710" spans="1:5" ht="30" x14ac:dyDescent="0.25">
      <c r="A710" s="18" t="s">
        <v>949</v>
      </c>
      <c r="B710" t="s">
        <v>128</v>
      </c>
      <c r="C710">
        <v>2.0400000000000001E-2</v>
      </c>
      <c r="D710">
        <v>2.5</v>
      </c>
      <c r="E710">
        <f t="shared" si="9"/>
        <v>5.0999999999999997E-2</v>
      </c>
    </row>
    <row r="711" spans="1:5" x14ac:dyDescent="0.25">
      <c r="A711" s="18" t="s">
        <v>122</v>
      </c>
      <c r="B711" t="s">
        <v>10</v>
      </c>
      <c r="C711" t="s">
        <v>10</v>
      </c>
      <c r="D711" t="s">
        <v>10</v>
      </c>
      <c r="E711">
        <f>SUM(E685:E710)</f>
        <v>23.097300000000001</v>
      </c>
    </row>
    <row r="712" spans="1:5" x14ac:dyDescent="0.25">
      <c r="C712"/>
      <c r="D712"/>
      <c r="E712"/>
    </row>
    <row r="713" spans="1:5" x14ac:dyDescent="0.25">
      <c r="A713" s="18" t="s">
        <v>129</v>
      </c>
      <c r="B713" t="s">
        <v>10</v>
      </c>
      <c r="C713" t="s">
        <v>10</v>
      </c>
      <c r="D713" t="s">
        <v>10</v>
      </c>
      <c r="E713">
        <f>E682+E711</f>
        <v>24.689299999999999</v>
      </c>
    </row>
    <row r="714" spans="1:5" x14ac:dyDescent="0.25">
      <c r="A714" s="18" t="s">
        <v>130</v>
      </c>
      <c r="B714" t="s">
        <v>10</v>
      </c>
      <c r="C714" t="s">
        <v>10</v>
      </c>
      <c r="D714" s="248">
        <v>0</v>
      </c>
      <c r="E714">
        <f>ROUND((E713*D714),4)</f>
        <v>0</v>
      </c>
    </row>
    <row r="715" spans="1:5" x14ac:dyDescent="0.25">
      <c r="A715" s="18" t="s">
        <v>131</v>
      </c>
      <c r="B715" t="s">
        <v>10</v>
      </c>
      <c r="C715" t="s">
        <v>10</v>
      </c>
      <c r="D715" t="s">
        <v>10</v>
      </c>
      <c r="E715">
        <f>SUM(E713:E714)</f>
        <v>24.689299999999999</v>
      </c>
    </row>
    <row r="716" spans="1:5" x14ac:dyDescent="0.25">
      <c r="C716"/>
      <c r="D716"/>
      <c r="E716"/>
    </row>
    <row r="717" spans="1:5" x14ac:dyDescent="0.25">
      <c r="A717" s="18" t="s">
        <v>950</v>
      </c>
      <c r="B717" t="s">
        <v>51</v>
      </c>
      <c r="C717"/>
      <c r="D717"/>
      <c r="E717"/>
    </row>
    <row r="718" spans="1:5" ht="30" x14ac:dyDescent="0.25">
      <c r="A718" s="18" t="s">
        <v>951</v>
      </c>
      <c r="C718"/>
      <c r="D718"/>
      <c r="E718"/>
    </row>
    <row r="719" spans="1:5" x14ac:dyDescent="0.25">
      <c r="A719" s="18" t="s">
        <v>139</v>
      </c>
      <c r="C719"/>
      <c r="D719"/>
      <c r="E719"/>
    </row>
    <row r="720" spans="1:5" x14ac:dyDescent="0.25">
      <c r="C720"/>
      <c r="D720"/>
      <c r="E720"/>
    </row>
    <row r="721" spans="1:5" x14ac:dyDescent="0.25">
      <c r="A721" s="18" t="s">
        <v>125</v>
      </c>
      <c r="B721" t="s">
        <v>117</v>
      </c>
      <c r="C721" t="s">
        <v>118</v>
      </c>
      <c r="D721" t="s">
        <v>119</v>
      </c>
      <c r="E721" t="s">
        <v>120</v>
      </c>
    </row>
    <row r="722" spans="1:5" x14ac:dyDescent="0.25">
      <c r="A722" s="18" t="s">
        <v>871</v>
      </c>
      <c r="B722" t="s">
        <v>124</v>
      </c>
      <c r="C722">
        <v>6.0999999999999999E-2</v>
      </c>
      <c r="D722">
        <v>14.375400000000001</v>
      </c>
      <c r="E722">
        <f>ROUND((C722*D722),4)</f>
        <v>0.87690000000000001</v>
      </c>
    </row>
    <row r="723" spans="1:5" x14ac:dyDescent="0.25">
      <c r="A723" s="18" t="s">
        <v>767</v>
      </c>
      <c r="B723" t="s">
        <v>124</v>
      </c>
      <c r="C723">
        <v>6.0999999999999999E-2</v>
      </c>
      <c r="D723">
        <v>10.5754</v>
      </c>
      <c r="E723">
        <f>ROUND((C723*D723),4)</f>
        <v>0.64510000000000001</v>
      </c>
    </row>
    <row r="724" spans="1:5" ht="30" x14ac:dyDescent="0.25">
      <c r="A724" s="18" t="s">
        <v>952</v>
      </c>
      <c r="B724" t="s">
        <v>135</v>
      </c>
      <c r="C724">
        <v>1</v>
      </c>
      <c r="D724">
        <v>1.54</v>
      </c>
      <c r="E724">
        <f>ROUND((C724*D724),4)</f>
        <v>1.54</v>
      </c>
    </row>
    <row r="725" spans="1:5" ht="30" x14ac:dyDescent="0.25">
      <c r="A725" s="18" t="s">
        <v>953</v>
      </c>
      <c r="B725" t="s">
        <v>128</v>
      </c>
      <c r="C725">
        <v>1.12E-2</v>
      </c>
      <c r="D725">
        <v>0.81</v>
      </c>
      <c r="E725">
        <f>ROUND((C725*D725),4)</f>
        <v>9.1000000000000004E-3</v>
      </c>
    </row>
    <row r="726" spans="1:5" x14ac:dyDescent="0.25">
      <c r="A726" s="18" t="s">
        <v>122</v>
      </c>
      <c r="B726" t="s">
        <v>10</v>
      </c>
      <c r="C726" t="s">
        <v>10</v>
      </c>
      <c r="D726" t="s">
        <v>10</v>
      </c>
      <c r="E726">
        <f>SUM(E722:E725)</f>
        <v>3.0711000000000004</v>
      </c>
    </row>
    <row r="727" spans="1:5" x14ac:dyDescent="0.25">
      <c r="C727"/>
      <c r="D727"/>
      <c r="E727"/>
    </row>
    <row r="728" spans="1:5" x14ac:dyDescent="0.25">
      <c r="A728" s="18" t="s">
        <v>129</v>
      </c>
      <c r="B728" t="s">
        <v>10</v>
      </c>
      <c r="C728" t="s">
        <v>10</v>
      </c>
      <c r="D728" t="s">
        <v>10</v>
      </c>
      <c r="E728">
        <f>E726</f>
        <v>3.0711000000000004</v>
      </c>
    </row>
    <row r="729" spans="1:5" x14ac:dyDescent="0.25">
      <c r="A729" s="18" t="s">
        <v>130</v>
      </c>
      <c r="B729" t="s">
        <v>10</v>
      </c>
      <c r="C729" t="s">
        <v>10</v>
      </c>
      <c r="D729" s="248">
        <v>0</v>
      </c>
      <c r="E729">
        <f>ROUND((E728*D729),4)</f>
        <v>0</v>
      </c>
    </row>
    <row r="730" spans="1:5" x14ac:dyDescent="0.25">
      <c r="A730" s="18" t="s">
        <v>131</v>
      </c>
      <c r="B730" t="s">
        <v>10</v>
      </c>
      <c r="C730" t="s">
        <v>10</v>
      </c>
      <c r="D730" t="s">
        <v>10</v>
      </c>
      <c r="E730">
        <f>SUM(E728:E729)</f>
        <v>3.0711000000000004</v>
      </c>
    </row>
    <row r="731" spans="1:5" x14ac:dyDescent="0.25">
      <c r="C731"/>
      <c r="D731"/>
      <c r="E731"/>
    </row>
    <row r="732" spans="1:5" x14ac:dyDescent="0.25">
      <c r="A732" s="18" t="s">
        <v>954</v>
      </c>
      <c r="B732" t="s">
        <v>574</v>
      </c>
      <c r="C732"/>
      <c r="D732"/>
      <c r="E732"/>
    </row>
    <row r="733" spans="1:5" ht="30" x14ac:dyDescent="0.25">
      <c r="A733" s="18" t="s">
        <v>955</v>
      </c>
      <c r="C733"/>
      <c r="D733"/>
      <c r="E733"/>
    </row>
    <row r="734" spans="1:5" x14ac:dyDescent="0.25">
      <c r="A734" s="18" t="s">
        <v>115</v>
      </c>
      <c r="C734"/>
      <c r="D734"/>
      <c r="E734"/>
    </row>
    <row r="735" spans="1:5" x14ac:dyDescent="0.25">
      <c r="C735"/>
      <c r="D735"/>
      <c r="E735"/>
    </row>
    <row r="736" spans="1:5" x14ac:dyDescent="0.25">
      <c r="A736" s="18" t="s">
        <v>125</v>
      </c>
      <c r="B736" t="s">
        <v>117</v>
      </c>
      <c r="C736" t="s">
        <v>118</v>
      </c>
      <c r="D736" t="s">
        <v>119</v>
      </c>
      <c r="E736" t="s">
        <v>120</v>
      </c>
    </row>
    <row r="737" spans="1:5" x14ac:dyDescent="0.25">
      <c r="A737" s="18" t="s">
        <v>956</v>
      </c>
      <c r="B737" t="s">
        <v>128</v>
      </c>
      <c r="C737">
        <v>1</v>
      </c>
      <c r="D737">
        <v>11</v>
      </c>
      <c r="E737">
        <f>ROUND((C737*D737),4)</f>
        <v>11</v>
      </c>
    </row>
    <row r="738" spans="1:5" x14ac:dyDescent="0.25">
      <c r="A738" s="18" t="s">
        <v>122</v>
      </c>
      <c r="B738" t="s">
        <v>10</v>
      </c>
      <c r="C738" t="s">
        <v>10</v>
      </c>
      <c r="D738" t="s">
        <v>10</v>
      </c>
      <c r="E738">
        <f>SUM(E737:E737)</f>
        <v>11</v>
      </c>
    </row>
    <row r="739" spans="1:5" x14ac:dyDescent="0.25">
      <c r="C739"/>
      <c r="D739"/>
      <c r="E739"/>
    </row>
    <row r="740" spans="1:5" x14ac:dyDescent="0.25">
      <c r="A740" s="18" t="s">
        <v>129</v>
      </c>
      <c r="B740" t="s">
        <v>10</v>
      </c>
      <c r="C740" t="s">
        <v>10</v>
      </c>
      <c r="D740" t="s">
        <v>10</v>
      </c>
      <c r="E740">
        <f>E738</f>
        <v>11</v>
      </c>
    </row>
    <row r="741" spans="1:5" x14ac:dyDescent="0.25">
      <c r="A741" s="18" t="s">
        <v>130</v>
      </c>
      <c r="B741" t="s">
        <v>10</v>
      </c>
      <c r="C741" t="s">
        <v>10</v>
      </c>
      <c r="D741" s="248">
        <v>0</v>
      </c>
      <c r="E741">
        <f>ROUND((E740*D741),4)</f>
        <v>0</v>
      </c>
    </row>
    <row r="742" spans="1:5" x14ac:dyDescent="0.25">
      <c r="A742" s="18" t="s">
        <v>131</v>
      </c>
      <c r="B742" t="s">
        <v>10</v>
      </c>
      <c r="C742" t="s">
        <v>10</v>
      </c>
      <c r="D742" t="s">
        <v>10</v>
      </c>
      <c r="E742">
        <f>SUM(E740:E741)</f>
        <v>11</v>
      </c>
    </row>
    <row r="743" spans="1:5" x14ac:dyDescent="0.25">
      <c r="C743"/>
      <c r="D743"/>
      <c r="E743"/>
    </row>
    <row r="744" spans="1:5" x14ac:dyDescent="0.25">
      <c r="A744" s="18" t="s">
        <v>957</v>
      </c>
      <c r="B744" t="s">
        <v>578</v>
      </c>
      <c r="C744"/>
      <c r="D744"/>
      <c r="E744"/>
    </row>
    <row r="745" spans="1:5" ht="30" x14ac:dyDescent="0.25">
      <c r="A745" s="18" t="s">
        <v>958</v>
      </c>
      <c r="C745"/>
      <c r="D745"/>
      <c r="E745"/>
    </row>
    <row r="746" spans="1:5" x14ac:dyDescent="0.25">
      <c r="A746" s="18" t="s">
        <v>142</v>
      </c>
      <c r="C746"/>
      <c r="D746"/>
      <c r="E746"/>
    </row>
    <row r="747" spans="1:5" x14ac:dyDescent="0.25">
      <c r="C747"/>
      <c r="D747"/>
      <c r="E747"/>
    </row>
    <row r="748" spans="1:5" x14ac:dyDescent="0.25">
      <c r="A748" s="18" t="s">
        <v>125</v>
      </c>
      <c r="B748" t="s">
        <v>117</v>
      </c>
      <c r="C748" t="s">
        <v>118</v>
      </c>
      <c r="D748" t="s">
        <v>119</v>
      </c>
      <c r="E748" t="s">
        <v>120</v>
      </c>
    </row>
    <row r="749" spans="1:5" ht="30" x14ac:dyDescent="0.25">
      <c r="A749" s="18" t="s">
        <v>959</v>
      </c>
      <c r="B749" t="s">
        <v>143</v>
      </c>
      <c r="C749">
        <v>1</v>
      </c>
      <c r="D749">
        <v>17.989999999999998</v>
      </c>
      <c r="E749">
        <f>ROUND((C749*D749),4)</f>
        <v>17.989999999999998</v>
      </c>
    </row>
    <row r="750" spans="1:5" x14ac:dyDescent="0.25">
      <c r="A750" s="18" t="s">
        <v>122</v>
      </c>
      <c r="B750" t="s">
        <v>10</v>
      </c>
      <c r="C750" t="s">
        <v>10</v>
      </c>
      <c r="D750" t="s">
        <v>10</v>
      </c>
      <c r="E750">
        <f>SUM(E749:E749)</f>
        <v>17.989999999999998</v>
      </c>
    </row>
    <row r="751" spans="1:5" x14ac:dyDescent="0.25">
      <c r="C751"/>
      <c r="D751"/>
      <c r="E751"/>
    </row>
    <row r="752" spans="1:5" x14ac:dyDescent="0.25">
      <c r="A752" s="18" t="s">
        <v>129</v>
      </c>
      <c r="B752" t="s">
        <v>10</v>
      </c>
      <c r="C752" t="s">
        <v>10</v>
      </c>
      <c r="D752" t="s">
        <v>10</v>
      </c>
      <c r="E752">
        <f>E750</f>
        <v>17.989999999999998</v>
      </c>
    </row>
    <row r="753" spans="1:5" x14ac:dyDescent="0.25">
      <c r="A753" s="18" t="s">
        <v>130</v>
      </c>
      <c r="B753" t="s">
        <v>10</v>
      </c>
      <c r="C753" t="s">
        <v>10</v>
      </c>
      <c r="D753" s="248">
        <v>0</v>
      </c>
      <c r="E753">
        <f>ROUND((E752*D753),4)</f>
        <v>0</v>
      </c>
    </row>
    <row r="754" spans="1:5" x14ac:dyDescent="0.25">
      <c r="A754" s="18" t="s">
        <v>131</v>
      </c>
      <c r="B754" t="s">
        <v>10</v>
      </c>
      <c r="C754" t="s">
        <v>10</v>
      </c>
      <c r="D754" t="s">
        <v>10</v>
      </c>
      <c r="E754">
        <f>SUM(E752:E753)</f>
        <v>17.989999999999998</v>
      </c>
    </row>
    <row r="755" spans="1:5" x14ac:dyDescent="0.25">
      <c r="C755"/>
      <c r="D755"/>
      <c r="E755"/>
    </row>
    <row r="756" spans="1:5" x14ac:dyDescent="0.25">
      <c r="A756" s="18" t="s">
        <v>960</v>
      </c>
      <c r="B756" t="s">
        <v>582</v>
      </c>
      <c r="C756"/>
      <c r="D756"/>
      <c r="E756"/>
    </row>
    <row r="757" spans="1:5" x14ac:dyDescent="0.25">
      <c r="A757" s="18" t="s">
        <v>961</v>
      </c>
      <c r="C757"/>
      <c r="D757"/>
      <c r="E757"/>
    </row>
    <row r="758" spans="1:5" x14ac:dyDescent="0.25">
      <c r="A758" s="18" t="s">
        <v>144</v>
      </c>
      <c r="C758"/>
      <c r="D758"/>
      <c r="E758"/>
    </row>
    <row r="759" spans="1:5" x14ac:dyDescent="0.25">
      <c r="C759"/>
      <c r="D759"/>
      <c r="E759"/>
    </row>
    <row r="760" spans="1:5" x14ac:dyDescent="0.25">
      <c r="A760" s="18" t="s">
        <v>125</v>
      </c>
      <c r="B760" t="s">
        <v>117</v>
      </c>
      <c r="C760" t="s">
        <v>118</v>
      </c>
      <c r="D760" t="s">
        <v>119</v>
      </c>
      <c r="E760" t="s">
        <v>120</v>
      </c>
    </row>
    <row r="761" spans="1:5" ht="30" x14ac:dyDescent="0.25">
      <c r="A761" s="18" t="s">
        <v>917</v>
      </c>
      <c r="B761" t="s">
        <v>124</v>
      </c>
      <c r="C761">
        <v>8</v>
      </c>
      <c r="D761">
        <v>11.555400000000001</v>
      </c>
      <c r="E761">
        <f>ROUND((C761*D761),4)</f>
        <v>92.443200000000004</v>
      </c>
    </row>
    <row r="762" spans="1:5" x14ac:dyDescent="0.25">
      <c r="A762" s="18" t="s">
        <v>962</v>
      </c>
      <c r="B762" t="s">
        <v>124</v>
      </c>
      <c r="C762">
        <v>8</v>
      </c>
      <c r="D762">
        <v>14.375400000000001</v>
      </c>
      <c r="E762">
        <f>ROUND((C762*D762),4)</f>
        <v>115.00320000000001</v>
      </c>
    </row>
    <row r="763" spans="1:5" x14ac:dyDescent="0.25">
      <c r="A763" s="18" t="s">
        <v>122</v>
      </c>
      <c r="B763" t="s">
        <v>10</v>
      </c>
      <c r="C763" t="s">
        <v>10</v>
      </c>
      <c r="D763" t="s">
        <v>10</v>
      </c>
      <c r="E763">
        <f>SUM(E761:E762)</f>
        <v>207.44640000000001</v>
      </c>
    </row>
    <row r="764" spans="1:5" x14ac:dyDescent="0.25">
      <c r="C764"/>
      <c r="D764"/>
      <c r="E764"/>
    </row>
    <row r="765" spans="1:5" x14ac:dyDescent="0.25">
      <c r="A765" s="18" t="s">
        <v>129</v>
      </c>
      <c r="B765" t="s">
        <v>10</v>
      </c>
      <c r="C765" t="s">
        <v>10</v>
      </c>
      <c r="D765" t="s">
        <v>10</v>
      </c>
      <c r="E765">
        <f>E763</f>
        <v>207.44640000000001</v>
      </c>
    </row>
    <row r="766" spans="1:5" x14ac:dyDescent="0.25">
      <c r="A766" s="18" t="s">
        <v>130</v>
      </c>
      <c r="B766" t="s">
        <v>10</v>
      </c>
      <c r="C766" t="s">
        <v>10</v>
      </c>
      <c r="D766" s="248">
        <v>0</v>
      </c>
      <c r="E766">
        <f>ROUND((E765*D766),4)</f>
        <v>0</v>
      </c>
    </row>
    <row r="767" spans="1:5" x14ac:dyDescent="0.25">
      <c r="A767" s="18" t="s">
        <v>131</v>
      </c>
      <c r="B767" t="s">
        <v>10</v>
      </c>
      <c r="C767" t="s">
        <v>10</v>
      </c>
      <c r="D767" t="s">
        <v>10</v>
      </c>
      <c r="E767">
        <f>SUM(E765:E766)</f>
        <v>207.44640000000001</v>
      </c>
    </row>
    <row r="768" spans="1:5" x14ac:dyDescent="0.25">
      <c r="C768"/>
      <c r="D768"/>
      <c r="E768"/>
    </row>
    <row r="769" spans="1:5" x14ac:dyDescent="0.25">
      <c r="A769" s="18" t="s">
        <v>963</v>
      </c>
      <c r="B769" t="s">
        <v>585</v>
      </c>
      <c r="C769"/>
      <c r="D769"/>
      <c r="E769"/>
    </row>
    <row r="770" spans="1:5" ht="30" x14ac:dyDescent="0.25">
      <c r="A770" s="18" t="s">
        <v>964</v>
      </c>
      <c r="C770"/>
      <c r="D770"/>
      <c r="E770"/>
    </row>
    <row r="771" spans="1:5" x14ac:dyDescent="0.25">
      <c r="A771" s="18" t="s">
        <v>115</v>
      </c>
      <c r="C771"/>
      <c r="D771"/>
      <c r="E771"/>
    </row>
    <row r="772" spans="1:5" x14ac:dyDescent="0.25">
      <c r="C772"/>
      <c r="D772"/>
      <c r="E772"/>
    </row>
    <row r="773" spans="1:5" x14ac:dyDescent="0.25">
      <c r="A773" s="18" t="s">
        <v>125</v>
      </c>
      <c r="B773" t="s">
        <v>117</v>
      </c>
      <c r="C773" t="s">
        <v>118</v>
      </c>
      <c r="D773" t="s">
        <v>119</v>
      </c>
      <c r="E773" t="s">
        <v>120</v>
      </c>
    </row>
    <row r="774" spans="1:5" x14ac:dyDescent="0.25">
      <c r="A774" s="18" t="s">
        <v>871</v>
      </c>
      <c r="B774" t="s">
        <v>124</v>
      </c>
      <c r="C774">
        <v>0.3</v>
      </c>
      <c r="D774">
        <v>14.375400000000001</v>
      </c>
      <c r="E774">
        <f>ROUND((C774*D774),4)</f>
        <v>4.3125999999999998</v>
      </c>
    </row>
    <row r="775" spans="1:5" ht="30" x14ac:dyDescent="0.25">
      <c r="A775" s="18" t="s">
        <v>965</v>
      </c>
      <c r="B775" t="s">
        <v>138</v>
      </c>
      <c r="C775">
        <v>2</v>
      </c>
      <c r="D775">
        <v>1</v>
      </c>
      <c r="E775">
        <f>ROUND((C775*D775),4)</f>
        <v>2</v>
      </c>
    </row>
    <row r="776" spans="1:5" ht="30" x14ac:dyDescent="0.25">
      <c r="A776" s="18" t="s">
        <v>966</v>
      </c>
      <c r="B776" t="s">
        <v>128</v>
      </c>
      <c r="C776">
        <v>1</v>
      </c>
      <c r="D776">
        <v>9.58</v>
      </c>
      <c r="E776">
        <f>ROUND((C776*D776),4)</f>
        <v>9.58</v>
      </c>
    </row>
    <row r="777" spans="1:5" x14ac:dyDescent="0.25">
      <c r="A777" s="18" t="s">
        <v>122</v>
      </c>
      <c r="B777" t="s">
        <v>10</v>
      </c>
      <c r="C777" t="s">
        <v>10</v>
      </c>
      <c r="D777" t="s">
        <v>10</v>
      </c>
      <c r="E777">
        <f>SUM(E774:E776)</f>
        <v>15.8926</v>
      </c>
    </row>
    <row r="778" spans="1:5" x14ac:dyDescent="0.25">
      <c r="C778"/>
      <c r="D778"/>
      <c r="E778"/>
    </row>
    <row r="779" spans="1:5" x14ac:dyDescent="0.25">
      <c r="A779" s="18" t="s">
        <v>129</v>
      </c>
      <c r="B779" t="s">
        <v>10</v>
      </c>
      <c r="C779" t="s">
        <v>10</v>
      </c>
      <c r="D779" t="s">
        <v>10</v>
      </c>
      <c r="E779">
        <f>E777</f>
        <v>15.8926</v>
      </c>
    </row>
    <row r="780" spans="1:5" x14ac:dyDescent="0.25">
      <c r="A780" s="18" t="s">
        <v>130</v>
      </c>
      <c r="B780" t="s">
        <v>10</v>
      </c>
      <c r="C780" t="s">
        <v>10</v>
      </c>
      <c r="D780" s="248">
        <v>0</v>
      </c>
      <c r="E780">
        <f>ROUND((E779*D780),4)</f>
        <v>0</v>
      </c>
    </row>
    <row r="781" spans="1:5" x14ac:dyDescent="0.25">
      <c r="A781" s="18" t="s">
        <v>131</v>
      </c>
      <c r="B781" t="s">
        <v>10</v>
      </c>
      <c r="C781" t="s">
        <v>10</v>
      </c>
      <c r="D781" t="s">
        <v>10</v>
      </c>
      <c r="E781">
        <f>SUM(E779:E780)</f>
        <v>15.8926</v>
      </c>
    </row>
    <row r="782" spans="1:5" x14ac:dyDescent="0.25">
      <c r="C782"/>
      <c r="D782"/>
      <c r="E782"/>
    </row>
    <row r="783" spans="1:5" x14ac:dyDescent="0.25">
      <c r="A783" s="18" t="s">
        <v>967</v>
      </c>
      <c r="B783" t="s">
        <v>589</v>
      </c>
      <c r="C783"/>
      <c r="D783"/>
      <c r="E783"/>
    </row>
    <row r="784" spans="1:5" ht="45" x14ac:dyDescent="0.25">
      <c r="A784" s="18" t="s">
        <v>968</v>
      </c>
      <c r="C784"/>
      <c r="D784"/>
      <c r="E784"/>
    </row>
    <row r="785" spans="1:5" x14ac:dyDescent="0.25">
      <c r="A785" s="18" t="s">
        <v>115</v>
      </c>
      <c r="C785"/>
      <c r="D785"/>
      <c r="E785"/>
    </row>
    <row r="786" spans="1:5" x14ac:dyDescent="0.25">
      <c r="C786"/>
      <c r="D786"/>
      <c r="E786"/>
    </row>
    <row r="787" spans="1:5" x14ac:dyDescent="0.25">
      <c r="A787" s="18" t="s">
        <v>125</v>
      </c>
      <c r="B787" t="s">
        <v>117</v>
      </c>
      <c r="C787" t="s">
        <v>118</v>
      </c>
      <c r="D787" t="s">
        <v>119</v>
      </c>
      <c r="E787" t="s">
        <v>120</v>
      </c>
    </row>
    <row r="788" spans="1:5" ht="45" x14ac:dyDescent="0.25">
      <c r="A788" s="18" t="s">
        <v>969</v>
      </c>
      <c r="B788" t="s">
        <v>128</v>
      </c>
      <c r="C788">
        <v>1</v>
      </c>
      <c r="D788" s="1">
        <v>2956.89</v>
      </c>
      <c r="E788">
        <f>ROUND((C788*D788),4)</f>
        <v>2956.89</v>
      </c>
    </row>
    <row r="789" spans="1:5" x14ac:dyDescent="0.25">
      <c r="A789" s="18" t="s">
        <v>122</v>
      </c>
      <c r="B789" t="s">
        <v>10</v>
      </c>
      <c r="C789" t="s">
        <v>10</v>
      </c>
      <c r="D789" t="s">
        <v>10</v>
      </c>
      <c r="E789">
        <f>SUM(E788:E788)</f>
        <v>2956.89</v>
      </c>
    </row>
    <row r="790" spans="1:5" x14ac:dyDescent="0.25">
      <c r="C790"/>
      <c r="D790"/>
      <c r="E790"/>
    </row>
    <row r="791" spans="1:5" x14ac:dyDescent="0.25">
      <c r="A791" s="18" t="s">
        <v>129</v>
      </c>
      <c r="B791" t="s">
        <v>10</v>
      </c>
      <c r="C791" t="s">
        <v>10</v>
      </c>
      <c r="D791" t="s">
        <v>10</v>
      </c>
      <c r="E791">
        <f>E789</f>
        <v>2956.89</v>
      </c>
    </row>
    <row r="792" spans="1:5" x14ac:dyDescent="0.25">
      <c r="A792" s="18" t="s">
        <v>130</v>
      </c>
      <c r="B792" t="s">
        <v>10</v>
      </c>
      <c r="C792" t="s">
        <v>10</v>
      </c>
      <c r="D792" s="248">
        <v>0</v>
      </c>
      <c r="E792">
        <f>ROUND((E791*D792),4)</f>
        <v>0</v>
      </c>
    </row>
    <row r="793" spans="1:5" x14ac:dyDescent="0.25">
      <c r="A793" s="18" t="s">
        <v>131</v>
      </c>
      <c r="B793" t="s">
        <v>10</v>
      </c>
      <c r="C793" t="s">
        <v>10</v>
      </c>
      <c r="D793" t="s">
        <v>10</v>
      </c>
      <c r="E793">
        <f>SUM(E791:E792)</f>
        <v>2956.89</v>
      </c>
    </row>
    <row r="794" spans="1:5" x14ac:dyDescent="0.25">
      <c r="C794"/>
      <c r="D794"/>
      <c r="E794"/>
    </row>
    <row r="795" spans="1:5" x14ac:dyDescent="0.25">
      <c r="A795" s="18" t="s">
        <v>970</v>
      </c>
      <c r="B795" t="s">
        <v>55</v>
      </c>
      <c r="C795"/>
      <c r="D795"/>
      <c r="E795"/>
    </row>
    <row r="796" spans="1:5" x14ac:dyDescent="0.25">
      <c r="A796" s="18" t="s">
        <v>971</v>
      </c>
      <c r="C796"/>
      <c r="D796"/>
      <c r="E796"/>
    </row>
    <row r="797" spans="1:5" x14ac:dyDescent="0.25">
      <c r="A797" s="18" t="s">
        <v>132</v>
      </c>
      <c r="C797"/>
      <c r="D797"/>
      <c r="E797"/>
    </row>
    <row r="798" spans="1:5" x14ac:dyDescent="0.25">
      <c r="C798"/>
      <c r="D798"/>
      <c r="E798"/>
    </row>
    <row r="799" spans="1:5" x14ac:dyDescent="0.25">
      <c r="A799" s="18" t="s">
        <v>125</v>
      </c>
      <c r="B799" t="s">
        <v>117</v>
      </c>
      <c r="C799" t="s">
        <v>118</v>
      </c>
      <c r="D799" t="s">
        <v>119</v>
      </c>
      <c r="E799" t="s">
        <v>120</v>
      </c>
    </row>
    <row r="800" spans="1:5" x14ac:dyDescent="0.25">
      <c r="A800" s="18" t="s">
        <v>767</v>
      </c>
      <c r="B800" t="s">
        <v>124</v>
      </c>
      <c r="C800">
        <v>0.14000000000000001</v>
      </c>
      <c r="D800">
        <v>10.5754</v>
      </c>
      <c r="E800">
        <f>ROUND((C800*D800),4)</f>
        <v>1.4805999999999999</v>
      </c>
    </row>
    <row r="801" spans="1:5" x14ac:dyDescent="0.25">
      <c r="A801" s="18" t="s">
        <v>972</v>
      </c>
      <c r="B801" t="s">
        <v>145</v>
      </c>
      <c r="C801">
        <v>0.05</v>
      </c>
      <c r="D801">
        <v>4</v>
      </c>
      <c r="E801">
        <f>ROUND((C801*D801),4)</f>
        <v>0.2</v>
      </c>
    </row>
    <row r="802" spans="1:5" x14ac:dyDescent="0.25">
      <c r="A802" s="18" t="s">
        <v>122</v>
      </c>
      <c r="B802" t="s">
        <v>10</v>
      </c>
      <c r="C802" t="s">
        <v>10</v>
      </c>
      <c r="D802" t="s">
        <v>10</v>
      </c>
      <c r="E802">
        <f>SUM(E800:E801)</f>
        <v>1.6805999999999999</v>
      </c>
    </row>
    <row r="803" spans="1:5" x14ac:dyDescent="0.25">
      <c r="C803"/>
      <c r="D803"/>
      <c r="E803"/>
    </row>
    <row r="804" spans="1:5" x14ac:dyDescent="0.25">
      <c r="A804" s="18" t="s">
        <v>129</v>
      </c>
      <c r="B804" t="s">
        <v>10</v>
      </c>
      <c r="C804" t="s">
        <v>10</v>
      </c>
      <c r="D804" t="s">
        <v>10</v>
      </c>
      <c r="E804">
        <f>E802</f>
        <v>1.6805999999999999</v>
      </c>
    </row>
    <row r="805" spans="1:5" x14ac:dyDescent="0.25">
      <c r="A805" s="18" t="s">
        <v>130</v>
      </c>
      <c r="B805" t="s">
        <v>10</v>
      </c>
      <c r="C805" t="s">
        <v>10</v>
      </c>
      <c r="D805" s="248">
        <v>0</v>
      </c>
      <c r="E805">
        <f>ROUND((E804*D805),4)</f>
        <v>0</v>
      </c>
    </row>
    <row r="806" spans="1:5" x14ac:dyDescent="0.25">
      <c r="A806" s="18" t="s">
        <v>131</v>
      </c>
      <c r="B806" t="s">
        <v>10</v>
      </c>
      <c r="C806" t="s">
        <v>10</v>
      </c>
      <c r="D806" t="s">
        <v>10</v>
      </c>
      <c r="E806">
        <f>SUM(E804:E805)</f>
        <v>1.6805999999999999</v>
      </c>
    </row>
    <row r="807" spans="1:5" x14ac:dyDescent="0.25">
      <c r="C807"/>
      <c r="D807"/>
      <c r="E807"/>
    </row>
    <row r="808" spans="1:5" x14ac:dyDescent="0.25">
      <c r="A808" s="18" t="s">
        <v>973</v>
      </c>
      <c r="B808" t="s">
        <v>599</v>
      </c>
      <c r="C808"/>
      <c r="D808"/>
      <c r="E808"/>
    </row>
    <row r="809" spans="1:5" ht="30" x14ac:dyDescent="0.25">
      <c r="A809" s="18" t="s">
        <v>974</v>
      </c>
      <c r="C809"/>
      <c r="D809"/>
      <c r="E809"/>
    </row>
    <row r="810" spans="1:5" x14ac:dyDescent="0.25">
      <c r="A810" s="18" t="s">
        <v>132</v>
      </c>
      <c r="C810"/>
      <c r="D810"/>
      <c r="E810"/>
    </row>
    <row r="811" spans="1:5" x14ac:dyDescent="0.25">
      <c r="C811"/>
      <c r="D811"/>
      <c r="E811"/>
    </row>
    <row r="812" spans="1:5" x14ac:dyDescent="0.25">
      <c r="A812" s="18" t="s">
        <v>125</v>
      </c>
      <c r="B812" t="s">
        <v>117</v>
      </c>
      <c r="C812" t="s">
        <v>118</v>
      </c>
      <c r="D812" t="s">
        <v>119</v>
      </c>
      <c r="E812" t="s">
        <v>120</v>
      </c>
    </row>
    <row r="813" spans="1:5" ht="30" x14ac:dyDescent="0.25">
      <c r="A813" s="18" t="s">
        <v>779</v>
      </c>
      <c r="B813" t="s">
        <v>124</v>
      </c>
      <c r="C813">
        <v>1.2</v>
      </c>
      <c r="D813">
        <v>14.205399999999999</v>
      </c>
      <c r="E813">
        <f>ROUND((C813*D813),4)</f>
        <v>17.046500000000002</v>
      </c>
    </row>
    <row r="814" spans="1:5" x14ac:dyDescent="0.25">
      <c r="A814" s="18" t="s">
        <v>122</v>
      </c>
      <c r="B814" t="s">
        <v>10</v>
      </c>
      <c r="C814" t="s">
        <v>10</v>
      </c>
      <c r="D814" t="s">
        <v>10</v>
      </c>
      <c r="E814">
        <f>SUM(E813:E813)</f>
        <v>17.046500000000002</v>
      </c>
    </row>
    <row r="815" spans="1:5" x14ac:dyDescent="0.25">
      <c r="C815"/>
      <c r="D815"/>
      <c r="E815"/>
    </row>
    <row r="816" spans="1:5" x14ac:dyDescent="0.25">
      <c r="A816" s="18" t="s">
        <v>129</v>
      </c>
      <c r="B816" t="s">
        <v>10</v>
      </c>
      <c r="C816" t="s">
        <v>10</v>
      </c>
      <c r="D816" t="s">
        <v>10</v>
      </c>
      <c r="E816">
        <f>E814</f>
        <v>17.046500000000002</v>
      </c>
    </row>
    <row r="817" spans="1:5" x14ac:dyDescent="0.25">
      <c r="A817" s="18" t="s">
        <v>130</v>
      </c>
      <c r="B817" t="s">
        <v>10</v>
      </c>
      <c r="C817" t="s">
        <v>10</v>
      </c>
      <c r="D817" s="248">
        <v>0</v>
      </c>
      <c r="E817">
        <f>ROUND((E816*D817),4)</f>
        <v>0</v>
      </c>
    </row>
    <row r="818" spans="1:5" x14ac:dyDescent="0.25">
      <c r="A818" s="18" t="s">
        <v>131</v>
      </c>
      <c r="B818" t="s">
        <v>10</v>
      </c>
      <c r="C818" t="s">
        <v>10</v>
      </c>
      <c r="D818" t="s">
        <v>10</v>
      </c>
      <c r="E818">
        <f>SUM(E816:E817)</f>
        <v>17.046500000000002</v>
      </c>
    </row>
    <row r="819" spans="1:5" x14ac:dyDescent="0.25">
      <c r="C819"/>
      <c r="D819"/>
      <c r="E819"/>
    </row>
    <row r="820" spans="1:5" x14ac:dyDescent="0.25">
      <c r="A820" s="18" t="s">
        <v>975</v>
      </c>
      <c r="B820" t="s">
        <v>60</v>
      </c>
      <c r="C820"/>
      <c r="D820"/>
      <c r="E820"/>
    </row>
    <row r="821" spans="1:5" ht="30" x14ac:dyDescent="0.25">
      <c r="A821" s="18" t="s">
        <v>976</v>
      </c>
      <c r="C821"/>
      <c r="D821"/>
      <c r="E821"/>
    </row>
    <row r="822" spans="1:5" x14ac:dyDescent="0.25">
      <c r="A822" s="18" t="s">
        <v>115</v>
      </c>
      <c r="C822"/>
      <c r="D822"/>
      <c r="E822"/>
    </row>
    <row r="823" spans="1:5" x14ac:dyDescent="0.25">
      <c r="C823"/>
      <c r="D823"/>
      <c r="E823"/>
    </row>
    <row r="824" spans="1:5" x14ac:dyDescent="0.25">
      <c r="A824" s="18" t="s">
        <v>125</v>
      </c>
      <c r="B824" t="s">
        <v>117</v>
      </c>
      <c r="C824" t="s">
        <v>118</v>
      </c>
      <c r="D824" t="s">
        <v>119</v>
      </c>
      <c r="E824" t="s">
        <v>120</v>
      </c>
    </row>
    <row r="825" spans="1:5" ht="30" x14ac:dyDescent="0.25">
      <c r="A825" s="18" t="s">
        <v>779</v>
      </c>
      <c r="B825" t="s">
        <v>124</v>
      </c>
      <c r="C825">
        <v>0.5</v>
      </c>
      <c r="D825">
        <v>14.205399999999999</v>
      </c>
      <c r="E825">
        <f>ROUND((C825*D825),4)</f>
        <v>7.1026999999999996</v>
      </c>
    </row>
    <row r="826" spans="1:5" x14ac:dyDescent="0.25">
      <c r="A826" s="18" t="s">
        <v>122</v>
      </c>
      <c r="B826" t="s">
        <v>10</v>
      </c>
      <c r="C826" t="s">
        <v>10</v>
      </c>
      <c r="D826" t="s">
        <v>10</v>
      </c>
      <c r="E826">
        <f>SUM(E825:E825)</f>
        <v>7.1026999999999996</v>
      </c>
    </row>
    <row r="827" spans="1:5" x14ac:dyDescent="0.25">
      <c r="C827"/>
      <c r="D827"/>
      <c r="E827"/>
    </row>
    <row r="828" spans="1:5" x14ac:dyDescent="0.25">
      <c r="A828" s="18" t="s">
        <v>129</v>
      </c>
      <c r="B828" t="s">
        <v>10</v>
      </c>
      <c r="C828" t="s">
        <v>10</v>
      </c>
      <c r="D828" t="s">
        <v>10</v>
      </c>
      <c r="E828">
        <f>E826</f>
        <v>7.1026999999999996</v>
      </c>
    </row>
    <row r="829" spans="1:5" x14ac:dyDescent="0.25">
      <c r="A829" s="18" t="s">
        <v>130</v>
      </c>
      <c r="B829" t="s">
        <v>10</v>
      </c>
      <c r="C829" t="s">
        <v>10</v>
      </c>
      <c r="D829" s="248">
        <v>0</v>
      </c>
      <c r="E829">
        <f>ROUND((E828*D829),4)</f>
        <v>0</v>
      </c>
    </row>
    <row r="830" spans="1:5" x14ac:dyDescent="0.25">
      <c r="A830" s="18" t="s">
        <v>131</v>
      </c>
      <c r="B830" t="s">
        <v>10</v>
      </c>
      <c r="C830" t="s">
        <v>10</v>
      </c>
      <c r="D830" t="s">
        <v>10</v>
      </c>
      <c r="E830">
        <f>SUM(E828:E829)</f>
        <v>7.1026999999999996</v>
      </c>
    </row>
    <row r="831" spans="1:5" x14ac:dyDescent="0.25">
      <c r="C831"/>
      <c r="D831"/>
      <c r="E831"/>
    </row>
    <row r="832" spans="1:5" x14ac:dyDescent="0.25">
      <c r="A832" s="18" t="s">
        <v>977</v>
      </c>
      <c r="B832" t="s">
        <v>463</v>
      </c>
      <c r="C832"/>
      <c r="D832"/>
      <c r="E832"/>
    </row>
    <row r="833" spans="1:5" ht="90" x14ac:dyDescent="0.25">
      <c r="A833" s="18" t="s">
        <v>792</v>
      </c>
      <c r="C833"/>
      <c r="D833"/>
      <c r="E833"/>
    </row>
    <row r="834" spans="1:5" x14ac:dyDescent="0.25">
      <c r="A834" s="18" t="s">
        <v>115</v>
      </c>
      <c r="C834"/>
      <c r="D834"/>
      <c r="E834"/>
    </row>
    <row r="835" spans="1:5" x14ac:dyDescent="0.25">
      <c r="C835"/>
      <c r="D835"/>
      <c r="E835"/>
    </row>
    <row r="836" spans="1:5" x14ac:dyDescent="0.25">
      <c r="A836" s="18" t="s">
        <v>125</v>
      </c>
      <c r="B836" t="s">
        <v>117</v>
      </c>
      <c r="C836" t="s">
        <v>118</v>
      </c>
      <c r="D836" t="s">
        <v>119</v>
      </c>
      <c r="E836" t="s">
        <v>120</v>
      </c>
    </row>
    <row r="837" spans="1:5" ht="45" x14ac:dyDescent="0.25">
      <c r="A837" s="18" t="s">
        <v>793</v>
      </c>
      <c r="B837" t="s">
        <v>128</v>
      </c>
      <c r="C837">
        <v>1</v>
      </c>
      <c r="D837">
        <v>225</v>
      </c>
      <c r="E837">
        <f>ROUND((C837*D837),4)</f>
        <v>225</v>
      </c>
    </row>
    <row r="838" spans="1:5" x14ac:dyDescent="0.25">
      <c r="A838" s="18" t="s">
        <v>122</v>
      </c>
      <c r="B838" t="s">
        <v>10</v>
      </c>
      <c r="C838" t="s">
        <v>10</v>
      </c>
      <c r="D838" t="s">
        <v>10</v>
      </c>
      <c r="E838">
        <f>SUM(E837:E837)</f>
        <v>225</v>
      </c>
    </row>
    <row r="839" spans="1:5" x14ac:dyDescent="0.25">
      <c r="C839"/>
      <c r="D839"/>
      <c r="E839"/>
    </row>
    <row r="840" spans="1:5" x14ac:dyDescent="0.25">
      <c r="A840" s="18" t="s">
        <v>129</v>
      </c>
      <c r="B840" t="s">
        <v>10</v>
      </c>
      <c r="C840" t="s">
        <v>10</v>
      </c>
      <c r="D840" t="s">
        <v>10</v>
      </c>
      <c r="E840">
        <f>E838</f>
        <v>225</v>
      </c>
    </row>
    <row r="841" spans="1:5" x14ac:dyDescent="0.25">
      <c r="A841" s="18" t="s">
        <v>130</v>
      </c>
      <c r="B841" t="s">
        <v>10</v>
      </c>
      <c r="C841" t="s">
        <v>10</v>
      </c>
      <c r="D841" s="248">
        <v>0</v>
      </c>
      <c r="E841">
        <f>ROUND((E840*D841),4)</f>
        <v>0</v>
      </c>
    </row>
    <row r="842" spans="1:5" x14ac:dyDescent="0.25">
      <c r="A842" s="18" t="s">
        <v>131</v>
      </c>
      <c r="B842" t="s">
        <v>10</v>
      </c>
      <c r="C842" t="s">
        <v>10</v>
      </c>
      <c r="D842" t="s">
        <v>10</v>
      </c>
      <c r="E842">
        <f>SUM(E840:E841)</f>
        <v>225</v>
      </c>
    </row>
    <row r="843" spans="1:5" x14ac:dyDescent="0.25">
      <c r="C843"/>
      <c r="D843"/>
      <c r="E843"/>
    </row>
    <row r="844" spans="1:5" x14ac:dyDescent="0.25">
      <c r="A844" s="18" t="s">
        <v>978</v>
      </c>
      <c r="B844" t="s">
        <v>63</v>
      </c>
      <c r="C844"/>
      <c r="D844"/>
      <c r="E844"/>
    </row>
    <row r="845" spans="1:5" ht="30" x14ac:dyDescent="0.25">
      <c r="A845" s="18" t="s">
        <v>979</v>
      </c>
      <c r="C845"/>
      <c r="D845"/>
      <c r="E845"/>
    </row>
    <row r="846" spans="1:5" x14ac:dyDescent="0.25">
      <c r="A846" s="18" t="s">
        <v>133</v>
      </c>
      <c r="C846"/>
      <c r="D846"/>
      <c r="E846"/>
    </row>
    <row r="847" spans="1:5" x14ac:dyDescent="0.25">
      <c r="C847"/>
      <c r="D847"/>
      <c r="E847"/>
    </row>
    <row r="848" spans="1:5" x14ac:dyDescent="0.25">
      <c r="A848" s="18" t="s">
        <v>125</v>
      </c>
      <c r="B848" t="s">
        <v>117</v>
      </c>
      <c r="C848" t="s">
        <v>118</v>
      </c>
      <c r="D848" t="s">
        <v>119</v>
      </c>
      <c r="E848" t="s">
        <v>120</v>
      </c>
    </row>
    <row r="849" spans="1:5" x14ac:dyDescent="0.25">
      <c r="A849" s="18" t="s">
        <v>789</v>
      </c>
      <c r="B849" t="s">
        <v>124</v>
      </c>
      <c r="C849">
        <v>7.5</v>
      </c>
      <c r="D849">
        <v>14.375400000000001</v>
      </c>
      <c r="E849">
        <f>ROUND((C849*D849),4)</f>
        <v>107.8155</v>
      </c>
    </row>
    <row r="850" spans="1:5" x14ac:dyDescent="0.25">
      <c r="A850" s="18" t="s">
        <v>767</v>
      </c>
      <c r="B850" t="s">
        <v>124</v>
      </c>
      <c r="C850">
        <v>7.5</v>
      </c>
      <c r="D850">
        <v>10.5754</v>
      </c>
      <c r="E850">
        <f>ROUND((C850*D850),4)</f>
        <v>79.3155</v>
      </c>
    </row>
    <row r="851" spans="1:5" ht="30" x14ac:dyDescent="0.25">
      <c r="A851" s="18" t="s">
        <v>980</v>
      </c>
      <c r="B851" t="s">
        <v>137</v>
      </c>
      <c r="C851">
        <v>0.17</v>
      </c>
      <c r="D851">
        <v>375.0179</v>
      </c>
      <c r="E851">
        <f>ROUND((C851*D851),4)</f>
        <v>63.753</v>
      </c>
    </row>
    <row r="852" spans="1:5" ht="30" x14ac:dyDescent="0.25">
      <c r="A852" s="18" t="s">
        <v>803</v>
      </c>
      <c r="B852" t="s">
        <v>128</v>
      </c>
      <c r="C852">
        <v>250</v>
      </c>
      <c r="D852">
        <v>0.46</v>
      </c>
      <c r="E852">
        <f>ROUND((C852*D852),4)</f>
        <v>115</v>
      </c>
    </row>
    <row r="853" spans="1:5" x14ac:dyDescent="0.25">
      <c r="A853" s="18" t="s">
        <v>122</v>
      </c>
      <c r="B853" t="s">
        <v>10</v>
      </c>
      <c r="C853" t="s">
        <v>10</v>
      </c>
      <c r="D853" t="s">
        <v>10</v>
      </c>
      <c r="E853">
        <f>SUM(E849:E852)</f>
        <v>365.88400000000001</v>
      </c>
    </row>
    <row r="854" spans="1:5" x14ac:dyDescent="0.25">
      <c r="C854"/>
      <c r="D854"/>
      <c r="E854"/>
    </row>
    <row r="855" spans="1:5" x14ac:dyDescent="0.25">
      <c r="A855" s="18" t="s">
        <v>129</v>
      </c>
      <c r="B855" t="s">
        <v>10</v>
      </c>
      <c r="C855" t="s">
        <v>10</v>
      </c>
      <c r="D855" t="s">
        <v>10</v>
      </c>
      <c r="E855">
        <f>E853</f>
        <v>365.88400000000001</v>
      </c>
    </row>
    <row r="856" spans="1:5" x14ac:dyDescent="0.25">
      <c r="A856" s="18" t="s">
        <v>130</v>
      </c>
      <c r="B856" t="s">
        <v>10</v>
      </c>
      <c r="C856" t="s">
        <v>10</v>
      </c>
      <c r="D856" s="248">
        <v>0</v>
      </c>
      <c r="E856">
        <f>ROUND((E855*D856),4)</f>
        <v>0</v>
      </c>
    </row>
    <row r="857" spans="1:5" x14ac:dyDescent="0.25">
      <c r="A857" s="18" t="s">
        <v>131</v>
      </c>
      <c r="B857" t="s">
        <v>10</v>
      </c>
      <c r="C857" t="s">
        <v>10</v>
      </c>
      <c r="D857" t="s">
        <v>10</v>
      </c>
      <c r="E857">
        <f>SUM(E855:E856)</f>
        <v>365.88400000000001</v>
      </c>
    </row>
    <row r="858" spans="1:5" x14ac:dyDescent="0.25">
      <c r="C858"/>
      <c r="D858"/>
      <c r="E858"/>
    </row>
    <row r="859" spans="1:5" x14ac:dyDescent="0.25">
      <c r="A859" s="18" t="s">
        <v>981</v>
      </c>
      <c r="B859" t="s">
        <v>605</v>
      </c>
      <c r="C859"/>
      <c r="D859"/>
      <c r="E859"/>
    </row>
    <row r="860" spans="1:5" ht="75" x14ac:dyDescent="0.25">
      <c r="A860" s="18" t="s">
        <v>982</v>
      </c>
      <c r="C860"/>
      <c r="D860"/>
      <c r="E860"/>
    </row>
    <row r="861" spans="1:5" x14ac:dyDescent="0.25">
      <c r="A861" s="18" t="s">
        <v>132</v>
      </c>
      <c r="C861"/>
      <c r="D861"/>
      <c r="E861"/>
    </row>
    <row r="862" spans="1:5" x14ac:dyDescent="0.25">
      <c r="C862"/>
      <c r="D862"/>
      <c r="E862"/>
    </row>
    <row r="863" spans="1:5" x14ac:dyDescent="0.25">
      <c r="A863" s="18" t="s">
        <v>125</v>
      </c>
      <c r="B863" t="s">
        <v>117</v>
      </c>
      <c r="C863" t="s">
        <v>118</v>
      </c>
      <c r="D863" t="s">
        <v>119</v>
      </c>
      <c r="E863" t="s">
        <v>120</v>
      </c>
    </row>
    <row r="864" spans="1:5" ht="60" x14ac:dyDescent="0.25">
      <c r="A864" s="18" t="s">
        <v>983</v>
      </c>
      <c r="B864" t="s">
        <v>137</v>
      </c>
      <c r="C864">
        <v>1.41E-2</v>
      </c>
      <c r="D864">
        <v>280.74259999999998</v>
      </c>
      <c r="E864">
        <f t="shared" ref="E864:E870" si="10">ROUND((C864*D864),4)</f>
        <v>3.9584999999999999</v>
      </c>
    </row>
    <row r="865" spans="1:5" x14ac:dyDescent="0.25">
      <c r="A865" s="18" t="s">
        <v>789</v>
      </c>
      <c r="B865" t="s">
        <v>124</v>
      </c>
      <c r="C865">
        <v>0.92</v>
      </c>
      <c r="D865">
        <v>14.375400000000001</v>
      </c>
      <c r="E865">
        <f t="shared" si="10"/>
        <v>13.2254</v>
      </c>
    </row>
    <row r="866" spans="1:5" x14ac:dyDescent="0.25">
      <c r="A866" s="18" t="s">
        <v>767</v>
      </c>
      <c r="B866" t="s">
        <v>124</v>
      </c>
      <c r="C866">
        <v>0.46</v>
      </c>
      <c r="D866">
        <v>10.5754</v>
      </c>
      <c r="E866">
        <f t="shared" si="10"/>
        <v>4.8647</v>
      </c>
    </row>
    <row r="867" spans="1:5" ht="45" x14ac:dyDescent="0.25">
      <c r="A867" s="18" t="s">
        <v>984</v>
      </c>
      <c r="B867" t="s">
        <v>135</v>
      </c>
      <c r="C867">
        <v>0.87</v>
      </c>
      <c r="D867">
        <v>1.89</v>
      </c>
      <c r="E867">
        <f t="shared" si="10"/>
        <v>1.6443000000000001</v>
      </c>
    </row>
    <row r="868" spans="1:5" ht="30" x14ac:dyDescent="0.25">
      <c r="A868" s="18" t="s">
        <v>985</v>
      </c>
      <c r="B868" t="s">
        <v>128</v>
      </c>
      <c r="C868">
        <v>15.28</v>
      </c>
      <c r="D868">
        <v>1.27</v>
      </c>
      <c r="E868">
        <f t="shared" si="10"/>
        <v>19.4056</v>
      </c>
    </row>
    <row r="869" spans="1:5" ht="30" x14ac:dyDescent="0.25">
      <c r="A869" s="18" t="s">
        <v>986</v>
      </c>
      <c r="B869" t="s">
        <v>128</v>
      </c>
      <c r="C869">
        <v>1.27</v>
      </c>
      <c r="D869">
        <v>1.71</v>
      </c>
      <c r="E869">
        <f t="shared" si="10"/>
        <v>2.1717</v>
      </c>
    </row>
    <row r="870" spans="1:5" ht="30" x14ac:dyDescent="0.25">
      <c r="A870" s="18" t="s">
        <v>987</v>
      </c>
      <c r="B870" t="s">
        <v>128</v>
      </c>
      <c r="C870">
        <v>1.53</v>
      </c>
      <c r="D870">
        <v>0.79</v>
      </c>
      <c r="E870">
        <f t="shared" si="10"/>
        <v>1.2087000000000001</v>
      </c>
    </row>
    <row r="871" spans="1:5" x14ac:dyDescent="0.25">
      <c r="A871" s="18" t="s">
        <v>122</v>
      </c>
      <c r="B871" t="s">
        <v>10</v>
      </c>
      <c r="C871" t="s">
        <v>10</v>
      </c>
      <c r="D871" t="s">
        <v>10</v>
      </c>
      <c r="E871">
        <f>SUM(E864:E870)</f>
        <v>46.478900000000003</v>
      </c>
    </row>
    <row r="872" spans="1:5" x14ac:dyDescent="0.25">
      <c r="C872"/>
      <c r="D872"/>
      <c r="E872"/>
    </row>
    <row r="873" spans="1:5" x14ac:dyDescent="0.25">
      <c r="A873" s="18" t="s">
        <v>129</v>
      </c>
      <c r="B873" t="s">
        <v>10</v>
      </c>
      <c r="C873" t="s">
        <v>10</v>
      </c>
      <c r="D873" t="s">
        <v>10</v>
      </c>
      <c r="E873">
        <f>E871</f>
        <v>46.478900000000003</v>
      </c>
    </row>
    <row r="874" spans="1:5" x14ac:dyDescent="0.25">
      <c r="A874" s="18" t="s">
        <v>130</v>
      </c>
      <c r="B874" t="s">
        <v>10</v>
      </c>
      <c r="C874" t="s">
        <v>10</v>
      </c>
      <c r="D874" s="248">
        <v>0</v>
      </c>
      <c r="E874">
        <f>ROUND((E873*D874),4)</f>
        <v>0</v>
      </c>
    </row>
    <row r="875" spans="1:5" x14ac:dyDescent="0.25">
      <c r="A875" s="18" t="s">
        <v>131</v>
      </c>
      <c r="B875" t="s">
        <v>10</v>
      </c>
      <c r="C875" t="s">
        <v>10</v>
      </c>
      <c r="D875" t="s">
        <v>10</v>
      </c>
      <c r="E875">
        <f>SUM(E873:E874)</f>
        <v>46.478900000000003</v>
      </c>
    </row>
    <row r="876" spans="1:5" x14ac:dyDescent="0.25">
      <c r="C876"/>
      <c r="D876"/>
      <c r="E876"/>
    </row>
    <row r="877" spans="1:5" x14ac:dyDescent="0.25">
      <c r="A877" s="18" t="s">
        <v>988</v>
      </c>
      <c r="B877" t="s">
        <v>65</v>
      </c>
      <c r="C877"/>
      <c r="D877"/>
      <c r="E877"/>
    </row>
    <row r="878" spans="1:5" ht="45" x14ac:dyDescent="0.25">
      <c r="A878" s="18" t="s">
        <v>989</v>
      </c>
      <c r="C878"/>
      <c r="D878"/>
      <c r="E878"/>
    </row>
    <row r="879" spans="1:5" x14ac:dyDescent="0.25">
      <c r="A879" s="18" t="s">
        <v>139</v>
      </c>
      <c r="C879"/>
      <c r="D879"/>
      <c r="E879"/>
    </row>
    <row r="880" spans="1:5" x14ac:dyDescent="0.25">
      <c r="C880"/>
      <c r="D880"/>
      <c r="E880"/>
    </row>
    <row r="881" spans="1:5" x14ac:dyDescent="0.25">
      <c r="A881" s="18" t="s">
        <v>125</v>
      </c>
      <c r="B881" t="s">
        <v>117</v>
      </c>
      <c r="C881" t="s">
        <v>118</v>
      </c>
      <c r="D881" t="s">
        <v>119</v>
      </c>
      <c r="E881" t="s">
        <v>120</v>
      </c>
    </row>
    <row r="882" spans="1:5" ht="45" x14ac:dyDescent="0.25">
      <c r="A882" s="18" t="s">
        <v>990</v>
      </c>
      <c r="B882" t="s">
        <v>136</v>
      </c>
      <c r="C882">
        <v>0.72</v>
      </c>
      <c r="D882">
        <v>6.0426000000000002</v>
      </c>
      <c r="E882">
        <f t="shared" ref="E882:E889" si="11">ROUND((C882*D882),4)</f>
        <v>4.3506999999999998</v>
      </c>
    </row>
    <row r="883" spans="1:5" ht="30" x14ac:dyDescent="0.25">
      <c r="A883" s="18" t="s">
        <v>991</v>
      </c>
      <c r="B883" t="s">
        <v>137</v>
      </c>
      <c r="C883">
        <v>0.01</v>
      </c>
      <c r="D883">
        <v>316.32929999999999</v>
      </c>
      <c r="E883">
        <f t="shared" si="11"/>
        <v>3.1633</v>
      </c>
    </row>
    <row r="884" spans="1:5" ht="30" x14ac:dyDescent="0.25">
      <c r="A884" s="18" t="s">
        <v>796</v>
      </c>
      <c r="B884" t="s">
        <v>124</v>
      </c>
      <c r="C884">
        <v>0.123</v>
      </c>
      <c r="D884">
        <v>11.5154</v>
      </c>
      <c r="E884">
        <f t="shared" si="11"/>
        <v>1.4164000000000001</v>
      </c>
    </row>
    <row r="885" spans="1:5" ht="30" x14ac:dyDescent="0.25">
      <c r="A885" s="18" t="s">
        <v>766</v>
      </c>
      <c r="B885" t="s">
        <v>124</v>
      </c>
      <c r="C885">
        <v>7.4999999999999997E-2</v>
      </c>
      <c r="D885">
        <v>14.375400000000001</v>
      </c>
      <c r="E885">
        <f t="shared" si="11"/>
        <v>1.0782</v>
      </c>
    </row>
    <row r="886" spans="1:5" x14ac:dyDescent="0.25">
      <c r="A886" s="18" t="s">
        <v>789</v>
      </c>
      <c r="B886" t="s">
        <v>124</v>
      </c>
      <c r="C886">
        <v>0.02</v>
      </c>
      <c r="D886">
        <v>14.375400000000001</v>
      </c>
      <c r="E886">
        <f t="shared" si="11"/>
        <v>0.28749999999999998</v>
      </c>
    </row>
    <row r="887" spans="1:5" x14ac:dyDescent="0.25">
      <c r="A887" s="18" t="s">
        <v>767</v>
      </c>
      <c r="B887" t="s">
        <v>124</v>
      </c>
      <c r="C887">
        <v>0.06</v>
      </c>
      <c r="D887">
        <v>10.5754</v>
      </c>
      <c r="E887">
        <f t="shared" si="11"/>
        <v>0.63449999999999995</v>
      </c>
    </row>
    <row r="888" spans="1:5" x14ac:dyDescent="0.25">
      <c r="A888" s="18" t="s">
        <v>992</v>
      </c>
      <c r="B888" t="s">
        <v>136</v>
      </c>
      <c r="C888">
        <v>0.01</v>
      </c>
      <c r="D888">
        <v>7.58</v>
      </c>
      <c r="E888">
        <f t="shared" si="11"/>
        <v>7.5800000000000006E-2</v>
      </c>
    </row>
    <row r="889" spans="1:5" ht="30" x14ac:dyDescent="0.25">
      <c r="A889" s="18" t="s">
        <v>993</v>
      </c>
      <c r="B889" t="s">
        <v>135</v>
      </c>
      <c r="C889">
        <v>0.22189999999999999</v>
      </c>
      <c r="D889">
        <v>10.02</v>
      </c>
      <c r="E889">
        <f t="shared" si="11"/>
        <v>2.2233999999999998</v>
      </c>
    </row>
    <row r="890" spans="1:5" x14ac:dyDescent="0.25">
      <c r="A890" s="18" t="s">
        <v>122</v>
      </c>
      <c r="B890" t="s">
        <v>10</v>
      </c>
      <c r="C890" t="s">
        <v>10</v>
      </c>
      <c r="D890" t="s">
        <v>10</v>
      </c>
      <c r="E890">
        <f>SUM(E882:E889)</f>
        <v>13.229799999999997</v>
      </c>
    </row>
    <row r="891" spans="1:5" x14ac:dyDescent="0.25">
      <c r="C891"/>
      <c r="D891"/>
      <c r="E891"/>
    </row>
    <row r="892" spans="1:5" x14ac:dyDescent="0.25">
      <c r="A892" s="18" t="s">
        <v>129</v>
      </c>
      <c r="B892" t="s">
        <v>10</v>
      </c>
      <c r="C892" t="s">
        <v>10</v>
      </c>
      <c r="D892" t="s">
        <v>10</v>
      </c>
      <c r="E892">
        <f>E890</f>
        <v>13.229799999999997</v>
      </c>
    </row>
    <row r="893" spans="1:5" x14ac:dyDescent="0.25">
      <c r="A893" s="18" t="s">
        <v>130</v>
      </c>
      <c r="B893" t="s">
        <v>10</v>
      </c>
      <c r="C893" t="s">
        <v>10</v>
      </c>
      <c r="D893" s="248">
        <v>0</v>
      </c>
      <c r="E893">
        <f>ROUND((E892*D893),4)</f>
        <v>0</v>
      </c>
    </row>
    <row r="894" spans="1:5" x14ac:dyDescent="0.25">
      <c r="A894" s="18" t="s">
        <v>131</v>
      </c>
      <c r="B894" t="s">
        <v>10</v>
      </c>
      <c r="C894" t="s">
        <v>10</v>
      </c>
      <c r="D894" t="s">
        <v>10</v>
      </c>
      <c r="E894">
        <f>SUM(E892:E893)</f>
        <v>13.229799999999997</v>
      </c>
    </row>
    <row r="895" spans="1:5" x14ac:dyDescent="0.25">
      <c r="C895"/>
      <c r="D895"/>
      <c r="E895"/>
    </row>
    <row r="896" spans="1:5" x14ac:dyDescent="0.25">
      <c r="A896" s="18" t="s">
        <v>994</v>
      </c>
      <c r="B896" t="s">
        <v>29</v>
      </c>
      <c r="C896"/>
      <c r="D896"/>
      <c r="E896"/>
    </row>
    <row r="897" spans="1:5" ht="30" x14ac:dyDescent="0.25">
      <c r="A897" s="18" t="s">
        <v>805</v>
      </c>
      <c r="C897"/>
      <c r="D897"/>
      <c r="E897"/>
    </row>
    <row r="898" spans="1:5" x14ac:dyDescent="0.25">
      <c r="A898" s="18" t="s">
        <v>132</v>
      </c>
      <c r="C898"/>
      <c r="D898"/>
      <c r="E898"/>
    </row>
    <row r="899" spans="1:5" x14ac:dyDescent="0.25">
      <c r="C899"/>
      <c r="D899"/>
      <c r="E899"/>
    </row>
    <row r="900" spans="1:5" x14ac:dyDescent="0.25">
      <c r="A900" s="18" t="s">
        <v>125</v>
      </c>
      <c r="B900" t="s">
        <v>117</v>
      </c>
      <c r="C900" t="s">
        <v>118</v>
      </c>
      <c r="D900" t="s">
        <v>119</v>
      </c>
      <c r="E900" t="s">
        <v>120</v>
      </c>
    </row>
    <row r="901" spans="1:5" ht="45" x14ac:dyDescent="0.25">
      <c r="A901" s="18" t="s">
        <v>806</v>
      </c>
      <c r="B901" t="s">
        <v>137</v>
      </c>
      <c r="C901">
        <v>0.02</v>
      </c>
      <c r="D901">
        <v>369.60820000000001</v>
      </c>
      <c r="E901">
        <f>ROUND((C901*D901),4)</f>
        <v>7.3921999999999999</v>
      </c>
    </row>
    <row r="902" spans="1:5" x14ac:dyDescent="0.25">
      <c r="A902" s="18" t="s">
        <v>789</v>
      </c>
      <c r="B902" t="s">
        <v>124</v>
      </c>
      <c r="C902">
        <v>0.6</v>
      </c>
      <c r="D902">
        <v>14.375400000000001</v>
      </c>
      <c r="E902">
        <f>ROUND((C902*D902),4)</f>
        <v>8.6251999999999995</v>
      </c>
    </row>
    <row r="903" spans="1:5" x14ac:dyDescent="0.25">
      <c r="A903" s="18" t="s">
        <v>767</v>
      </c>
      <c r="B903" t="s">
        <v>124</v>
      </c>
      <c r="C903">
        <v>0.6</v>
      </c>
      <c r="D903">
        <v>10.5754</v>
      </c>
      <c r="E903">
        <f>ROUND((C903*D903),4)</f>
        <v>6.3452000000000002</v>
      </c>
    </row>
    <row r="904" spans="1:5" x14ac:dyDescent="0.25">
      <c r="A904" s="18" t="s">
        <v>122</v>
      </c>
      <c r="B904" t="s">
        <v>10</v>
      </c>
      <c r="C904" t="s">
        <v>10</v>
      </c>
      <c r="D904" t="s">
        <v>10</v>
      </c>
      <c r="E904">
        <f>SUM(E901:E903)</f>
        <v>22.3626</v>
      </c>
    </row>
    <row r="905" spans="1:5" x14ac:dyDescent="0.25">
      <c r="C905"/>
      <c r="D905"/>
      <c r="E905"/>
    </row>
    <row r="906" spans="1:5" x14ac:dyDescent="0.25">
      <c r="A906" s="18" t="s">
        <v>129</v>
      </c>
      <c r="B906" t="s">
        <v>10</v>
      </c>
      <c r="C906" t="s">
        <v>10</v>
      </c>
      <c r="D906" t="s">
        <v>10</v>
      </c>
      <c r="E906">
        <f>E904</f>
        <v>22.3626</v>
      </c>
    </row>
    <row r="907" spans="1:5" x14ac:dyDescent="0.25">
      <c r="A907" s="18" t="s">
        <v>130</v>
      </c>
      <c r="B907" t="s">
        <v>10</v>
      </c>
      <c r="C907" t="s">
        <v>10</v>
      </c>
      <c r="D907" s="248">
        <v>0</v>
      </c>
      <c r="E907">
        <f>ROUND((E906*D907),4)</f>
        <v>0</v>
      </c>
    </row>
    <row r="908" spans="1:5" x14ac:dyDescent="0.25">
      <c r="A908" s="18" t="s">
        <v>131</v>
      </c>
      <c r="B908" t="s">
        <v>10</v>
      </c>
      <c r="C908" t="s">
        <v>10</v>
      </c>
      <c r="D908" t="s">
        <v>10</v>
      </c>
      <c r="E908">
        <f>SUM(E906:E907)</f>
        <v>22.3626</v>
      </c>
    </row>
    <row r="909" spans="1:5" x14ac:dyDescent="0.25">
      <c r="C909"/>
      <c r="D909"/>
      <c r="E909"/>
    </row>
    <row r="910" spans="1:5" x14ac:dyDescent="0.25">
      <c r="A910" s="18" t="s">
        <v>995</v>
      </c>
      <c r="B910" t="s">
        <v>31</v>
      </c>
      <c r="C910"/>
      <c r="D910"/>
      <c r="E910"/>
    </row>
    <row r="911" spans="1:5" ht="60" x14ac:dyDescent="0.25">
      <c r="A911" s="18" t="s">
        <v>808</v>
      </c>
      <c r="C911"/>
      <c r="D911"/>
      <c r="E911"/>
    </row>
    <row r="912" spans="1:5" x14ac:dyDescent="0.25">
      <c r="A912" s="18" t="s">
        <v>132</v>
      </c>
      <c r="C912"/>
      <c r="D912"/>
      <c r="E912"/>
    </row>
    <row r="913" spans="1:5" x14ac:dyDescent="0.25">
      <c r="C913"/>
      <c r="D913"/>
      <c r="E913"/>
    </row>
    <row r="914" spans="1:5" x14ac:dyDescent="0.25">
      <c r="A914" s="18" t="s">
        <v>125</v>
      </c>
      <c r="B914" t="s">
        <v>117</v>
      </c>
      <c r="C914" t="s">
        <v>118</v>
      </c>
      <c r="D914" t="s">
        <v>119</v>
      </c>
      <c r="E914" t="s">
        <v>120</v>
      </c>
    </row>
    <row r="915" spans="1:5" ht="60" x14ac:dyDescent="0.25">
      <c r="A915" s="18" t="s">
        <v>809</v>
      </c>
      <c r="B915" t="s">
        <v>137</v>
      </c>
      <c r="C915">
        <v>3.1399999999999997E-2</v>
      </c>
      <c r="D915">
        <v>324.38850000000002</v>
      </c>
      <c r="E915">
        <f>ROUND((C915*D915),4)</f>
        <v>10.1858</v>
      </c>
    </row>
    <row r="916" spans="1:5" x14ac:dyDescent="0.25">
      <c r="A916" s="18" t="s">
        <v>789</v>
      </c>
      <c r="B916" t="s">
        <v>124</v>
      </c>
      <c r="C916">
        <v>0.78</v>
      </c>
      <c r="D916">
        <v>14.375400000000001</v>
      </c>
      <c r="E916">
        <f>ROUND((C916*D916),4)</f>
        <v>11.2128</v>
      </c>
    </row>
    <row r="917" spans="1:5" x14ac:dyDescent="0.25">
      <c r="A917" s="18" t="s">
        <v>767</v>
      </c>
      <c r="B917" t="s">
        <v>124</v>
      </c>
      <c r="C917">
        <v>0.78</v>
      </c>
      <c r="D917">
        <v>10.5754</v>
      </c>
      <c r="E917">
        <f>ROUND((C917*D917),4)</f>
        <v>8.2487999999999992</v>
      </c>
    </row>
    <row r="918" spans="1:5" ht="30" x14ac:dyDescent="0.25">
      <c r="A918" s="18" t="s">
        <v>810</v>
      </c>
      <c r="B918" t="s">
        <v>127</v>
      </c>
      <c r="C918">
        <v>0.13880000000000001</v>
      </c>
      <c r="D918">
        <v>9.25</v>
      </c>
      <c r="E918">
        <f>ROUND((C918*D918),4)</f>
        <v>1.2839</v>
      </c>
    </row>
    <row r="919" spans="1:5" x14ac:dyDescent="0.25">
      <c r="A919" s="18" t="s">
        <v>122</v>
      </c>
      <c r="B919" t="s">
        <v>10</v>
      </c>
      <c r="C919" t="s">
        <v>10</v>
      </c>
      <c r="D919" t="s">
        <v>10</v>
      </c>
      <c r="E919">
        <f>SUM(E915:E918)</f>
        <v>30.9313</v>
      </c>
    </row>
    <row r="920" spans="1:5" x14ac:dyDescent="0.25">
      <c r="C920"/>
      <c r="D920"/>
      <c r="E920"/>
    </row>
    <row r="921" spans="1:5" x14ac:dyDescent="0.25">
      <c r="A921" s="18" t="s">
        <v>129</v>
      </c>
      <c r="B921" t="s">
        <v>10</v>
      </c>
      <c r="C921" t="s">
        <v>10</v>
      </c>
      <c r="D921" t="s">
        <v>10</v>
      </c>
      <c r="E921">
        <f>E919</f>
        <v>30.9313</v>
      </c>
    </row>
    <row r="922" spans="1:5" x14ac:dyDescent="0.25">
      <c r="A922" s="18" t="s">
        <v>130</v>
      </c>
      <c r="B922" t="s">
        <v>10</v>
      </c>
      <c r="C922" t="s">
        <v>10</v>
      </c>
      <c r="D922" s="248">
        <v>0</v>
      </c>
      <c r="E922">
        <f>ROUND((E921*D922),4)</f>
        <v>0</v>
      </c>
    </row>
    <row r="923" spans="1:5" x14ac:dyDescent="0.25">
      <c r="A923" s="18" t="s">
        <v>131</v>
      </c>
      <c r="B923" t="s">
        <v>10</v>
      </c>
      <c r="C923" t="s">
        <v>10</v>
      </c>
      <c r="D923" t="s">
        <v>10</v>
      </c>
      <c r="E923">
        <f>SUM(E921:E922)</f>
        <v>30.9313</v>
      </c>
    </row>
    <row r="924" spans="1:5" x14ac:dyDescent="0.25">
      <c r="C924"/>
      <c r="D924"/>
      <c r="E924"/>
    </row>
    <row r="925" spans="1:5" x14ac:dyDescent="0.25">
      <c r="A925" s="18" t="s">
        <v>996</v>
      </c>
      <c r="B925" t="s">
        <v>67</v>
      </c>
      <c r="C925"/>
      <c r="D925"/>
      <c r="E925"/>
    </row>
    <row r="926" spans="1:5" ht="45" x14ac:dyDescent="0.25">
      <c r="A926" s="18" t="s">
        <v>997</v>
      </c>
      <c r="C926"/>
      <c r="D926"/>
      <c r="E926"/>
    </row>
    <row r="927" spans="1:5" x14ac:dyDescent="0.25">
      <c r="A927" s="18" t="s">
        <v>139</v>
      </c>
      <c r="C927"/>
      <c r="D927"/>
      <c r="E927"/>
    </row>
    <row r="928" spans="1:5" x14ac:dyDescent="0.25">
      <c r="C928"/>
      <c r="D928"/>
      <c r="E928"/>
    </row>
    <row r="929" spans="1:5" x14ac:dyDescent="0.25">
      <c r="A929" s="18" t="s">
        <v>125</v>
      </c>
      <c r="B929" t="s">
        <v>117</v>
      </c>
      <c r="C929" t="s">
        <v>118</v>
      </c>
      <c r="D929" t="s">
        <v>119</v>
      </c>
      <c r="E929" t="s">
        <v>120</v>
      </c>
    </row>
    <row r="930" spans="1:5" ht="45" x14ac:dyDescent="0.25">
      <c r="A930" s="18" t="s">
        <v>998</v>
      </c>
      <c r="B930" t="s">
        <v>137</v>
      </c>
      <c r="C930">
        <v>3.0000000000000001E-3</v>
      </c>
      <c r="D930">
        <v>383.7423</v>
      </c>
      <c r="E930">
        <f>ROUND((C930*D930),4)</f>
        <v>1.1512</v>
      </c>
    </row>
    <row r="931" spans="1:5" x14ac:dyDescent="0.25">
      <c r="A931" s="18" t="s">
        <v>789</v>
      </c>
      <c r="B931" t="s">
        <v>124</v>
      </c>
      <c r="C931">
        <v>0.2</v>
      </c>
      <c r="D931">
        <v>14.375400000000001</v>
      </c>
      <c r="E931">
        <f>ROUND((C931*D931),4)</f>
        <v>2.8751000000000002</v>
      </c>
    </row>
    <row r="932" spans="1:5" x14ac:dyDescent="0.25">
      <c r="A932" s="18" t="s">
        <v>767</v>
      </c>
      <c r="B932" t="s">
        <v>124</v>
      </c>
      <c r="C932">
        <v>0.1</v>
      </c>
      <c r="D932">
        <v>10.5754</v>
      </c>
      <c r="E932">
        <f>ROUND((C932*D932),4)</f>
        <v>1.0575000000000001</v>
      </c>
    </row>
    <row r="933" spans="1:5" x14ac:dyDescent="0.25">
      <c r="A933" s="18" t="s">
        <v>999</v>
      </c>
      <c r="B933" t="s">
        <v>128</v>
      </c>
      <c r="C933">
        <v>6</v>
      </c>
      <c r="D933">
        <v>0.28999999999999998</v>
      </c>
      <c r="E933">
        <f>ROUND((C933*D933),4)</f>
        <v>1.74</v>
      </c>
    </row>
    <row r="934" spans="1:5" x14ac:dyDescent="0.25">
      <c r="A934" s="18" t="s">
        <v>122</v>
      </c>
      <c r="B934" t="s">
        <v>10</v>
      </c>
      <c r="C934" t="s">
        <v>10</v>
      </c>
      <c r="D934" t="s">
        <v>10</v>
      </c>
      <c r="E934">
        <f>SUM(E930:E933)</f>
        <v>6.8238000000000003</v>
      </c>
    </row>
    <row r="935" spans="1:5" x14ac:dyDescent="0.25">
      <c r="C935"/>
      <c r="D935"/>
      <c r="E935"/>
    </row>
    <row r="936" spans="1:5" x14ac:dyDescent="0.25">
      <c r="A936" s="18" t="s">
        <v>129</v>
      </c>
      <c r="B936" t="s">
        <v>10</v>
      </c>
      <c r="C936" t="s">
        <v>10</v>
      </c>
      <c r="D936" t="s">
        <v>10</v>
      </c>
      <c r="E936">
        <f>E934</f>
        <v>6.8238000000000003</v>
      </c>
    </row>
    <row r="937" spans="1:5" x14ac:dyDescent="0.25">
      <c r="A937" s="18" t="s">
        <v>130</v>
      </c>
      <c r="B937" t="s">
        <v>10</v>
      </c>
      <c r="C937" t="s">
        <v>10</v>
      </c>
      <c r="D937" s="248">
        <v>0</v>
      </c>
      <c r="E937">
        <f>ROUND((E936*D937),4)</f>
        <v>0</v>
      </c>
    </row>
    <row r="938" spans="1:5" x14ac:dyDescent="0.25">
      <c r="A938" s="18" t="s">
        <v>131</v>
      </c>
      <c r="B938" t="s">
        <v>10</v>
      </c>
      <c r="C938" t="s">
        <v>10</v>
      </c>
      <c r="D938" t="s">
        <v>10</v>
      </c>
      <c r="E938">
        <f>SUM(E936:E937)</f>
        <v>6.8238000000000003</v>
      </c>
    </row>
    <row r="939" spans="1:5" x14ac:dyDescent="0.25">
      <c r="C939"/>
      <c r="D939"/>
      <c r="E939"/>
    </row>
    <row r="940" spans="1:5" x14ac:dyDescent="0.25">
      <c r="A940" s="18" t="s">
        <v>1000</v>
      </c>
      <c r="B940" t="s">
        <v>27</v>
      </c>
      <c r="C940"/>
      <c r="D940"/>
      <c r="E940"/>
    </row>
    <row r="941" spans="1:5" ht="30" x14ac:dyDescent="0.25">
      <c r="A941" s="18" t="s">
        <v>795</v>
      </c>
      <c r="C941"/>
      <c r="D941"/>
      <c r="E941"/>
    </row>
    <row r="942" spans="1:5" x14ac:dyDescent="0.25">
      <c r="A942" s="18" t="s">
        <v>132</v>
      </c>
      <c r="C942"/>
      <c r="D942"/>
      <c r="E942"/>
    </row>
    <row r="943" spans="1:5" x14ac:dyDescent="0.25">
      <c r="C943"/>
      <c r="D943"/>
      <c r="E943"/>
    </row>
    <row r="944" spans="1:5" x14ac:dyDescent="0.25">
      <c r="A944" s="18" t="s">
        <v>125</v>
      </c>
      <c r="B944" t="s">
        <v>117</v>
      </c>
      <c r="C944" t="s">
        <v>118</v>
      </c>
      <c r="D944" t="s">
        <v>119</v>
      </c>
      <c r="E944" t="s">
        <v>120</v>
      </c>
    </row>
    <row r="945" spans="1:5" ht="30" x14ac:dyDescent="0.25">
      <c r="A945" s="18" t="s">
        <v>796</v>
      </c>
      <c r="B945" t="s">
        <v>124</v>
      </c>
      <c r="C945">
        <v>4</v>
      </c>
      <c r="D945">
        <v>11.5154</v>
      </c>
      <c r="E945">
        <f>ROUND((C945*D945),4)</f>
        <v>46.061599999999999</v>
      </c>
    </row>
    <row r="946" spans="1:5" ht="30" x14ac:dyDescent="0.25">
      <c r="A946" s="18" t="s">
        <v>779</v>
      </c>
      <c r="B946" t="s">
        <v>124</v>
      </c>
      <c r="C946">
        <v>4</v>
      </c>
      <c r="D946">
        <v>14.205399999999999</v>
      </c>
      <c r="E946">
        <f>ROUND((C946*D946),4)</f>
        <v>56.821599999999997</v>
      </c>
    </row>
    <row r="947" spans="1:5" ht="30" x14ac:dyDescent="0.25">
      <c r="A947" s="18" t="s">
        <v>797</v>
      </c>
      <c r="B947" t="s">
        <v>128</v>
      </c>
      <c r="C947">
        <v>0.90909079999999998</v>
      </c>
      <c r="D947">
        <v>15.16</v>
      </c>
      <c r="E947">
        <f>ROUND((C947*D947),4)</f>
        <v>13.7818</v>
      </c>
    </row>
    <row r="948" spans="1:5" ht="30" x14ac:dyDescent="0.25">
      <c r="A948" s="18" t="s">
        <v>798</v>
      </c>
      <c r="B948" t="s">
        <v>135</v>
      </c>
      <c r="C948">
        <v>3.6</v>
      </c>
      <c r="D948">
        <v>11.91</v>
      </c>
      <c r="E948">
        <f>ROUND((C948*D948),4)</f>
        <v>42.875999999999998</v>
      </c>
    </row>
    <row r="949" spans="1:5" x14ac:dyDescent="0.25">
      <c r="A949" s="18" t="s">
        <v>799</v>
      </c>
      <c r="B949" t="s">
        <v>136</v>
      </c>
      <c r="C949">
        <v>0.4</v>
      </c>
      <c r="D949">
        <v>8.44</v>
      </c>
      <c r="E949">
        <f>ROUND((C949*D949),4)</f>
        <v>3.3759999999999999</v>
      </c>
    </row>
    <row r="950" spans="1:5" x14ac:dyDescent="0.25">
      <c r="A950" s="18" t="s">
        <v>122</v>
      </c>
      <c r="B950" t="s">
        <v>10</v>
      </c>
      <c r="C950" t="s">
        <v>10</v>
      </c>
      <c r="D950" t="s">
        <v>10</v>
      </c>
      <c r="E950">
        <f>SUM(E945:E949)</f>
        <v>162.917</v>
      </c>
    </row>
    <row r="951" spans="1:5" x14ac:dyDescent="0.25">
      <c r="C951"/>
      <c r="D951"/>
      <c r="E951"/>
    </row>
    <row r="952" spans="1:5" x14ac:dyDescent="0.25">
      <c r="A952" s="18" t="s">
        <v>129</v>
      </c>
      <c r="B952" t="s">
        <v>10</v>
      </c>
      <c r="C952" t="s">
        <v>10</v>
      </c>
      <c r="D952" t="s">
        <v>10</v>
      </c>
      <c r="E952">
        <f>E950</f>
        <v>162.917</v>
      </c>
    </row>
    <row r="953" spans="1:5" x14ac:dyDescent="0.25">
      <c r="A953" s="18" t="s">
        <v>130</v>
      </c>
      <c r="B953" t="s">
        <v>10</v>
      </c>
      <c r="C953" t="s">
        <v>10</v>
      </c>
      <c r="D953" s="248">
        <v>0</v>
      </c>
      <c r="E953">
        <f>ROUND((E952*D953),4)</f>
        <v>0</v>
      </c>
    </row>
    <row r="954" spans="1:5" x14ac:dyDescent="0.25">
      <c r="A954" s="18" t="s">
        <v>131</v>
      </c>
      <c r="B954" t="s">
        <v>10</v>
      </c>
      <c r="C954" t="s">
        <v>10</v>
      </c>
      <c r="D954" t="s">
        <v>10</v>
      </c>
      <c r="E954">
        <f>SUM(E952:E953)</f>
        <v>162.917</v>
      </c>
    </row>
    <row r="955" spans="1:5" x14ac:dyDescent="0.25">
      <c r="C955"/>
      <c r="D955"/>
      <c r="E955"/>
    </row>
    <row r="956" spans="1:5" x14ac:dyDescent="0.25">
      <c r="A956" s="18" t="s">
        <v>1001</v>
      </c>
      <c r="B956" t="s">
        <v>615</v>
      </c>
      <c r="C956"/>
      <c r="D956"/>
      <c r="E956"/>
    </row>
    <row r="957" spans="1:5" ht="30" x14ac:dyDescent="0.25">
      <c r="A957" s="18" t="s">
        <v>1002</v>
      </c>
      <c r="C957"/>
      <c r="D957"/>
      <c r="E957"/>
    </row>
    <row r="958" spans="1:5" x14ac:dyDescent="0.25">
      <c r="A958" s="18" t="s">
        <v>115</v>
      </c>
      <c r="C958"/>
      <c r="D958"/>
      <c r="E958"/>
    </row>
    <row r="959" spans="1:5" x14ac:dyDescent="0.25">
      <c r="C959"/>
      <c r="D959"/>
      <c r="E959"/>
    </row>
    <row r="960" spans="1:5" x14ac:dyDescent="0.25">
      <c r="A960" s="18" t="s">
        <v>125</v>
      </c>
      <c r="B960" t="s">
        <v>117</v>
      </c>
      <c r="C960" t="s">
        <v>118</v>
      </c>
      <c r="D960" t="s">
        <v>119</v>
      </c>
      <c r="E960" t="s">
        <v>120</v>
      </c>
    </row>
    <row r="961" spans="1:5" x14ac:dyDescent="0.25">
      <c r="A961" s="18" t="s">
        <v>789</v>
      </c>
      <c r="B961" t="s">
        <v>124</v>
      </c>
      <c r="C961">
        <v>0.5</v>
      </c>
      <c r="D961">
        <v>14.375400000000001</v>
      </c>
      <c r="E961">
        <f>ROUND((C961*D961),4)</f>
        <v>7.1877000000000004</v>
      </c>
    </row>
    <row r="962" spans="1:5" x14ac:dyDescent="0.25">
      <c r="A962" s="18" t="s">
        <v>1003</v>
      </c>
      <c r="B962" t="s">
        <v>124</v>
      </c>
      <c r="C962">
        <v>1.3</v>
      </c>
      <c r="D962">
        <v>13.7354</v>
      </c>
      <c r="E962">
        <f>ROUND((C962*D962),4)</f>
        <v>17.856000000000002</v>
      </c>
    </row>
    <row r="963" spans="1:5" x14ac:dyDescent="0.25">
      <c r="A963" s="18" t="s">
        <v>767</v>
      </c>
      <c r="B963" t="s">
        <v>124</v>
      </c>
      <c r="C963">
        <v>2.2000000000000002</v>
      </c>
      <c r="D963">
        <v>10.5754</v>
      </c>
      <c r="E963">
        <f>ROUND((C963*D963),4)</f>
        <v>23.265899999999998</v>
      </c>
    </row>
    <row r="964" spans="1:5" ht="45" x14ac:dyDescent="0.25">
      <c r="A964" s="18" t="s">
        <v>1004</v>
      </c>
      <c r="B964" t="s">
        <v>137</v>
      </c>
      <c r="C964">
        <v>6.0000000000000001E-3</v>
      </c>
      <c r="D964">
        <v>393.33069999999998</v>
      </c>
      <c r="E964">
        <f>ROUND((C964*D964),4)</f>
        <v>2.36</v>
      </c>
    </row>
    <row r="965" spans="1:5" ht="30" x14ac:dyDescent="0.25">
      <c r="A965" s="18" t="s">
        <v>1005</v>
      </c>
      <c r="B965" t="s">
        <v>127</v>
      </c>
      <c r="C965">
        <v>1</v>
      </c>
      <c r="D965">
        <v>394.02</v>
      </c>
      <c r="E965">
        <f>ROUND((C965*D965),4)</f>
        <v>394.02</v>
      </c>
    </row>
    <row r="966" spans="1:5" x14ac:dyDescent="0.25">
      <c r="A966" s="18" t="s">
        <v>122</v>
      </c>
      <c r="B966" t="s">
        <v>10</v>
      </c>
      <c r="C966" t="s">
        <v>10</v>
      </c>
      <c r="D966" t="s">
        <v>10</v>
      </c>
      <c r="E966">
        <f>SUM(E961:E965)</f>
        <v>444.68959999999998</v>
      </c>
    </row>
    <row r="967" spans="1:5" x14ac:dyDescent="0.25">
      <c r="C967"/>
      <c r="D967"/>
      <c r="E967"/>
    </row>
    <row r="968" spans="1:5" x14ac:dyDescent="0.25">
      <c r="A968" s="18" t="s">
        <v>129</v>
      </c>
      <c r="B968" t="s">
        <v>10</v>
      </c>
      <c r="C968" t="s">
        <v>10</v>
      </c>
      <c r="D968" t="s">
        <v>10</v>
      </c>
      <c r="E968">
        <f>E966</f>
        <v>444.68959999999998</v>
      </c>
    </row>
    <row r="969" spans="1:5" x14ac:dyDescent="0.25">
      <c r="A969" s="18" t="s">
        <v>130</v>
      </c>
      <c r="B969" t="s">
        <v>10</v>
      </c>
      <c r="C969" t="s">
        <v>10</v>
      </c>
      <c r="D969" s="248">
        <v>0</v>
      </c>
      <c r="E969">
        <f>ROUND((E968*D969),4)</f>
        <v>0</v>
      </c>
    </row>
    <row r="970" spans="1:5" x14ac:dyDescent="0.25">
      <c r="A970" s="18" t="s">
        <v>131</v>
      </c>
      <c r="B970" t="s">
        <v>10</v>
      </c>
      <c r="C970" t="s">
        <v>10</v>
      </c>
      <c r="D970" t="s">
        <v>10</v>
      </c>
      <c r="E970">
        <f>SUM(E968:E969)</f>
        <v>444.68959999999998</v>
      </c>
    </row>
    <row r="971" spans="1:5" x14ac:dyDescent="0.25">
      <c r="C971"/>
      <c r="D971"/>
      <c r="E971"/>
    </row>
    <row r="972" spans="1:5" x14ac:dyDescent="0.25">
      <c r="A972" s="18" t="s">
        <v>1006</v>
      </c>
      <c r="B972" t="s">
        <v>70</v>
      </c>
      <c r="C972"/>
      <c r="D972"/>
      <c r="E972"/>
    </row>
    <row r="973" spans="1:5" ht="45" x14ac:dyDescent="0.25">
      <c r="A973" s="18" t="s">
        <v>1007</v>
      </c>
      <c r="C973"/>
      <c r="D973"/>
      <c r="E973"/>
    </row>
    <row r="974" spans="1:5" x14ac:dyDescent="0.25">
      <c r="A974" s="18" t="s">
        <v>115</v>
      </c>
      <c r="C974"/>
      <c r="D974"/>
      <c r="E974"/>
    </row>
    <row r="975" spans="1:5" x14ac:dyDescent="0.25">
      <c r="C975"/>
      <c r="D975"/>
      <c r="E975"/>
    </row>
    <row r="976" spans="1:5" x14ac:dyDescent="0.25">
      <c r="A976" s="18" t="s">
        <v>125</v>
      </c>
      <c r="B976" t="s">
        <v>117</v>
      </c>
      <c r="C976" t="s">
        <v>118</v>
      </c>
      <c r="D976" t="s">
        <v>119</v>
      </c>
      <c r="E976" t="s">
        <v>120</v>
      </c>
    </row>
    <row r="977" spans="1:5" ht="45" x14ac:dyDescent="0.25">
      <c r="A977" s="18" t="s">
        <v>1008</v>
      </c>
      <c r="B977" t="s">
        <v>127</v>
      </c>
      <c r="C977">
        <v>2.57</v>
      </c>
      <c r="D977">
        <v>63.659300000000002</v>
      </c>
      <c r="E977">
        <f t="shared" ref="E977:E986" si="12">ROUND((C977*D977),4)</f>
        <v>163.6044</v>
      </c>
    </row>
    <row r="978" spans="1:5" ht="30" x14ac:dyDescent="0.25">
      <c r="A978" s="18" t="s">
        <v>796</v>
      </c>
      <c r="B978" t="s">
        <v>124</v>
      </c>
      <c r="C978">
        <v>2.2000000000000002</v>
      </c>
      <c r="D978">
        <v>11.5154</v>
      </c>
      <c r="E978">
        <f t="shared" si="12"/>
        <v>25.3339</v>
      </c>
    </row>
    <row r="979" spans="1:5" ht="30" x14ac:dyDescent="0.25">
      <c r="A979" s="18" t="s">
        <v>779</v>
      </c>
      <c r="B979" t="s">
        <v>124</v>
      </c>
      <c r="C979">
        <v>1.8</v>
      </c>
      <c r="D979">
        <v>14.205399999999999</v>
      </c>
      <c r="E979">
        <f t="shared" si="12"/>
        <v>25.569700000000001</v>
      </c>
    </row>
    <row r="980" spans="1:5" x14ac:dyDescent="0.25">
      <c r="A980" s="18" t="s">
        <v>789</v>
      </c>
      <c r="B980" t="s">
        <v>124</v>
      </c>
      <c r="C980">
        <v>0.64</v>
      </c>
      <c r="D980">
        <v>14.375400000000001</v>
      </c>
      <c r="E980">
        <f t="shared" si="12"/>
        <v>9.2003000000000004</v>
      </c>
    </row>
    <row r="981" spans="1:5" ht="45" x14ac:dyDescent="0.25">
      <c r="A981" s="18" t="s">
        <v>1004</v>
      </c>
      <c r="B981" t="s">
        <v>137</v>
      </c>
      <c r="C981">
        <v>3.2000000000000002E-3</v>
      </c>
      <c r="D981">
        <v>393.33069999999998</v>
      </c>
      <c r="E981">
        <f t="shared" si="12"/>
        <v>1.2586999999999999</v>
      </c>
    </row>
    <row r="982" spans="1:5" ht="45" x14ac:dyDescent="0.25">
      <c r="A982" s="18" t="s">
        <v>1009</v>
      </c>
      <c r="B982" t="s">
        <v>128</v>
      </c>
      <c r="C982">
        <v>4</v>
      </c>
      <c r="D982">
        <v>0.22</v>
      </c>
      <c r="E982">
        <f t="shared" si="12"/>
        <v>0.88</v>
      </c>
    </row>
    <row r="983" spans="1:5" ht="30" x14ac:dyDescent="0.25">
      <c r="A983" s="18" t="s">
        <v>1010</v>
      </c>
      <c r="B983" t="s">
        <v>127</v>
      </c>
      <c r="C983">
        <v>1.28</v>
      </c>
      <c r="D983">
        <v>33.58</v>
      </c>
      <c r="E983">
        <f t="shared" si="12"/>
        <v>42.982399999999998</v>
      </c>
    </row>
    <row r="984" spans="1:5" ht="30" x14ac:dyDescent="0.25">
      <c r="A984" s="18" t="s">
        <v>1011</v>
      </c>
      <c r="B984" t="s">
        <v>128</v>
      </c>
      <c r="C984">
        <v>2</v>
      </c>
      <c r="D984">
        <v>15.73</v>
      </c>
      <c r="E984">
        <f t="shared" si="12"/>
        <v>31.46</v>
      </c>
    </row>
    <row r="985" spans="1:5" ht="30" x14ac:dyDescent="0.25">
      <c r="A985" s="18" t="s">
        <v>1012</v>
      </c>
      <c r="B985" t="s">
        <v>146</v>
      </c>
      <c r="C985">
        <v>0.59</v>
      </c>
      <c r="D985">
        <v>21.8</v>
      </c>
      <c r="E985">
        <f t="shared" si="12"/>
        <v>12.862</v>
      </c>
    </row>
    <row r="986" spans="1:5" ht="30" x14ac:dyDescent="0.25">
      <c r="A986" s="18" t="s">
        <v>1013</v>
      </c>
      <c r="B986" t="s">
        <v>128</v>
      </c>
      <c r="C986">
        <v>4</v>
      </c>
      <c r="D986">
        <v>0.99</v>
      </c>
      <c r="E986">
        <f t="shared" si="12"/>
        <v>3.96</v>
      </c>
    </row>
    <row r="987" spans="1:5" x14ac:dyDescent="0.25">
      <c r="A987" s="18" t="s">
        <v>122</v>
      </c>
      <c r="B987" t="s">
        <v>10</v>
      </c>
      <c r="C987" t="s">
        <v>10</v>
      </c>
      <c r="D987" t="s">
        <v>10</v>
      </c>
      <c r="E987">
        <f>SUM(E977:E986)</f>
        <v>317.1114</v>
      </c>
    </row>
    <row r="988" spans="1:5" x14ac:dyDescent="0.25">
      <c r="C988"/>
      <c r="D988"/>
      <c r="E988"/>
    </row>
    <row r="989" spans="1:5" x14ac:dyDescent="0.25">
      <c r="A989" s="18" t="s">
        <v>129</v>
      </c>
      <c r="B989" t="s">
        <v>10</v>
      </c>
      <c r="C989" t="s">
        <v>10</v>
      </c>
      <c r="D989" t="s">
        <v>10</v>
      </c>
      <c r="E989">
        <f>E987</f>
        <v>317.1114</v>
      </c>
    </row>
    <row r="990" spans="1:5" x14ac:dyDescent="0.25">
      <c r="A990" s="18" t="s">
        <v>130</v>
      </c>
      <c r="B990" t="s">
        <v>10</v>
      </c>
      <c r="C990" t="s">
        <v>10</v>
      </c>
      <c r="D990" s="248">
        <v>0</v>
      </c>
      <c r="E990">
        <f>ROUND((E989*D990),4)</f>
        <v>0</v>
      </c>
    </row>
    <row r="991" spans="1:5" x14ac:dyDescent="0.25">
      <c r="A991" s="18" t="s">
        <v>131</v>
      </c>
      <c r="B991" t="s">
        <v>10</v>
      </c>
      <c r="C991" t="s">
        <v>10</v>
      </c>
      <c r="D991" t="s">
        <v>10</v>
      </c>
      <c r="E991">
        <f>SUM(E989:E990)</f>
        <v>317.1114</v>
      </c>
    </row>
    <row r="992" spans="1:5" x14ac:dyDescent="0.25">
      <c r="C992"/>
      <c r="D992"/>
      <c r="E992"/>
    </row>
    <row r="993" spans="1:5" x14ac:dyDescent="0.25">
      <c r="A993" s="18" t="s">
        <v>1014</v>
      </c>
      <c r="B993" t="s">
        <v>73</v>
      </c>
      <c r="C993"/>
      <c r="D993"/>
      <c r="E993"/>
    </row>
    <row r="994" spans="1:5" ht="60" x14ac:dyDescent="0.25">
      <c r="A994" s="18" t="s">
        <v>1015</v>
      </c>
      <c r="C994"/>
      <c r="D994"/>
      <c r="E994"/>
    </row>
    <row r="995" spans="1:5" x14ac:dyDescent="0.25">
      <c r="A995" s="18" t="s">
        <v>132</v>
      </c>
      <c r="C995"/>
      <c r="D995"/>
      <c r="E995"/>
    </row>
    <row r="996" spans="1:5" x14ac:dyDescent="0.25">
      <c r="C996"/>
      <c r="D996"/>
      <c r="E996"/>
    </row>
    <row r="997" spans="1:5" x14ac:dyDescent="0.25">
      <c r="A997" s="18" t="s">
        <v>125</v>
      </c>
      <c r="B997" t="s">
        <v>117</v>
      </c>
      <c r="C997" t="s">
        <v>118</v>
      </c>
      <c r="D997" t="s">
        <v>119</v>
      </c>
      <c r="E997" t="s">
        <v>120</v>
      </c>
    </row>
    <row r="998" spans="1:5" ht="30" x14ac:dyDescent="0.25">
      <c r="A998" s="18" t="s">
        <v>782</v>
      </c>
      <c r="B998" t="s">
        <v>124</v>
      </c>
      <c r="C998">
        <v>0.72</v>
      </c>
      <c r="D998">
        <v>13.3354</v>
      </c>
      <c r="E998">
        <f>ROUND((C998*D998),4)</f>
        <v>9.6014999999999997</v>
      </c>
    </row>
    <row r="999" spans="1:5" x14ac:dyDescent="0.25">
      <c r="A999" s="18" t="s">
        <v>767</v>
      </c>
      <c r="B999" t="s">
        <v>124</v>
      </c>
      <c r="C999">
        <v>0.38</v>
      </c>
      <c r="D999">
        <v>10.5754</v>
      </c>
      <c r="E999">
        <f>ROUND((C999*D999),4)</f>
        <v>4.0186999999999999</v>
      </c>
    </row>
    <row r="1000" spans="1:5" x14ac:dyDescent="0.25">
      <c r="A1000" s="18" t="s">
        <v>1016</v>
      </c>
      <c r="B1000" t="s">
        <v>136</v>
      </c>
      <c r="C1000">
        <v>4.8600000000000003</v>
      </c>
      <c r="D1000">
        <v>0.5</v>
      </c>
      <c r="E1000">
        <f>ROUND((C1000*D1000),4)</f>
        <v>2.4300000000000002</v>
      </c>
    </row>
    <row r="1001" spans="1:5" ht="30" x14ac:dyDescent="0.25">
      <c r="A1001" s="18" t="s">
        <v>1017</v>
      </c>
      <c r="B1001" t="s">
        <v>127</v>
      </c>
      <c r="C1001">
        <v>1.06</v>
      </c>
      <c r="D1001">
        <v>23.9</v>
      </c>
      <c r="E1001">
        <f>ROUND((C1001*D1001),4)</f>
        <v>25.334</v>
      </c>
    </row>
    <row r="1002" spans="1:5" x14ac:dyDescent="0.25">
      <c r="A1002" s="18" t="s">
        <v>1018</v>
      </c>
      <c r="B1002" t="s">
        <v>136</v>
      </c>
      <c r="C1002">
        <v>0.42</v>
      </c>
      <c r="D1002">
        <v>3.18</v>
      </c>
      <c r="E1002">
        <f>ROUND((C1002*D1002),4)</f>
        <v>1.3355999999999999</v>
      </c>
    </row>
    <row r="1003" spans="1:5" x14ac:dyDescent="0.25">
      <c r="A1003" s="18" t="s">
        <v>122</v>
      </c>
      <c r="B1003" t="s">
        <v>10</v>
      </c>
      <c r="C1003" t="s">
        <v>10</v>
      </c>
      <c r="D1003" t="s">
        <v>10</v>
      </c>
      <c r="E1003">
        <f>SUM(E998:E1002)</f>
        <v>42.719799999999999</v>
      </c>
    </row>
    <row r="1004" spans="1:5" x14ac:dyDescent="0.25">
      <c r="C1004"/>
      <c r="D1004"/>
      <c r="E1004"/>
    </row>
    <row r="1005" spans="1:5" x14ac:dyDescent="0.25">
      <c r="A1005" s="18" t="s">
        <v>129</v>
      </c>
      <c r="B1005" t="s">
        <v>10</v>
      </c>
      <c r="C1005" t="s">
        <v>10</v>
      </c>
      <c r="D1005" t="s">
        <v>10</v>
      </c>
      <c r="E1005">
        <f>E1003</f>
        <v>42.719799999999999</v>
      </c>
    </row>
    <row r="1006" spans="1:5" x14ac:dyDescent="0.25">
      <c r="A1006" s="18" t="s">
        <v>130</v>
      </c>
      <c r="B1006" t="s">
        <v>10</v>
      </c>
      <c r="C1006" t="s">
        <v>10</v>
      </c>
      <c r="D1006" s="248">
        <v>0</v>
      </c>
      <c r="E1006">
        <f>ROUND((E1005*D1006),4)</f>
        <v>0</v>
      </c>
    </row>
    <row r="1007" spans="1:5" x14ac:dyDescent="0.25">
      <c r="A1007" s="18" t="s">
        <v>131</v>
      </c>
      <c r="B1007" t="s">
        <v>10</v>
      </c>
      <c r="C1007" t="s">
        <v>10</v>
      </c>
      <c r="D1007" t="s">
        <v>10</v>
      </c>
      <c r="E1007">
        <f>SUM(E1005:E1006)</f>
        <v>42.719799999999999</v>
      </c>
    </row>
    <row r="1008" spans="1:5" x14ac:dyDescent="0.25">
      <c r="C1008"/>
      <c r="D1008"/>
      <c r="E1008"/>
    </row>
    <row r="1009" spans="1:5" x14ac:dyDescent="0.25">
      <c r="A1009" s="18" t="s">
        <v>1019</v>
      </c>
      <c r="B1009" t="s">
        <v>75</v>
      </c>
      <c r="C1009"/>
      <c r="D1009"/>
      <c r="E1009"/>
    </row>
    <row r="1010" spans="1:5" x14ac:dyDescent="0.25">
      <c r="A1010" s="18" t="s">
        <v>1020</v>
      </c>
      <c r="C1010"/>
      <c r="D1010"/>
      <c r="E1010"/>
    </row>
    <row r="1011" spans="1:5" x14ac:dyDescent="0.25">
      <c r="A1011" s="18" t="s">
        <v>133</v>
      </c>
      <c r="C1011"/>
      <c r="D1011"/>
      <c r="E1011"/>
    </row>
    <row r="1012" spans="1:5" x14ac:dyDescent="0.25">
      <c r="C1012"/>
      <c r="D1012"/>
      <c r="E1012"/>
    </row>
    <row r="1013" spans="1:5" x14ac:dyDescent="0.25">
      <c r="A1013" s="18" t="s">
        <v>125</v>
      </c>
      <c r="B1013" t="s">
        <v>117</v>
      </c>
      <c r="C1013" t="s">
        <v>118</v>
      </c>
      <c r="D1013" t="s">
        <v>119</v>
      </c>
      <c r="E1013" t="s">
        <v>120</v>
      </c>
    </row>
    <row r="1014" spans="1:5" x14ac:dyDescent="0.25">
      <c r="A1014" s="18" t="s">
        <v>767</v>
      </c>
      <c r="B1014" t="s">
        <v>124</v>
      </c>
      <c r="C1014">
        <v>3.5</v>
      </c>
      <c r="D1014">
        <v>10.5754</v>
      </c>
      <c r="E1014">
        <f>ROUND((C1014*D1014),4)</f>
        <v>37.0139</v>
      </c>
    </row>
    <row r="1015" spans="1:5" x14ac:dyDescent="0.25">
      <c r="A1015" s="18" t="s">
        <v>122</v>
      </c>
      <c r="B1015" t="s">
        <v>10</v>
      </c>
      <c r="C1015" t="s">
        <v>10</v>
      </c>
      <c r="D1015" t="s">
        <v>10</v>
      </c>
      <c r="E1015">
        <f>SUM(E1014:E1014)</f>
        <v>37.0139</v>
      </c>
    </row>
    <row r="1016" spans="1:5" x14ac:dyDescent="0.25">
      <c r="C1016"/>
      <c r="D1016"/>
      <c r="E1016"/>
    </row>
    <row r="1017" spans="1:5" x14ac:dyDescent="0.25">
      <c r="A1017" s="18" t="s">
        <v>129</v>
      </c>
      <c r="B1017" t="s">
        <v>10</v>
      </c>
      <c r="C1017" t="s">
        <v>10</v>
      </c>
      <c r="D1017" t="s">
        <v>10</v>
      </c>
      <c r="E1017">
        <f>E1015</f>
        <v>37.0139</v>
      </c>
    </row>
    <row r="1018" spans="1:5" x14ac:dyDescent="0.25">
      <c r="A1018" s="18" t="s">
        <v>130</v>
      </c>
      <c r="B1018" t="s">
        <v>10</v>
      </c>
      <c r="C1018" t="s">
        <v>10</v>
      </c>
      <c r="D1018" s="248">
        <v>0</v>
      </c>
      <c r="E1018">
        <f>ROUND((E1017*D1018),4)</f>
        <v>0</v>
      </c>
    </row>
    <row r="1019" spans="1:5" x14ac:dyDescent="0.25">
      <c r="A1019" s="18" t="s">
        <v>131</v>
      </c>
      <c r="B1019" t="s">
        <v>10</v>
      </c>
      <c r="C1019" t="s">
        <v>10</v>
      </c>
      <c r="D1019" t="s">
        <v>10</v>
      </c>
      <c r="E1019">
        <f>SUM(E1017:E1018)</f>
        <v>37.0139</v>
      </c>
    </row>
    <row r="1020" spans="1:5" x14ac:dyDescent="0.25">
      <c r="C1020"/>
      <c r="D1020"/>
      <c r="E1020"/>
    </row>
    <row r="1021" spans="1:5" x14ac:dyDescent="0.25">
      <c r="A1021" s="18" t="s">
        <v>1021</v>
      </c>
      <c r="B1021" t="s">
        <v>76</v>
      </c>
      <c r="C1021"/>
      <c r="D1021"/>
      <c r="E1021"/>
    </row>
    <row r="1022" spans="1:5" ht="60" x14ac:dyDescent="0.25">
      <c r="A1022" s="18" t="s">
        <v>1022</v>
      </c>
      <c r="C1022"/>
      <c r="D1022"/>
      <c r="E1022"/>
    </row>
    <row r="1023" spans="1:5" x14ac:dyDescent="0.25">
      <c r="A1023" s="18" t="s">
        <v>132</v>
      </c>
      <c r="C1023"/>
      <c r="D1023"/>
      <c r="E1023"/>
    </row>
    <row r="1024" spans="1:5" x14ac:dyDescent="0.25">
      <c r="C1024"/>
      <c r="D1024"/>
      <c r="E1024"/>
    </row>
    <row r="1025" spans="1:5" x14ac:dyDescent="0.25">
      <c r="A1025" s="18" t="s">
        <v>125</v>
      </c>
      <c r="B1025" t="s">
        <v>117</v>
      </c>
      <c r="C1025" t="s">
        <v>118</v>
      </c>
      <c r="D1025" t="s">
        <v>119</v>
      </c>
      <c r="E1025" t="s">
        <v>120</v>
      </c>
    </row>
    <row r="1026" spans="1:5" ht="45" x14ac:dyDescent="0.25">
      <c r="A1026" s="18" t="s">
        <v>1023</v>
      </c>
      <c r="B1026" t="s">
        <v>137</v>
      </c>
      <c r="C1026">
        <v>3.1E-2</v>
      </c>
      <c r="D1026">
        <v>361.25670000000002</v>
      </c>
      <c r="E1026">
        <f>ROUND((C1026*D1026),4)</f>
        <v>11.199</v>
      </c>
    </row>
    <row r="1027" spans="1:5" x14ac:dyDescent="0.25">
      <c r="A1027" s="18" t="s">
        <v>789</v>
      </c>
      <c r="B1027" t="s">
        <v>124</v>
      </c>
      <c r="C1027">
        <v>0.32</v>
      </c>
      <c r="D1027">
        <v>14.375400000000001</v>
      </c>
      <c r="E1027">
        <f>ROUND((C1027*D1027),4)</f>
        <v>4.6001000000000003</v>
      </c>
    </row>
    <row r="1028" spans="1:5" x14ac:dyDescent="0.25">
      <c r="A1028" s="18" t="s">
        <v>767</v>
      </c>
      <c r="B1028" t="s">
        <v>124</v>
      </c>
      <c r="C1028">
        <v>0.16</v>
      </c>
      <c r="D1028">
        <v>10.5754</v>
      </c>
      <c r="E1028">
        <f>ROUND((C1028*D1028),4)</f>
        <v>1.6920999999999999</v>
      </c>
    </row>
    <row r="1029" spans="1:5" x14ac:dyDescent="0.25">
      <c r="A1029" s="18" t="s">
        <v>1024</v>
      </c>
      <c r="B1029" t="s">
        <v>145</v>
      </c>
      <c r="C1029">
        <v>0.435</v>
      </c>
      <c r="D1029">
        <v>7.87</v>
      </c>
      <c r="E1029">
        <f>ROUND((C1029*D1029),4)</f>
        <v>3.4235000000000002</v>
      </c>
    </row>
    <row r="1030" spans="1:5" x14ac:dyDescent="0.25">
      <c r="A1030" s="18" t="s">
        <v>1025</v>
      </c>
      <c r="B1030" t="s">
        <v>136</v>
      </c>
      <c r="C1030">
        <v>1</v>
      </c>
      <c r="D1030">
        <v>0.44</v>
      </c>
      <c r="E1030">
        <f>ROUND((C1030*D1030),4)</f>
        <v>0.44</v>
      </c>
    </row>
    <row r="1031" spans="1:5" x14ac:dyDescent="0.25">
      <c r="A1031" s="18" t="s">
        <v>122</v>
      </c>
      <c r="B1031" t="s">
        <v>10</v>
      </c>
      <c r="C1031" t="s">
        <v>10</v>
      </c>
      <c r="D1031" t="s">
        <v>10</v>
      </c>
      <c r="E1031">
        <f>SUM(E1026:E1030)</f>
        <v>21.354700000000001</v>
      </c>
    </row>
    <row r="1032" spans="1:5" x14ac:dyDescent="0.25">
      <c r="C1032"/>
      <c r="D1032"/>
      <c r="E1032"/>
    </row>
    <row r="1033" spans="1:5" x14ac:dyDescent="0.25">
      <c r="A1033" s="18" t="s">
        <v>129</v>
      </c>
      <c r="B1033" t="s">
        <v>10</v>
      </c>
      <c r="C1033" t="s">
        <v>10</v>
      </c>
      <c r="D1033" t="s">
        <v>10</v>
      </c>
      <c r="E1033">
        <f>E1031</f>
        <v>21.354700000000001</v>
      </c>
    </row>
    <row r="1034" spans="1:5" x14ac:dyDescent="0.25">
      <c r="A1034" s="18" t="s">
        <v>130</v>
      </c>
      <c r="B1034" t="s">
        <v>10</v>
      </c>
      <c r="C1034" t="s">
        <v>10</v>
      </c>
      <c r="D1034" s="248">
        <v>0</v>
      </c>
      <c r="E1034">
        <f>ROUND((E1033*D1034),4)</f>
        <v>0</v>
      </c>
    </row>
    <row r="1035" spans="1:5" x14ac:dyDescent="0.25">
      <c r="A1035" s="18" t="s">
        <v>131</v>
      </c>
      <c r="B1035" t="s">
        <v>10</v>
      </c>
      <c r="C1035" t="s">
        <v>10</v>
      </c>
      <c r="D1035" t="s">
        <v>10</v>
      </c>
      <c r="E1035">
        <f>SUM(E1033:E1034)</f>
        <v>21.354700000000001</v>
      </c>
    </row>
    <row r="1036" spans="1:5" x14ac:dyDescent="0.25">
      <c r="C1036"/>
      <c r="D1036"/>
      <c r="E1036"/>
    </row>
    <row r="1037" spans="1:5" x14ac:dyDescent="0.25">
      <c r="A1037" s="18" t="s">
        <v>1026</v>
      </c>
      <c r="B1037" t="s">
        <v>78</v>
      </c>
      <c r="C1037"/>
      <c r="D1037"/>
      <c r="E1037"/>
    </row>
    <row r="1038" spans="1:5" ht="45" x14ac:dyDescent="0.25">
      <c r="A1038" s="18" t="s">
        <v>1027</v>
      </c>
      <c r="C1038"/>
      <c r="D1038"/>
      <c r="E1038"/>
    </row>
    <row r="1039" spans="1:5" x14ac:dyDescent="0.25">
      <c r="A1039" s="18" t="s">
        <v>132</v>
      </c>
      <c r="C1039"/>
      <c r="D1039"/>
      <c r="E1039"/>
    </row>
    <row r="1040" spans="1:5" x14ac:dyDescent="0.25">
      <c r="C1040"/>
      <c r="D1040"/>
      <c r="E1040"/>
    </row>
    <row r="1041" spans="1:5" x14ac:dyDescent="0.25">
      <c r="A1041" s="18" t="s">
        <v>125</v>
      </c>
      <c r="B1041" t="s">
        <v>117</v>
      </c>
      <c r="C1041" t="s">
        <v>118</v>
      </c>
      <c r="D1041" t="s">
        <v>119</v>
      </c>
      <c r="E1041" t="s">
        <v>120</v>
      </c>
    </row>
    <row r="1042" spans="1:5" ht="30" x14ac:dyDescent="0.25">
      <c r="A1042" s="18" t="s">
        <v>782</v>
      </c>
      <c r="B1042" t="s">
        <v>124</v>
      </c>
      <c r="C1042">
        <v>0.93</v>
      </c>
      <c r="D1042">
        <v>13.3354</v>
      </c>
      <c r="E1042">
        <f>ROUND((C1042*D1042),4)</f>
        <v>12.401899999999999</v>
      </c>
    </row>
    <row r="1043" spans="1:5" x14ac:dyDescent="0.25">
      <c r="A1043" s="18" t="s">
        <v>767</v>
      </c>
      <c r="B1043" t="s">
        <v>124</v>
      </c>
      <c r="C1043">
        <v>0.34</v>
      </c>
      <c r="D1043">
        <v>10.5754</v>
      </c>
      <c r="E1043">
        <f>ROUND((C1043*D1043),4)</f>
        <v>3.5956000000000001</v>
      </c>
    </row>
    <row r="1044" spans="1:5" x14ac:dyDescent="0.25">
      <c r="A1044" s="18" t="s">
        <v>1016</v>
      </c>
      <c r="B1044" t="s">
        <v>136</v>
      </c>
      <c r="C1044">
        <v>8.6199999999999992</v>
      </c>
      <c r="D1044">
        <v>0.5</v>
      </c>
      <c r="E1044">
        <f>ROUND((C1044*D1044),4)</f>
        <v>4.3099999999999996</v>
      </c>
    </row>
    <row r="1045" spans="1:5" ht="30" x14ac:dyDescent="0.25">
      <c r="A1045" s="18" t="s">
        <v>1028</v>
      </c>
      <c r="B1045" t="s">
        <v>127</v>
      </c>
      <c r="C1045">
        <v>1.1200000000000001</v>
      </c>
      <c r="D1045">
        <v>35.47</v>
      </c>
      <c r="E1045">
        <f>ROUND((C1045*D1045),4)</f>
        <v>39.726399999999998</v>
      </c>
    </row>
    <row r="1046" spans="1:5" x14ac:dyDescent="0.25">
      <c r="A1046" s="18" t="s">
        <v>1018</v>
      </c>
      <c r="B1046" t="s">
        <v>136</v>
      </c>
      <c r="C1046">
        <v>0.14000000000000001</v>
      </c>
      <c r="D1046">
        <v>3.18</v>
      </c>
      <c r="E1046">
        <f>ROUND((C1046*D1046),4)</f>
        <v>0.44519999999999998</v>
      </c>
    </row>
    <row r="1047" spans="1:5" x14ac:dyDescent="0.25">
      <c r="A1047" s="18" t="s">
        <v>122</v>
      </c>
      <c r="B1047" t="s">
        <v>10</v>
      </c>
      <c r="C1047" t="s">
        <v>10</v>
      </c>
      <c r="D1047" t="s">
        <v>10</v>
      </c>
      <c r="E1047">
        <f>SUM(E1042:E1046)</f>
        <v>60.479099999999995</v>
      </c>
    </row>
    <row r="1048" spans="1:5" x14ac:dyDescent="0.25">
      <c r="C1048"/>
      <c r="D1048"/>
      <c r="E1048"/>
    </row>
    <row r="1049" spans="1:5" x14ac:dyDescent="0.25">
      <c r="A1049" s="18" t="s">
        <v>129</v>
      </c>
      <c r="B1049" t="s">
        <v>10</v>
      </c>
      <c r="C1049" t="s">
        <v>10</v>
      </c>
      <c r="D1049" t="s">
        <v>10</v>
      </c>
      <c r="E1049">
        <f>E1047</f>
        <v>60.479099999999995</v>
      </c>
    </row>
    <row r="1050" spans="1:5" x14ac:dyDescent="0.25">
      <c r="A1050" s="18" t="s">
        <v>130</v>
      </c>
      <c r="B1050" t="s">
        <v>10</v>
      </c>
      <c r="C1050" t="s">
        <v>10</v>
      </c>
      <c r="D1050" s="248">
        <v>0</v>
      </c>
      <c r="E1050">
        <f>ROUND((E1049*D1050),4)</f>
        <v>0</v>
      </c>
    </row>
    <row r="1051" spans="1:5" x14ac:dyDescent="0.25">
      <c r="A1051" s="18" t="s">
        <v>131</v>
      </c>
      <c r="B1051" t="s">
        <v>10</v>
      </c>
      <c r="C1051" t="s">
        <v>10</v>
      </c>
      <c r="D1051" t="s">
        <v>10</v>
      </c>
      <c r="E1051">
        <f>SUM(E1049:E1050)</f>
        <v>60.479099999999995</v>
      </c>
    </row>
    <row r="1052" spans="1:5" x14ac:dyDescent="0.25">
      <c r="C1052"/>
      <c r="D1052"/>
      <c r="E1052"/>
    </row>
    <row r="1053" spans="1:5" x14ac:dyDescent="0.25">
      <c r="A1053" s="18" t="s">
        <v>1029</v>
      </c>
      <c r="B1053" t="s">
        <v>80</v>
      </c>
      <c r="C1053"/>
      <c r="D1053"/>
      <c r="E1053"/>
    </row>
    <row r="1054" spans="1:5" ht="30" x14ac:dyDescent="0.25">
      <c r="A1054" s="18" t="s">
        <v>1030</v>
      </c>
      <c r="C1054"/>
      <c r="D1054"/>
      <c r="E1054"/>
    </row>
    <row r="1055" spans="1:5" x14ac:dyDescent="0.25">
      <c r="A1055" s="18" t="s">
        <v>132</v>
      </c>
      <c r="C1055"/>
      <c r="D1055"/>
      <c r="E1055"/>
    </row>
    <row r="1056" spans="1:5" x14ac:dyDescent="0.25">
      <c r="C1056"/>
      <c r="D1056"/>
      <c r="E1056"/>
    </row>
    <row r="1057" spans="1:5" x14ac:dyDescent="0.25">
      <c r="A1057" s="18" t="s">
        <v>125</v>
      </c>
      <c r="B1057" t="s">
        <v>117</v>
      </c>
      <c r="C1057" t="s">
        <v>118</v>
      </c>
      <c r="D1057" t="s">
        <v>119</v>
      </c>
      <c r="E1057" t="s">
        <v>120</v>
      </c>
    </row>
    <row r="1058" spans="1:5" ht="30" x14ac:dyDescent="0.25">
      <c r="A1058" s="18" t="s">
        <v>796</v>
      </c>
      <c r="B1058" t="s">
        <v>124</v>
      </c>
      <c r="C1058">
        <v>1.1000000000000001</v>
      </c>
      <c r="D1058">
        <v>11.5154</v>
      </c>
      <c r="E1058">
        <f>ROUND((C1058*D1058),4)</f>
        <v>12.6669</v>
      </c>
    </row>
    <row r="1059" spans="1:5" ht="30" x14ac:dyDescent="0.25">
      <c r="A1059" s="18" t="s">
        <v>766</v>
      </c>
      <c r="B1059" t="s">
        <v>124</v>
      </c>
      <c r="C1059">
        <v>1.1000000000000001</v>
      </c>
      <c r="D1059">
        <v>14.375400000000001</v>
      </c>
      <c r="E1059">
        <f>ROUND((C1059*D1059),4)</f>
        <v>15.812900000000001</v>
      </c>
    </row>
    <row r="1060" spans="1:5" ht="45" x14ac:dyDescent="0.25">
      <c r="A1060" s="18" t="s">
        <v>1031</v>
      </c>
      <c r="B1060" t="s">
        <v>127</v>
      </c>
      <c r="C1060">
        <v>1.1000000000000001</v>
      </c>
      <c r="D1060">
        <v>40.369999999999997</v>
      </c>
      <c r="E1060">
        <f>ROUND((C1060*D1060),4)</f>
        <v>44.406999999999996</v>
      </c>
    </row>
    <row r="1061" spans="1:5" ht="30" x14ac:dyDescent="0.25">
      <c r="A1061" s="18" t="s">
        <v>1032</v>
      </c>
      <c r="B1061" t="s">
        <v>135</v>
      </c>
      <c r="C1061">
        <v>1.1000000000000001</v>
      </c>
      <c r="D1061">
        <v>8.14</v>
      </c>
      <c r="E1061">
        <f>ROUND((C1061*D1061),4)</f>
        <v>8.9540000000000006</v>
      </c>
    </row>
    <row r="1062" spans="1:5" x14ac:dyDescent="0.25">
      <c r="A1062" s="18" t="s">
        <v>771</v>
      </c>
      <c r="B1062" t="s">
        <v>136</v>
      </c>
      <c r="C1062">
        <v>0.12</v>
      </c>
      <c r="D1062">
        <v>7.63</v>
      </c>
      <c r="E1062">
        <f>ROUND((C1062*D1062),4)</f>
        <v>0.91559999999999997</v>
      </c>
    </row>
    <row r="1063" spans="1:5" x14ac:dyDescent="0.25">
      <c r="A1063" s="18" t="s">
        <v>122</v>
      </c>
      <c r="B1063" t="s">
        <v>10</v>
      </c>
      <c r="C1063" t="s">
        <v>10</v>
      </c>
      <c r="D1063" t="s">
        <v>10</v>
      </c>
      <c r="E1063">
        <f>SUM(E1058:E1062)</f>
        <v>82.756399999999999</v>
      </c>
    </row>
    <row r="1064" spans="1:5" x14ac:dyDescent="0.25">
      <c r="C1064"/>
      <c r="D1064"/>
      <c r="E1064"/>
    </row>
    <row r="1065" spans="1:5" x14ac:dyDescent="0.25">
      <c r="A1065" s="18" t="s">
        <v>129</v>
      </c>
      <c r="B1065" t="s">
        <v>10</v>
      </c>
      <c r="C1065" t="s">
        <v>10</v>
      </c>
      <c r="D1065" t="s">
        <v>10</v>
      </c>
      <c r="E1065">
        <f>E1063</f>
        <v>82.756399999999999</v>
      </c>
    </row>
    <row r="1066" spans="1:5" x14ac:dyDescent="0.25">
      <c r="A1066" s="18" t="s">
        <v>130</v>
      </c>
      <c r="B1066" t="s">
        <v>10</v>
      </c>
      <c r="C1066" t="s">
        <v>10</v>
      </c>
      <c r="D1066" s="248">
        <v>0</v>
      </c>
      <c r="E1066">
        <f>ROUND((E1065*D1066),4)</f>
        <v>0</v>
      </c>
    </row>
    <row r="1067" spans="1:5" x14ac:dyDescent="0.25">
      <c r="A1067" s="18" t="s">
        <v>131</v>
      </c>
      <c r="B1067" t="s">
        <v>10</v>
      </c>
      <c r="C1067" t="s">
        <v>10</v>
      </c>
      <c r="D1067" t="s">
        <v>10</v>
      </c>
      <c r="E1067">
        <f>SUM(E1065:E1066)</f>
        <v>82.756399999999999</v>
      </c>
    </row>
    <row r="1068" spans="1:5" x14ac:dyDescent="0.25">
      <c r="C1068"/>
      <c r="D1068"/>
      <c r="E1068"/>
    </row>
    <row r="1069" spans="1:5" x14ac:dyDescent="0.25">
      <c r="A1069" s="18" t="s">
        <v>1033</v>
      </c>
      <c r="B1069" t="s">
        <v>82</v>
      </c>
      <c r="C1069"/>
      <c r="D1069"/>
      <c r="E1069"/>
    </row>
    <row r="1070" spans="1:5" ht="45" x14ac:dyDescent="0.25">
      <c r="A1070" s="18" t="s">
        <v>1034</v>
      </c>
      <c r="C1070"/>
      <c r="D1070"/>
      <c r="E1070"/>
    </row>
    <row r="1071" spans="1:5" x14ac:dyDescent="0.25">
      <c r="A1071" s="18" t="s">
        <v>139</v>
      </c>
      <c r="C1071"/>
      <c r="D1071"/>
      <c r="E1071"/>
    </row>
    <row r="1072" spans="1:5" x14ac:dyDescent="0.25">
      <c r="C1072"/>
      <c r="D1072"/>
      <c r="E1072"/>
    </row>
    <row r="1073" spans="1:5" x14ac:dyDescent="0.25">
      <c r="A1073" s="18" t="s">
        <v>125</v>
      </c>
      <c r="B1073" t="s">
        <v>117</v>
      </c>
      <c r="C1073" t="s">
        <v>118</v>
      </c>
      <c r="D1073" t="s">
        <v>119</v>
      </c>
      <c r="E1073" t="s">
        <v>120</v>
      </c>
    </row>
    <row r="1074" spans="1:5" ht="30" x14ac:dyDescent="0.25">
      <c r="A1074" s="18" t="s">
        <v>802</v>
      </c>
      <c r="B1074" t="s">
        <v>137</v>
      </c>
      <c r="C1074">
        <v>3.0000000000000001E-3</v>
      </c>
      <c r="D1074">
        <v>420.01369999999997</v>
      </c>
      <c r="E1074">
        <f>ROUND((C1074*D1074),4)</f>
        <v>1.26</v>
      </c>
    </row>
    <row r="1075" spans="1:5" x14ac:dyDescent="0.25">
      <c r="A1075" s="18" t="s">
        <v>789</v>
      </c>
      <c r="B1075" t="s">
        <v>124</v>
      </c>
      <c r="C1075">
        <v>0.4</v>
      </c>
      <c r="D1075">
        <v>14.375400000000001</v>
      </c>
      <c r="E1075">
        <f>ROUND((C1075*D1075),4)</f>
        <v>5.7502000000000004</v>
      </c>
    </row>
    <row r="1076" spans="1:5" x14ac:dyDescent="0.25">
      <c r="A1076" s="18" t="s">
        <v>767</v>
      </c>
      <c r="B1076" t="s">
        <v>124</v>
      </c>
      <c r="C1076">
        <v>0.2</v>
      </c>
      <c r="D1076">
        <v>10.5754</v>
      </c>
      <c r="E1076">
        <f>ROUND((C1076*D1076),4)</f>
        <v>2.1151</v>
      </c>
    </row>
    <row r="1077" spans="1:5" x14ac:dyDescent="0.25">
      <c r="A1077" s="18" t="s">
        <v>1035</v>
      </c>
      <c r="B1077" t="s">
        <v>136</v>
      </c>
      <c r="C1077">
        <v>2.8000000000000001E-2</v>
      </c>
      <c r="D1077">
        <v>2.58</v>
      </c>
      <c r="E1077">
        <f>ROUND((C1077*D1077),4)</f>
        <v>7.22E-2</v>
      </c>
    </row>
    <row r="1078" spans="1:5" ht="30" x14ac:dyDescent="0.25">
      <c r="A1078" s="18" t="s">
        <v>1036</v>
      </c>
      <c r="B1078" t="s">
        <v>127</v>
      </c>
      <c r="C1078">
        <v>0.123</v>
      </c>
      <c r="D1078">
        <v>7.44</v>
      </c>
      <c r="E1078">
        <f>ROUND((C1078*D1078),4)</f>
        <v>0.91510000000000002</v>
      </c>
    </row>
    <row r="1079" spans="1:5" x14ac:dyDescent="0.25">
      <c r="A1079" s="18" t="s">
        <v>122</v>
      </c>
      <c r="B1079" t="s">
        <v>10</v>
      </c>
      <c r="C1079" t="s">
        <v>10</v>
      </c>
      <c r="D1079" t="s">
        <v>10</v>
      </c>
      <c r="E1079">
        <f>SUM(E1074:E1078)</f>
        <v>10.1126</v>
      </c>
    </row>
    <row r="1080" spans="1:5" x14ac:dyDescent="0.25">
      <c r="C1080"/>
      <c r="D1080"/>
      <c r="E1080"/>
    </row>
    <row r="1081" spans="1:5" x14ac:dyDescent="0.25">
      <c r="A1081" s="18" t="s">
        <v>129</v>
      </c>
      <c r="B1081" t="s">
        <v>10</v>
      </c>
      <c r="C1081" t="s">
        <v>10</v>
      </c>
      <c r="D1081" t="s">
        <v>10</v>
      </c>
      <c r="E1081">
        <f>E1079</f>
        <v>10.1126</v>
      </c>
    </row>
    <row r="1082" spans="1:5" x14ac:dyDescent="0.25">
      <c r="A1082" s="18" t="s">
        <v>130</v>
      </c>
      <c r="B1082" t="s">
        <v>10</v>
      </c>
      <c r="C1082" t="s">
        <v>10</v>
      </c>
      <c r="D1082" s="248">
        <v>0</v>
      </c>
      <c r="E1082">
        <f>ROUND((E1081*D1082),4)</f>
        <v>0</v>
      </c>
    </row>
    <row r="1083" spans="1:5" x14ac:dyDescent="0.25">
      <c r="A1083" s="18" t="s">
        <v>131</v>
      </c>
      <c r="B1083" t="s">
        <v>10</v>
      </c>
      <c r="C1083" t="s">
        <v>10</v>
      </c>
      <c r="D1083" t="s">
        <v>10</v>
      </c>
      <c r="E1083">
        <f>SUM(E1081:E1082)</f>
        <v>10.1126</v>
      </c>
    </row>
    <row r="1084" spans="1:5" x14ac:dyDescent="0.25">
      <c r="C1084"/>
      <c r="D1084"/>
      <c r="E1084"/>
    </row>
    <row r="1085" spans="1:5" x14ac:dyDescent="0.25">
      <c r="A1085" s="18" t="s">
        <v>1037</v>
      </c>
      <c r="B1085" t="s">
        <v>86</v>
      </c>
      <c r="C1085"/>
      <c r="D1085"/>
      <c r="E1085"/>
    </row>
    <row r="1086" spans="1:5" x14ac:dyDescent="0.25">
      <c r="A1086" s="18" t="s">
        <v>1038</v>
      </c>
      <c r="C1086"/>
      <c r="D1086"/>
      <c r="E1086"/>
    </row>
    <row r="1087" spans="1:5" x14ac:dyDescent="0.25">
      <c r="A1087" s="18" t="s">
        <v>132</v>
      </c>
      <c r="C1087"/>
      <c r="D1087"/>
      <c r="E1087"/>
    </row>
    <row r="1088" spans="1:5" x14ac:dyDescent="0.25">
      <c r="C1088"/>
      <c r="D1088"/>
      <c r="E1088"/>
    </row>
    <row r="1089" spans="1:5" x14ac:dyDescent="0.25">
      <c r="A1089" s="18" t="s">
        <v>125</v>
      </c>
      <c r="B1089" t="s">
        <v>117</v>
      </c>
      <c r="C1089" t="s">
        <v>118</v>
      </c>
      <c r="D1089" t="s">
        <v>119</v>
      </c>
      <c r="E1089" t="s">
        <v>120</v>
      </c>
    </row>
    <row r="1090" spans="1:5" x14ac:dyDescent="0.25">
      <c r="A1090" s="18" t="s">
        <v>1039</v>
      </c>
      <c r="B1090" t="s">
        <v>124</v>
      </c>
      <c r="C1090">
        <v>0.4</v>
      </c>
      <c r="D1090">
        <v>14.045400000000001</v>
      </c>
      <c r="E1090">
        <f>ROUND((C1090*D1090),4)</f>
        <v>5.6181999999999999</v>
      </c>
    </row>
    <row r="1091" spans="1:5" x14ac:dyDescent="0.25">
      <c r="A1091" s="18" t="s">
        <v>767</v>
      </c>
      <c r="B1091" t="s">
        <v>124</v>
      </c>
      <c r="C1091">
        <v>0.3</v>
      </c>
      <c r="D1091">
        <v>10.5754</v>
      </c>
      <c r="E1091">
        <f>ROUND((C1091*D1091),4)</f>
        <v>3.1726000000000001</v>
      </c>
    </row>
    <row r="1092" spans="1:5" ht="30" x14ac:dyDescent="0.25">
      <c r="A1092" s="18" t="s">
        <v>790</v>
      </c>
      <c r="B1092" t="s">
        <v>128</v>
      </c>
      <c r="C1092">
        <v>0.25</v>
      </c>
      <c r="D1092">
        <v>0.88</v>
      </c>
      <c r="E1092">
        <f>ROUND((C1092*D1092),4)</f>
        <v>0.22</v>
      </c>
    </row>
    <row r="1093" spans="1:5" x14ac:dyDescent="0.25">
      <c r="A1093" s="18" t="s">
        <v>1040</v>
      </c>
      <c r="B1093" t="s">
        <v>145</v>
      </c>
      <c r="C1093">
        <v>0.24</v>
      </c>
      <c r="D1093">
        <v>11.97</v>
      </c>
      <c r="E1093">
        <f>ROUND((C1093*D1093),4)</f>
        <v>2.8727999999999998</v>
      </c>
    </row>
    <row r="1094" spans="1:5" x14ac:dyDescent="0.25">
      <c r="A1094" s="18" t="s">
        <v>122</v>
      </c>
      <c r="B1094" t="s">
        <v>10</v>
      </c>
      <c r="C1094" t="s">
        <v>10</v>
      </c>
      <c r="D1094" t="s">
        <v>10</v>
      </c>
      <c r="E1094">
        <f>SUM(E1090:E1093)</f>
        <v>11.883600000000001</v>
      </c>
    </row>
    <row r="1095" spans="1:5" x14ac:dyDescent="0.25">
      <c r="C1095"/>
      <c r="D1095"/>
      <c r="E1095"/>
    </row>
    <row r="1096" spans="1:5" x14ac:dyDescent="0.25">
      <c r="A1096" s="18" t="s">
        <v>129</v>
      </c>
      <c r="B1096" t="s">
        <v>10</v>
      </c>
      <c r="C1096" t="s">
        <v>10</v>
      </c>
      <c r="D1096" t="s">
        <v>10</v>
      </c>
      <c r="E1096">
        <f>E1094</f>
        <v>11.883600000000001</v>
      </c>
    </row>
    <row r="1097" spans="1:5" x14ac:dyDescent="0.25">
      <c r="A1097" s="18" t="s">
        <v>130</v>
      </c>
      <c r="B1097" t="s">
        <v>10</v>
      </c>
      <c r="C1097" t="s">
        <v>10</v>
      </c>
      <c r="D1097" s="248">
        <v>0</v>
      </c>
      <c r="E1097">
        <f>ROUND((E1096*D1097),4)</f>
        <v>0</v>
      </c>
    </row>
    <row r="1098" spans="1:5" x14ac:dyDescent="0.25">
      <c r="A1098" s="18" t="s">
        <v>131</v>
      </c>
      <c r="B1098" t="s">
        <v>10</v>
      </c>
      <c r="C1098" t="s">
        <v>10</v>
      </c>
      <c r="D1098" t="s">
        <v>10</v>
      </c>
      <c r="E1098">
        <f>SUM(E1096:E1097)</f>
        <v>11.883600000000001</v>
      </c>
    </row>
    <row r="1099" spans="1:5" x14ac:dyDescent="0.25">
      <c r="C1099"/>
      <c r="D1099"/>
      <c r="E1099"/>
    </row>
    <row r="1100" spans="1:5" x14ac:dyDescent="0.25">
      <c r="A1100" s="18" t="s">
        <v>1041</v>
      </c>
      <c r="B1100" t="s">
        <v>86</v>
      </c>
      <c r="C1100"/>
      <c r="D1100"/>
      <c r="E1100"/>
    </row>
    <row r="1101" spans="1:5" x14ac:dyDescent="0.25">
      <c r="A1101" s="18" t="s">
        <v>1038</v>
      </c>
      <c r="C1101"/>
      <c r="D1101"/>
      <c r="E1101"/>
    </row>
    <row r="1102" spans="1:5" x14ac:dyDescent="0.25">
      <c r="A1102" s="18" t="s">
        <v>132</v>
      </c>
      <c r="C1102"/>
      <c r="D1102"/>
      <c r="E1102"/>
    </row>
    <row r="1103" spans="1:5" x14ac:dyDescent="0.25">
      <c r="C1103"/>
      <c r="D1103"/>
      <c r="E1103"/>
    </row>
    <row r="1104" spans="1:5" x14ac:dyDescent="0.25">
      <c r="A1104" s="18" t="s">
        <v>125</v>
      </c>
      <c r="B1104" t="s">
        <v>117</v>
      </c>
      <c r="C1104" t="s">
        <v>118</v>
      </c>
      <c r="D1104" t="s">
        <v>119</v>
      </c>
      <c r="E1104" t="s">
        <v>120</v>
      </c>
    </row>
    <row r="1105" spans="1:5" x14ac:dyDescent="0.25">
      <c r="A1105" s="18" t="s">
        <v>1039</v>
      </c>
      <c r="B1105" t="s">
        <v>124</v>
      </c>
      <c r="C1105">
        <v>0.4</v>
      </c>
      <c r="D1105">
        <v>14.045400000000001</v>
      </c>
      <c r="E1105">
        <f>ROUND((C1105*D1105),4)</f>
        <v>5.6181999999999999</v>
      </c>
    </row>
    <row r="1106" spans="1:5" x14ac:dyDescent="0.25">
      <c r="A1106" s="18" t="s">
        <v>767</v>
      </c>
      <c r="B1106" t="s">
        <v>124</v>
      </c>
      <c r="C1106">
        <v>0.3</v>
      </c>
      <c r="D1106">
        <v>10.5754</v>
      </c>
      <c r="E1106">
        <f>ROUND((C1106*D1106),4)</f>
        <v>3.1726000000000001</v>
      </c>
    </row>
    <row r="1107" spans="1:5" ht="30" x14ac:dyDescent="0.25">
      <c r="A1107" s="18" t="s">
        <v>790</v>
      </c>
      <c r="B1107" t="s">
        <v>128</v>
      </c>
      <c r="C1107">
        <v>0.25</v>
      </c>
      <c r="D1107">
        <v>0.88</v>
      </c>
      <c r="E1107">
        <f>ROUND((C1107*D1107),4)</f>
        <v>0.22</v>
      </c>
    </row>
    <row r="1108" spans="1:5" x14ac:dyDescent="0.25">
      <c r="A1108" s="18" t="s">
        <v>1040</v>
      </c>
      <c r="B1108" t="s">
        <v>145</v>
      </c>
      <c r="C1108">
        <v>0.24</v>
      </c>
      <c r="D1108">
        <v>11.97</v>
      </c>
      <c r="E1108">
        <f>ROUND((C1108*D1108),4)</f>
        <v>2.8727999999999998</v>
      </c>
    </row>
    <row r="1109" spans="1:5" x14ac:dyDescent="0.25">
      <c r="A1109" s="18" t="s">
        <v>122</v>
      </c>
      <c r="B1109" t="s">
        <v>10</v>
      </c>
      <c r="C1109" t="s">
        <v>10</v>
      </c>
      <c r="D1109" t="s">
        <v>10</v>
      </c>
      <c r="E1109">
        <f>SUM(E1105:E1108)</f>
        <v>11.883600000000001</v>
      </c>
    </row>
    <row r="1110" spans="1:5" x14ac:dyDescent="0.25">
      <c r="C1110"/>
      <c r="D1110"/>
      <c r="E1110"/>
    </row>
    <row r="1111" spans="1:5" x14ac:dyDescent="0.25">
      <c r="A1111" s="18" t="s">
        <v>129</v>
      </c>
      <c r="B1111" t="s">
        <v>10</v>
      </c>
      <c r="C1111" t="s">
        <v>10</v>
      </c>
      <c r="D1111" t="s">
        <v>10</v>
      </c>
      <c r="E1111">
        <f>E1109</f>
        <v>11.883600000000001</v>
      </c>
    </row>
    <row r="1112" spans="1:5" x14ac:dyDescent="0.25">
      <c r="A1112" s="18" t="s">
        <v>130</v>
      </c>
      <c r="B1112" t="s">
        <v>10</v>
      </c>
      <c r="C1112" t="s">
        <v>10</v>
      </c>
      <c r="D1112" s="248">
        <v>0</v>
      </c>
      <c r="E1112">
        <f>ROUND((E1111*D1112),4)</f>
        <v>0</v>
      </c>
    </row>
    <row r="1113" spans="1:5" x14ac:dyDescent="0.25">
      <c r="A1113" s="18" t="s">
        <v>131</v>
      </c>
      <c r="B1113" t="s">
        <v>10</v>
      </c>
      <c r="C1113" t="s">
        <v>10</v>
      </c>
      <c r="D1113" t="s">
        <v>10</v>
      </c>
      <c r="E1113">
        <f>SUM(E1111:E1112)</f>
        <v>11.883600000000001</v>
      </c>
    </row>
    <row r="1114" spans="1:5" x14ac:dyDescent="0.25">
      <c r="C1114"/>
      <c r="D1114"/>
      <c r="E1114"/>
    </row>
    <row r="1115" spans="1:5" x14ac:dyDescent="0.25">
      <c r="A1115" s="18" t="s">
        <v>1042</v>
      </c>
      <c r="B1115" t="s">
        <v>87</v>
      </c>
      <c r="C1115"/>
      <c r="D1115"/>
      <c r="E1115"/>
    </row>
    <row r="1116" spans="1:5" ht="30" x14ac:dyDescent="0.25">
      <c r="A1116" s="18" t="s">
        <v>1043</v>
      </c>
      <c r="C1116"/>
      <c r="D1116"/>
      <c r="E1116"/>
    </row>
    <row r="1117" spans="1:5" x14ac:dyDescent="0.25">
      <c r="A1117" s="18" t="s">
        <v>132</v>
      </c>
      <c r="C1117"/>
      <c r="D1117"/>
      <c r="E1117"/>
    </row>
    <row r="1118" spans="1:5" x14ac:dyDescent="0.25">
      <c r="C1118"/>
      <c r="D1118"/>
      <c r="E1118"/>
    </row>
    <row r="1119" spans="1:5" x14ac:dyDescent="0.25">
      <c r="A1119" s="18" t="s">
        <v>125</v>
      </c>
      <c r="B1119" t="s">
        <v>117</v>
      </c>
      <c r="C1119" t="s">
        <v>118</v>
      </c>
      <c r="D1119" t="s">
        <v>119</v>
      </c>
      <c r="E1119" t="s">
        <v>120</v>
      </c>
    </row>
    <row r="1120" spans="1:5" x14ac:dyDescent="0.25">
      <c r="A1120" s="18" t="s">
        <v>1039</v>
      </c>
      <c r="B1120" t="s">
        <v>124</v>
      </c>
      <c r="C1120">
        <v>0.4</v>
      </c>
      <c r="D1120">
        <v>14.045400000000001</v>
      </c>
      <c r="E1120">
        <f t="shared" ref="E1120:E1125" si="13">ROUND((C1120*D1120),4)</f>
        <v>5.6181999999999999</v>
      </c>
    </row>
    <row r="1121" spans="1:5" x14ac:dyDescent="0.25">
      <c r="A1121" s="18" t="s">
        <v>767</v>
      </c>
      <c r="B1121" t="s">
        <v>124</v>
      </c>
      <c r="C1121">
        <v>0.35</v>
      </c>
      <c r="D1121">
        <v>10.5754</v>
      </c>
      <c r="E1121">
        <f t="shared" si="13"/>
        <v>3.7014</v>
      </c>
    </row>
    <row r="1122" spans="1:5" ht="30" x14ac:dyDescent="0.25">
      <c r="A1122" s="18" t="s">
        <v>1044</v>
      </c>
      <c r="B1122" t="s">
        <v>147</v>
      </c>
      <c r="C1122">
        <v>5.6000000000000001E-2</v>
      </c>
      <c r="D1122">
        <v>98.85</v>
      </c>
      <c r="E1122">
        <f t="shared" si="13"/>
        <v>5.5355999999999996</v>
      </c>
    </row>
    <row r="1123" spans="1:5" ht="30" x14ac:dyDescent="0.25">
      <c r="A1123" s="18" t="s">
        <v>790</v>
      </c>
      <c r="B1123" t="s">
        <v>128</v>
      </c>
      <c r="C1123">
        <v>0.4</v>
      </c>
      <c r="D1123">
        <v>0.88</v>
      </c>
      <c r="E1123">
        <f t="shared" si="13"/>
        <v>0.35199999999999998</v>
      </c>
    </row>
    <row r="1124" spans="1:5" x14ac:dyDescent="0.25">
      <c r="A1124" s="18" t="s">
        <v>1045</v>
      </c>
      <c r="B1124" t="s">
        <v>145</v>
      </c>
      <c r="C1124">
        <v>0.04</v>
      </c>
      <c r="D1124">
        <v>9.9</v>
      </c>
      <c r="E1124">
        <f t="shared" si="13"/>
        <v>0.39600000000000002</v>
      </c>
    </row>
    <row r="1125" spans="1:5" x14ac:dyDescent="0.25">
      <c r="A1125" s="18" t="s">
        <v>1046</v>
      </c>
      <c r="B1125" t="s">
        <v>145</v>
      </c>
      <c r="C1125">
        <v>0.16</v>
      </c>
      <c r="D1125">
        <v>28.23</v>
      </c>
      <c r="E1125">
        <f t="shared" si="13"/>
        <v>4.5167999999999999</v>
      </c>
    </row>
    <row r="1126" spans="1:5" x14ac:dyDescent="0.25">
      <c r="A1126" s="18" t="s">
        <v>122</v>
      </c>
      <c r="B1126" t="s">
        <v>10</v>
      </c>
      <c r="C1126" t="s">
        <v>10</v>
      </c>
      <c r="D1126" t="s">
        <v>10</v>
      </c>
      <c r="E1126">
        <f>SUM(E1120:E1125)</f>
        <v>20.12</v>
      </c>
    </row>
    <row r="1127" spans="1:5" x14ac:dyDescent="0.25">
      <c r="C1127"/>
      <c r="D1127"/>
      <c r="E1127"/>
    </row>
    <row r="1128" spans="1:5" x14ac:dyDescent="0.25">
      <c r="A1128" s="18" t="s">
        <v>129</v>
      </c>
      <c r="B1128" t="s">
        <v>10</v>
      </c>
      <c r="C1128" t="s">
        <v>10</v>
      </c>
      <c r="D1128" t="s">
        <v>10</v>
      </c>
      <c r="E1128">
        <f>E1126</f>
        <v>20.12</v>
      </c>
    </row>
    <row r="1129" spans="1:5" x14ac:dyDescent="0.25">
      <c r="A1129" s="18" t="s">
        <v>130</v>
      </c>
      <c r="B1129" t="s">
        <v>10</v>
      </c>
      <c r="C1129" t="s">
        <v>10</v>
      </c>
      <c r="D1129" s="248">
        <v>0</v>
      </c>
      <c r="E1129">
        <f>ROUND((E1128*D1129),4)</f>
        <v>0</v>
      </c>
    </row>
    <row r="1130" spans="1:5" x14ac:dyDescent="0.25">
      <c r="A1130" s="18" t="s">
        <v>131</v>
      </c>
      <c r="B1130" t="s">
        <v>10</v>
      </c>
      <c r="C1130" t="s">
        <v>10</v>
      </c>
      <c r="D1130" t="s">
        <v>10</v>
      </c>
      <c r="E1130">
        <f>SUM(E1128:E1129)</f>
        <v>20.12</v>
      </c>
    </row>
    <row r="1131" spans="1:5" x14ac:dyDescent="0.25">
      <c r="C1131"/>
      <c r="D1131"/>
      <c r="E1131"/>
    </row>
    <row r="1132" spans="1:5" x14ac:dyDescent="0.25">
      <c r="A1132" s="18" t="s">
        <v>1047</v>
      </c>
      <c r="B1132" t="s">
        <v>635</v>
      </c>
      <c r="C1132"/>
      <c r="D1132"/>
      <c r="E1132"/>
    </row>
    <row r="1133" spans="1:5" ht="30" x14ac:dyDescent="0.25">
      <c r="A1133" s="18" t="s">
        <v>825</v>
      </c>
      <c r="C1133"/>
      <c r="D1133"/>
      <c r="E1133"/>
    </row>
    <row r="1134" spans="1:5" x14ac:dyDescent="0.25">
      <c r="A1134" s="18" t="s">
        <v>115</v>
      </c>
      <c r="C1134"/>
      <c r="D1134"/>
      <c r="E1134"/>
    </row>
    <row r="1135" spans="1:5" x14ac:dyDescent="0.25">
      <c r="C1135"/>
      <c r="D1135"/>
      <c r="E1135"/>
    </row>
    <row r="1136" spans="1:5" x14ac:dyDescent="0.25">
      <c r="A1136" s="18" t="s">
        <v>125</v>
      </c>
      <c r="B1136" t="s">
        <v>117</v>
      </c>
      <c r="C1136" t="s">
        <v>118</v>
      </c>
      <c r="D1136" t="s">
        <v>119</v>
      </c>
      <c r="E1136" t="s">
        <v>120</v>
      </c>
    </row>
    <row r="1137" spans="1:5" ht="45" x14ac:dyDescent="0.25">
      <c r="A1137" s="18" t="s">
        <v>826</v>
      </c>
      <c r="B1137" t="s">
        <v>127</v>
      </c>
      <c r="C1137">
        <v>2</v>
      </c>
      <c r="D1137">
        <v>64.9298</v>
      </c>
      <c r="E1137">
        <f t="shared" ref="E1137:E1143" si="14">ROUND((C1137*D1137),4)</f>
        <v>129.8596</v>
      </c>
    </row>
    <row r="1138" spans="1:5" ht="30" x14ac:dyDescent="0.25">
      <c r="A1138" s="18" t="s">
        <v>863</v>
      </c>
      <c r="B1138" t="s">
        <v>128</v>
      </c>
      <c r="C1138">
        <v>2</v>
      </c>
      <c r="D1138">
        <v>20.669499999999999</v>
      </c>
      <c r="E1138">
        <f t="shared" si="14"/>
        <v>41.338999999999999</v>
      </c>
    </row>
    <row r="1139" spans="1:5" ht="30" x14ac:dyDescent="0.25">
      <c r="A1139" s="18" t="s">
        <v>796</v>
      </c>
      <c r="B1139" t="s">
        <v>124</v>
      </c>
      <c r="C1139">
        <v>5</v>
      </c>
      <c r="D1139">
        <v>11.5154</v>
      </c>
      <c r="E1139">
        <f t="shared" si="14"/>
        <v>57.576999999999998</v>
      </c>
    </row>
    <row r="1140" spans="1:5" ht="30" x14ac:dyDescent="0.25">
      <c r="A1140" s="18" t="s">
        <v>779</v>
      </c>
      <c r="B1140" t="s">
        <v>124</v>
      </c>
      <c r="C1140">
        <v>5</v>
      </c>
      <c r="D1140">
        <v>14.205399999999999</v>
      </c>
      <c r="E1140">
        <f t="shared" si="14"/>
        <v>71.027000000000001</v>
      </c>
    </row>
    <row r="1141" spans="1:5" ht="30" x14ac:dyDescent="0.25">
      <c r="A1141" s="18" t="s">
        <v>827</v>
      </c>
      <c r="B1141" t="s">
        <v>127</v>
      </c>
      <c r="C1141">
        <v>1</v>
      </c>
      <c r="D1141">
        <v>13.35</v>
      </c>
      <c r="E1141">
        <f t="shared" si="14"/>
        <v>13.35</v>
      </c>
    </row>
    <row r="1142" spans="1:5" ht="30" x14ac:dyDescent="0.25">
      <c r="A1142" s="18" t="s">
        <v>828</v>
      </c>
      <c r="B1142" t="s">
        <v>136</v>
      </c>
      <c r="C1142">
        <v>1</v>
      </c>
      <c r="D1142">
        <v>28.57</v>
      </c>
      <c r="E1142">
        <f t="shared" si="14"/>
        <v>28.57</v>
      </c>
    </row>
    <row r="1143" spans="1:5" x14ac:dyDescent="0.25">
      <c r="A1143" s="18" t="s">
        <v>830</v>
      </c>
      <c r="B1143" t="s">
        <v>136</v>
      </c>
      <c r="C1143">
        <v>0.5</v>
      </c>
      <c r="D1143">
        <v>7.35</v>
      </c>
      <c r="E1143">
        <f t="shared" si="14"/>
        <v>3.6749999999999998</v>
      </c>
    </row>
    <row r="1144" spans="1:5" x14ac:dyDescent="0.25">
      <c r="A1144" s="18" t="s">
        <v>122</v>
      </c>
      <c r="B1144" t="s">
        <v>10</v>
      </c>
      <c r="C1144" t="s">
        <v>10</v>
      </c>
      <c r="D1144" t="s">
        <v>10</v>
      </c>
      <c r="E1144">
        <f>SUM(E1137:E1143)</f>
        <v>345.39760000000001</v>
      </c>
    </row>
    <row r="1145" spans="1:5" x14ac:dyDescent="0.25">
      <c r="C1145"/>
      <c r="D1145"/>
      <c r="E1145"/>
    </row>
    <row r="1146" spans="1:5" x14ac:dyDescent="0.25">
      <c r="A1146" s="18" t="s">
        <v>129</v>
      </c>
      <c r="B1146" t="s">
        <v>10</v>
      </c>
      <c r="C1146" t="s">
        <v>10</v>
      </c>
      <c r="D1146" t="s">
        <v>10</v>
      </c>
      <c r="E1146">
        <f>E1144</f>
        <v>345.39760000000001</v>
      </c>
    </row>
    <row r="1147" spans="1:5" x14ac:dyDescent="0.25">
      <c r="A1147" s="18" t="s">
        <v>130</v>
      </c>
      <c r="B1147" t="s">
        <v>10</v>
      </c>
      <c r="C1147" t="s">
        <v>10</v>
      </c>
      <c r="D1147" s="248">
        <v>0</v>
      </c>
      <c r="E1147">
        <f>ROUND((E1146*D1147),4)</f>
        <v>0</v>
      </c>
    </row>
    <row r="1148" spans="1:5" x14ac:dyDescent="0.25">
      <c r="A1148" s="18" t="s">
        <v>131</v>
      </c>
      <c r="B1148" t="s">
        <v>10</v>
      </c>
      <c r="C1148" t="s">
        <v>10</v>
      </c>
      <c r="D1148" t="s">
        <v>10</v>
      </c>
      <c r="E1148">
        <f>SUM(E1146:E1147)</f>
        <v>345.39760000000001</v>
      </c>
    </row>
    <row r="1149" spans="1:5" x14ac:dyDescent="0.25">
      <c r="C1149"/>
      <c r="D1149"/>
      <c r="E1149"/>
    </row>
    <row r="1150" spans="1:5" x14ac:dyDescent="0.25">
      <c r="A1150" s="18" t="s">
        <v>1048</v>
      </c>
      <c r="B1150" t="s">
        <v>637</v>
      </c>
      <c r="C1150"/>
      <c r="D1150"/>
      <c r="E1150"/>
    </row>
    <row r="1151" spans="1:5" ht="30" x14ac:dyDescent="0.25">
      <c r="A1151" s="18" t="s">
        <v>1049</v>
      </c>
      <c r="C1151"/>
      <c r="D1151"/>
      <c r="E1151"/>
    </row>
    <row r="1152" spans="1:5" x14ac:dyDescent="0.25">
      <c r="A1152" s="18" t="s">
        <v>115</v>
      </c>
      <c r="C1152"/>
      <c r="D1152"/>
      <c r="E1152"/>
    </row>
    <row r="1153" spans="1:5" x14ac:dyDescent="0.25">
      <c r="C1153"/>
      <c r="D1153"/>
      <c r="E1153"/>
    </row>
    <row r="1154" spans="1:5" x14ac:dyDescent="0.25">
      <c r="A1154" s="18" t="s">
        <v>123</v>
      </c>
      <c r="B1154" t="s">
        <v>117</v>
      </c>
      <c r="C1154" t="s">
        <v>118</v>
      </c>
      <c r="D1154" t="s">
        <v>119</v>
      </c>
      <c r="E1154" t="s">
        <v>120</v>
      </c>
    </row>
    <row r="1155" spans="1:5" x14ac:dyDescent="0.25">
      <c r="A1155" s="18" t="s">
        <v>1050</v>
      </c>
      <c r="B1155" t="s">
        <v>124</v>
      </c>
      <c r="C1155">
        <v>10</v>
      </c>
      <c r="D1155">
        <v>8.6199999999999992</v>
      </c>
      <c r="E1155">
        <f>ROUND((C1155*D1155),4)</f>
        <v>86.2</v>
      </c>
    </row>
    <row r="1156" spans="1:5" x14ac:dyDescent="0.25">
      <c r="A1156" s="18" t="s">
        <v>1051</v>
      </c>
      <c r="B1156" t="s">
        <v>124</v>
      </c>
      <c r="C1156">
        <v>10</v>
      </c>
      <c r="D1156">
        <v>11.31</v>
      </c>
      <c r="E1156">
        <f>ROUND((C1156*D1156),4)</f>
        <v>113.1</v>
      </c>
    </row>
    <row r="1157" spans="1:5" x14ac:dyDescent="0.25">
      <c r="A1157" s="18" t="s">
        <v>122</v>
      </c>
      <c r="B1157" t="s">
        <v>10</v>
      </c>
      <c r="C1157" t="s">
        <v>10</v>
      </c>
      <c r="D1157" t="s">
        <v>10</v>
      </c>
      <c r="E1157">
        <f>SUM(E1155:E1156)</f>
        <v>199.3</v>
      </c>
    </row>
    <row r="1158" spans="1:5" x14ac:dyDescent="0.25">
      <c r="C1158"/>
      <c r="D1158"/>
      <c r="E1158"/>
    </row>
    <row r="1159" spans="1:5" x14ac:dyDescent="0.25">
      <c r="A1159" s="18" t="s">
        <v>125</v>
      </c>
      <c r="B1159" t="s">
        <v>117</v>
      </c>
      <c r="C1159" t="s">
        <v>118</v>
      </c>
      <c r="D1159" t="s">
        <v>119</v>
      </c>
      <c r="E1159" t="s">
        <v>120</v>
      </c>
    </row>
    <row r="1160" spans="1:5" ht="30" x14ac:dyDescent="0.25">
      <c r="A1160" s="18" t="s">
        <v>1052</v>
      </c>
      <c r="B1160" t="s">
        <v>127</v>
      </c>
      <c r="C1160">
        <v>8</v>
      </c>
      <c r="D1160">
        <v>32.94</v>
      </c>
      <c r="E1160">
        <f t="shared" ref="E1160:E1167" si="15">ROUND((C1160*D1160),4)</f>
        <v>263.52</v>
      </c>
    </row>
    <row r="1161" spans="1:5" ht="30" x14ac:dyDescent="0.25">
      <c r="A1161" s="18" t="s">
        <v>1053</v>
      </c>
      <c r="B1161" t="s">
        <v>127</v>
      </c>
      <c r="C1161">
        <v>4</v>
      </c>
      <c r="D1161">
        <v>15.43</v>
      </c>
      <c r="E1161">
        <f t="shared" si="15"/>
        <v>61.72</v>
      </c>
    </row>
    <row r="1162" spans="1:5" ht="30" x14ac:dyDescent="0.25">
      <c r="A1162" s="18" t="s">
        <v>1054</v>
      </c>
      <c r="B1162" t="s">
        <v>128</v>
      </c>
      <c r="C1162">
        <v>6</v>
      </c>
      <c r="D1162">
        <v>58.19</v>
      </c>
      <c r="E1162">
        <f t="shared" si="15"/>
        <v>349.14</v>
      </c>
    </row>
    <row r="1163" spans="1:5" x14ac:dyDescent="0.25">
      <c r="A1163" s="18" t="s">
        <v>1055</v>
      </c>
      <c r="B1163" t="s">
        <v>136</v>
      </c>
      <c r="C1163">
        <v>0.16</v>
      </c>
      <c r="D1163">
        <v>9.9499999999999993</v>
      </c>
      <c r="E1163">
        <f t="shared" si="15"/>
        <v>1.5920000000000001</v>
      </c>
    </row>
    <row r="1164" spans="1:5" ht="30" x14ac:dyDescent="0.25">
      <c r="A1164" s="18" t="s">
        <v>1056</v>
      </c>
      <c r="B1164" t="s">
        <v>128</v>
      </c>
      <c r="C1164">
        <v>3</v>
      </c>
      <c r="D1164">
        <v>8.2200000000000006</v>
      </c>
      <c r="E1164">
        <f t="shared" si="15"/>
        <v>24.66</v>
      </c>
    </row>
    <row r="1165" spans="1:5" x14ac:dyDescent="0.25">
      <c r="A1165" s="18" t="s">
        <v>836</v>
      </c>
      <c r="B1165" t="s">
        <v>128</v>
      </c>
      <c r="C1165">
        <v>8</v>
      </c>
      <c r="D1165">
        <v>13.52</v>
      </c>
      <c r="E1165">
        <f t="shared" si="15"/>
        <v>108.16</v>
      </c>
    </row>
    <row r="1166" spans="1:5" x14ac:dyDescent="0.25">
      <c r="A1166" s="18" t="s">
        <v>1057</v>
      </c>
      <c r="B1166" t="s">
        <v>128</v>
      </c>
      <c r="C1166">
        <v>3</v>
      </c>
      <c r="D1166">
        <v>243.35</v>
      </c>
      <c r="E1166">
        <f t="shared" si="15"/>
        <v>730.05</v>
      </c>
    </row>
    <row r="1167" spans="1:5" ht="30" x14ac:dyDescent="0.25">
      <c r="A1167" s="18" t="s">
        <v>1058</v>
      </c>
      <c r="B1167" t="s">
        <v>127</v>
      </c>
      <c r="C1167">
        <v>2</v>
      </c>
      <c r="D1167">
        <v>317.58</v>
      </c>
      <c r="E1167">
        <f t="shared" si="15"/>
        <v>635.16</v>
      </c>
    </row>
    <row r="1168" spans="1:5" x14ac:dyDescent="0.25">
      <c r="A1168" s="18" t="s">
        <v>122</v>
      </c>
      <c r="B1168" t="s">
        <v>10</v>
      </c>
      <c r="C1168" t="s">
        <v>10</v>
      </c>
      <c r="D1168" t="s">
        <v>10</v>
      </c>
      <c r="E1168">
        <f>SUM(E1160:E1167)</f>
        <v>2174.002</v>
      </c>
    </row>
    <row r="1169" spans="1:5" x14ac:dyDescent="0.25">
      <c r="C1169"/>
      <c r="D1169"/>
      <c r="E1169"/>
    </row>
    <row r="1170" spans="1:5" x14ac:dyDescent="0.25">
      <c r="A1170" s="18" t="s">
        <v>129</v>
      </c>
      <c r="B1170" t="s">
        <v>10</v>
      </c>
      <c r="C1170" t="s">
        <v>10</v>
      </c>
      <c r="D1170" t="s">
        <v>10</v>
      </c>
      <c r="E1170">
        <f>E1157+E1168</f>
        <v>2373.3020000000001</v>
      </c>
    </row>
    <row r="1171" spans="1:5" x14ac:dyDescent="0.25">
      <c r="A1171" s="18" t="s">
        <v>130</v>
      </c>
      <c r="B1171" t="s">
        <v>10</v>
      </c>
      <c r="C1171" t="s">
        <v>10</v>
      </c>
      <c r="D1171" s="248">
        <v>0</v>
      </c>
      <c r="E1171">
        <f>ROUND((E1170*D1171),4)</f>
        <v>0</v>
      </c>
    </row>
    <row r="1172" spans="1:5" x14ac:dyDescent="0.25">
      <c r="A1172" s="18" t="s">
        <v>131</v>
      </c>
      <c r="B1172" t="s">
        <v>10</v>
      </c>
      <c r="C1172" t="s">
        <v>10</v>
      </c>
      <c r="D1172" t="s">
        <v>10</v>
      </c>
      <c r="E1172">
        <f>SUM(E1170:E1171)</f>
        <v>2373.3020000000001</v>
      </c>
    </row>
    <row r="1173" spans="1:5" x14ac:dyDescent="0.25">
      <c r="C1173"/>
      <c r="D1173"/>
      <c r="E1173"/>
    </row>
    <row r="1174" spans="1:5" x14ac:dyDescent="0.25">
      <c r="A1174" s="18" t="s">
        <v>1059</v>
      </c>
      <c r="B1174" t="s">
        <v>640</v>
      </c>
      <c r="C1174"/>
      <c r="D1174"/>
      <c r="E1174"/>
    </row>
    <row r="1175" spans="1:5" ht="30" x14ac:dyDescent="0.25">
      <c r="A1175" s="18" t="s">
        <v>1060</v>
      </c>
      <c r="C1175"/>
      <c r="D1175"/>
      <c r="E1175"/>
    </row>
    <row r="1176" spans="1:5" x14ac:dyDescent="0.25">
      <c r="A1176" s="18" t="s">
        <v>115</v>
      </c>
      <c r="C1176"/>
      <c r="D1176"/>
      <c r="E1176"/>
    </row>
    <row r="1177" spans="1:5" x14ac:dyDescent="0.25">
      <c r="C1177"/>
      <c r="D1177"/>
      <c r="E1177"/>
    </row>
    <row r="1178" spans="1:5" x14ac:dyDescent="0.25">
      <c r="A1178" s="18" t="s">
        <v>123</v>
      </c>
      <c r="B1178" t="s">
        <v>117</v>
      </c>
      <c r="C1178" t="s">
        <v>118</v>
      </c>
      <c r="D1178" t="s">
        <v>119</v>
      </c>
      <c r="E1178" t="s">
        <v>120</v>
      </c>
    </row>
    <row r="1179" spans="1:5" x14ac:dyDescent="0.25">
      <c r="A1179" s="18" t="s">
        <v>1050</v>
      </c>
      <c r="B1179" t="s">
        <v>124</v>
      </c>
      <c r="C1179">
        <v>10</v>
      </c>
      <c r="D1179">
        <v>8.6199999999999992</v>
      </c>
      <c r="E1179">
        <f>ROUND((C1179*D1179),4)</f>
        <v>86.2</v>
      </c>
    </row>
    <row r="1180" spans="1:5" x14ac:dyDescent="0.25">
      <c r="A1180" s="18" t="s">
        <v>1051</v>
      </c>
      <c r="B1180" t="s">
        <v>124</v>
      </c>
      <c r="C1180">
        <v>10</v>
      </c>
      <c r="D1180">
        <v>11.31</v>
      </c>
      <c r="E1180">
        <f>ROUND((C1180*D1180),4)</f>
        <v>113.1</v>
      </c>
    </row>
    <row r="1181" spans="1:5" x14ac:dyDescent="0.25">
      <c r="A1181" s="18" t="s">
        <v>122</v>
      </c>
      <c r="B1181" t="s">
        <v>10</v>
      </c>
      <c r="C1181" t="s">
        <v>10</v>
      </c>
      <c r="D1181" t="s">
        <v>10</v>
      </c>
      <c r="E1181">
        <f>SUM(E1179:E1180)</f>
        <v>199.3</v>
      </c>
    </row>
    <row r="1182" spans="1:5" x14ac:dyDescent="0.25">
      <c r="C1182"/>
      <c r="D1182"/>
      <c r="E1182"/>
    </row>
    <row r="1183" spans="1:5" x14ac:dyDescent="0.25">
      <c r="A1183" s="18" t="s">
        <v>125</v>
      </c>
      <c r="B1183" t="s">
        <v>117</v>
      </c>
      <c r="C1183" t="s">
        <v>118</v>
      </c>
      <c r="D1183" t="s">
        <v>119</v>
      </c>
      <c r="E1183" t="s">
        <v>120</v>
      </c>
    </row>
    <row r="1184" spans="1:5" ht="30" x14ac:dyDescent="0.25">
      <c r="A1184" s="18" t="s">
        <v>1052</v>
      </c>
      <c r="B1184" t="s">
        <v>127</v>
      </c>
      <c r="C1184">
        <v>10.7</v>
      </c>
      <c r="D1184">
        <v>32.94</v>
      </c>
      <c r="E1184">
        <f t="shared" ref="E1184:E1192" si="16">ROUND((C1184*D1184),4)</f>
        <v>352.45800000000003</v>
      </c>
    </row>
    <row r="1185" spans="1:5" ht="30" x14ac:dyDescent="0.25">
      <c r="A1185" s="18" t="s">
        <v>1053</v>
      </c>
      <c r="B1185" t="s">
        <v>127</v>
      </c>
      <c r="C1185">
        <v>5.35</v>
      </c>
      <c r="D1185">
        <v>15.43</v>
      </c>
      <c r="E1185">
        <f t="shared" si="16"/>
        <v>82.5505</v>
      </c>
    </row>
    <row r="1186" spans="1:5" ht="30" x14ac:dyDescent="0.25">
      <c r="A1186" s="18" t="s">
        <v>1054</v>
      </c>
      <c r="B1186" t="s">
        <v>128</v>
      </c>
      <c r="C1186">
        <v>7</v>
      </c>
      <c r="D1186">
        <v>58.19</v>
      </c>
      <c r="E1186">
        <f t="shared" si="16"/>
        <v>407.33</v>
      </c>
    </row>
    <row r="1187" spans="1:5" x14ac:dyDescent="0.25">
      <c r="A1187" s="18" t="s">
        <v>1061</v>
      </c>
      <c r="B1187" t="s">
        <v>135</v>
      </c>
      <c r="C1187">
        <v>4.5</v>
      </c>
      <c r="D1187">
        <v>1</v>
      </c>
      <c r="E1187">
        <f t="shared" si="16"/>
        <v>4.5</v>
      </c>
    </row>
    <row r="1188" spans="1:5" x14ac:dyDescent="0.25">
      <c r="A1188" s="18" t="s">
        <v>1055</v>
      </c>
      <c r="B1188" t="s">
        <v>136</v>
      </c>
      <c r="C1188">
        <v>0.16</v>
      </c>
      <c r="D1188">
        <v>9.9499999999999993</v>
      </c>
      <c r="E1188">
        <f t="shared" si="16"/>
        <v>1.5920000000000001</v>
      </c>
    </row>
    <row r="1189" spans="1:5" ht="30" x14ac:dyDescent="0.25">
      <c r="A1189" s="18" t="s">
        <v>1056</v>
      </c>
      <c r="B1189" t="s">
        <v>128</v>
      </c>
      <c r="C1189">
        <v>4</v>
      </c>
      <c r="D1189">
        <v>8.2200000000000006</v>
      </c>
      <c r="E1189">
        <f t="shared" si="16"/>
        <v>32.880000000000003</v>
      </c>
    </row>
    <row r="1190" spans="1:5" x14ac:dyDescent="0.25">
      <c r="A1190" s="18" t="s">
        <v>836</v>
      </c>
      <c r="B1190" t="s">
        <v>128</v>
      </c>
      <c r="C1190">
        <v>10</v>
      </c>
      <c r="D1190">
        <v>13.52</v>
      </c>
      <c r="E1190">
        <f t="shared" si="16"/>
        <v>135.19999999999999</v>
      </c>
    </row>
    <row r="1191" spans="1:5" x14ac:dyDescent="0.25">
      <c r="A1191" s="18" t="s">
        <v>1057</v>
      </c>
      <c r="B1191" t="s">
        <v>128</v>
      </c>
      <c r="C1191">
        <v>8</v>
      </c>
      <c r="D1191">
        <v>243.35</v>
      </c>
      <c r="E1191">
        <f t="shared" si="16"/>
        <v>1946.8</v>
      </c>
    </row>
    <row r="1192" spans="1:5" ht="30" x14ac:dyDescent="0.25">
      <c r="A1192" s="18" t="s">
        <v>1058</v>
      </c>
      <c r="B1192" t="s">
        <v>127</v>
      </c>
      <c r="C1192">
        <v>8</v>
      </c>
      <c r="D1192">
        <v>317.58</v>
      </c>
      <c r="E1192">
        <f t="shared" si="16"/>
        <v>2540.64</v>
      </c>
    </row>
    <row r="1193" spans="1:5" x14ac:dyDescent="0.25">
      <c r="A1193" s="18" t="s">
        <v>122</v>
      </c>
      <c r="B1193" t="s">
        <v>10</v>
      </c>
      <c r="C1193" t="s">
        <v>10</v>
      </c>
      <c r="D1193" t="s">
        <v>10</v>
      </c>
      <c r="E1193">
        <f>SUM(E1184:E1192)</f>
        <v>5503.9504999999999</v>
      </c>
    </row>
    <row r="1194" spans="1:5" x14ac:dyDescent="0.25">
      <c r="C1194"/>
      <c r="D1194"/>
      <c r="E1194"/>
    </row>
    <row r="1195" spans="1:5" x14ac:dyDescent="0.25">
      <c r="A1195" s="18" t="s">
        <v>129</v>
      </c>
      <c r="B1195" t="s">
        <v>10</v>
      </c>
      <c r="C1195" t="s">
        <v>10</v>
      </c>
      <c r="D1195" t="s">
        <v>10</v>
      </c>
      <c r="E1195">
        <f>E1181+E1193</f>
        <v>5703.2505000000001</v>
      </c>
    </row>
    <row r="1196" spans="1:5" x14ac:dyDescent="0.25">
      <c r="A1196" s="18" t="s">
        <v>130</v>
      </c>
      <c r="B1196" t="s">
        <v>10</v>
      </c>
      <c r="C1196" t="s">
        <v>10</v>
      </c>
      <c r="D1196" s="248">
        <v>0</v>
      </c>
      <c r="E1196">
        <f>ROUND((E1195*D1196),4)</f>
        <v>0</v>
      </c>
    </row>
    <row r="1197" spans="1:5" x14ac:dyDescent="0.25">
      <c r="A1197" s="18" t="s">
        <v>131</v>
      </c>
      <c r="B1197" t="s">
        <v>10</v>
      </c>
      <c r="C1197" t="s">
        <v>10</v>
      </c>
      <c r="D1197" t="s">
        <v>10</v>
      </c>
      <c r="E1197">
        <f>SUM(E1195:E1196)</f>
        <v>5703.2505000000001</v>
      </c>
    </row>
    <row r="1198" spans="1:5" x14ac:dyDescent="0.25">
      <c r="C1198"/>
      <c r="D1198"/>
      <c r="E1198"/>
    </row>
    <row r="1199" spans="1:5" x14ac:dyDescent="0.25">
      <c r="A1199" s="18" t="s">
        <v>1062</v>
      </c>
      <c r="B1199" t="s">
        <v>643</v>
      </c>
      <c r="C1199"/>
      <c r="D1199"/>
      <c r="E1199"/>
    </row>
    <row r="1200" spans="1:5" ht="30" x14ac:dyDescent="0.25">
      <c r="A1200" s="18" t="s">
        <v>825</v>
      </c>
      <c r="C1200"/>
      <c r="D1200"/>
      <c r="E1200"/>
    </row>
    <row r="1201" spans="1:5" x14ac:dyDescent="0.25">
      <c r="A1201" s="18" t="s">
        <v>115</v>
      </c>
      <c r="C1201"/>
      <c r="D1201"/>
      <c r="E1201"/>
    </row>
    <row r="1202" spans="1:5" x14ac:dyDescent="0.25">
      <c r="C1202"/>
      <c r="D1202"/>
      <c r="E1202"/>
    </row>
    <row r="1203" spans="1:5" x14ac:dyDescent="0.25">
      <c r="A1203" s="18" t="s">
        <v>125</v>
      </c>
      <c r="B1203" t="s">
        <v>117</v>
      </c>
      <c r="C1203" t="s">
        <v>118</v>
      </c>
      <c r="D1203" t="s">
        <v>119</v>
      </c>
      <c r="E1203" t="s">
        <v>120</v>
      </c>
    </row>
    <row r="1204" spans="1:5" ht="45" x14ac:dyDescent="0.25">
      <c r="A1204" s="18" t="s">
        <v>826</v>
      </c>
      <c r="B1204" t="s">
        <v>127</v>
      </c>
      <c r="C1204">
        <v>100</v>
      </c>
      <c r="D1204">
        <v>64.9298</v>
      </c>
      <c r="E1204">
        <f t="shared" ref="E1204:E1214" si="17">ROUND((C1204*D1204),4)</f>
        <v>6492.98</v>
      </c>
    </row>
    <row r="1205" spans="1:5" ht="30" x14ac:dyDescent="0.25">
      <c r="A1205" s="18" t="s">
        <v>796</v>
      </c>
      <c r="B1205" t="s">
        <v>124</v>
      </c>
      <c r="C1205">
        <v>60</v>
      </c>
      <c r="D1205">
        <v>11.5154</v>
      </c>
      <c r="E1205">
        <f t="shared" si="17"/>
        <v>690.92399999999998</v>
      </c>
    </row>
    <row r="1206" spans="1:5" ht="30" x14ac:dyDescent="0.25">
      <c r="A1206" s="18" t="s">
        <v>779</v>
      </c>
      <c r="B1206" t="s">
        <v>124</v>
      </c>
      <c r="C1206">
        <v>60</v>
      </c>
      <c r="D1206">
        <v>14.205399999999999</v>
      </c>
      <c r="E1206">
        <f t="shared" si="17"/>
        <v>852.32399999999996</v>
      </c>
    </row>
    <row r="1207" spans="1:5" ht="30" x14ac:dyDescent="0.25">
      <c r="A1207" s="18" t="s">
        <v>827</v>
      </c>
      <c r="B1207" t="s">
        <v>127</v>
      </c>
      <c r="C1207">
        <v>40</v>
      </c>
      <c r="D1207">
        <v>13.35</v>
      </c>
      <c r="E1207">
        <f t="shared" si="17"/>
        <v>534</v>
      </c>
    </row>
    <row r="1208" spans="1:5" ht="30" x14ac:dyDescent="0.25">
      <c r="A1208" s="18" t="s">
        <v>828</v>
      </c>
      <c r="B1208" t="s">
        <v>136</v>
      </c>
      <c r="C1208">
        <v>4</v>
      </c>
      <c r="D1208">
        <v>28.57</v>
      </c>
      <c r="E1208">
        <f t="shared" si="17"/>
        <v>114.28</v>
      </c>
    </row>
    <row r="1209" spans="1:5" ht="30" x14ac:dyDescent="0.25">
      <c r="A1209" s="18" t="s">
        <v>829</v>
      </c>
      <c r="B1209" t="s">
        <v>128</v>
      </c>
      <c r="C1209">
        <v>16</v>
      </c>
      <c r="D1209">
        <v>21.34</v>
      </c>
      <c r="E1209">
        <f t="shared" si="17"/>
        <v>341.44</v>
      </c>
    </row>
    <row r="1210" spans="1:5" x14ac:dyDescent="0.25">
      <c r="A1210" s="18" t="s">
        <v>830</v>
      </c>
      <c r="B1210" t="s">
        <v>136</v>
      </c>
      <c r="C1210">
        <v>4</v>
      </c>
      <c r="D1210">
        <v>7.35</v>
      </c>
      <c r="E1210">
        <f t="shared" si="17"/>
        <v>29.4</v>
      </c>
    </row>
    <row r="1211" spans="1:5" ht="30" x14ac:dyDescent="0.25">
      <c r="A1211" s="18" t="s">
        <v>831</v>
      </c>
      <c r="B1211" t="s">
        <v>128</v>
      </c>
      <c r="C1211">
        <v>14</v>
      </c>
      <c r="D1211">
        <v>7.56</v>
      </c>
      <c r="E1211">
        <f t="shared" si="17"/>
        <v>105.84</v>
      </c>
    </row>
    <row r="1212" spans="1:5" x14ac:dyDescent="0.25">
      <c r="A1212" s="18" t="s">
        <v>836</v>
      </c>
      <c r="B1212" t="s">
        <v>128</v>
      </c>
      <c r="C1212">
        <v>12</v>
      </c>
      <c r="D1212">
        <v>13.52</v>
      </c>
      <c r="E1212">
        <f t="shared" si="17"/>
        <v>162.24</v>
      </c>
    </row>
    <row r="1213" spans="1:5" ht="30" x14ac:dyDescent="0.25">
      <c r="A1213" s="18" t="s">
        <v>1063</v>
      </c>
      <c r="B1213" t="s">
        <v>128</v>
      </c>
      <c r="C1213">
        <v>12</v>
      </c>
      <c r="D1213">
        <v>2.21</v>
      </c>
      <c r="E1213">
        <f t="shared" si="17"/>
        <v>26.52</v>
      </c>
    </row>
    <row r="1214" spans="1:5" x14ac:dyDescent="0.25">
      <c r="A1214" s="18" t="s">
        <v>1064</v>
      </c>
      <c r="B1214" t="s">
        <v>135</v>
      </c>
      <c r="C1214">
        <v>6</v>
      </c>
      <c r="D1214">
        <v>5.38</v>
      </c>
      <c r="E1214">
        <f t="shared" si="17"/>
        <v>32.28</v>
      </c>
    </row>
    <row r="1215" spans="1:5" x14ac:dyDescent="0.25">
      <c r="A1215" s="18" t="s">
        <v>122</v>
      </c>
      <c r="B1215" t="s">
        <v>10</v>
      </c>
      <c r="C1215" t="s">
        <v>10</v>
      </c>
      <c r="D1215" t="s">
        <v>10</v>
      </c>
      <c r="E1215">
        <f>SUM(E1204:E1214)</f>
        <v>9382.228000000001</v>
      </c>
    </row>
    <row r="1216" spans="1:5" x14ac:dyDescent="0.25">
      <c r="C1216"/>
      <c r="D1216"/>
      <c r="E1216"/>
    </row>
    <row r="1217" spans="1:5" x14ac:dyDescent="0.25">
      <c r="A1217" s="18" t="s">
        <v>129</v>
      </c>
      <c r="B1217" t="s">
        <v>10</v>
      </c>
      <c r="C1217" t="s">
        <v>10</v>
      </c>
      <c r="D1217" t="s">
        <v>10</v>
      </c>
      <c r="E1217">
        <f>E1215</f>
        <v>9382.228000000001</v>
      </c>
    </row>
    <row r="1218" spans="1:5" x14ac:dyDescent="0.25">
      <c r="A1218" s="18" t="s">
        <v>130</v>
      </c>
      <c r="B1218" t="s">
        <v>10</v>
      </c>
      <c r="C1218" t="s">
        <v>10</v>
      </c>
      <c r="D1218" s="248">
        <v>0</v>
      </c>
      <c r="E1218">
        <f>ROUND((E1217*D1218),4)</f>
        <v>0</v>
      </c>
    </row>
    <row r="1219" spans="1:5" x14ac:dyDescent="0.25">
      <c r="A1219" s="18" t="s">
        <v>131</v>
      </c>
      <c r="B1219" t="s">
        <v>10</v>
      </c>
      <c r="C1219" t="s">
        <v>10</v>
      </c>
      <c r="D1219" t="s">
        <v>10</v>
      </c>
      <c r="E1219">
        <f>SUM(E1217:E1218)</f>
        <v>9382.228000000001</v>
      </c>
    </row>
    <row r="1220" spans="1:5" x14ac:dyDescent="0.25">
      <c r="C1220"/>
      <c r="D1220"/>
      <c r="E1220"/>
    </row>
    <row r="1221" spans="1:5" x14ac:dyDescent="0.25">
      <c r="A1221" s="18" t="s">
        <v>1065</v>
      </c>
      <c r="B1221" t="s">
        <v>35</v>
      </c>
      <c r="C1221"/>
      <c r="D1221"/>
      <c r="E1221"/>
    </row>
    <row r="1222" spans="1:5" ht="30" x14ac:dyDescent="0.25">
      <c r="A1222" s="18" t="s">
        <v>815</v>
      </c>
      <c r="C1222"/>
      <c r="D1222"/>
      <c r="E1222"/>
    </row>
    <row r="1223" spans="1:5" x14ac:dyDescent="0.25">
      <c r="A1223" s="18" t="s">
        <v>139</v>
      </c>
      <c r="C1223"/>
      <c r="D1223"/>
      <c r="E1223"/>
    </row>
    <row r="1224" spans="1:5" x14ac:dyDescent="0.25">
      <c r="C1224"/>
      <c r="D1224"/>
      <c r="E1224"/>
    </row>
    <row r="1225" spans="1:5" x14ac:dyDescent="0.25">
      <c r="A1225" s="18" t="s">
        <v>125</v>
      </c>
      <c r="B1225" t="s">
        <v>117</v>
      </c>
      <c r="C1225" t="s">
        <v>118</v>
      </c>
      <c r="D1225" t="s">
        <v>119</v>
      </c>
      <c r="E1225" t="s">
        <v>120</v>
      </c>
    </row>
    <row r="1226" spans="1:5" x14ac:dyDescent="0.25">
      <c r="A1226" s="18" t="s">
        <v>789</v>
      </c>
      <c r="B1226" t="s">
        <v>124</v>
      </c>
      <c r="C1226">
        <v>2</v>
      </c>
      <c r="D1226">
        <v>14.375400000000001</v>
      </c>
      <c r="E1226">
        <f>ROUND((C1226*D1226),4)</f>
        <v>28.750800000000002</v>
      </c>
    </row>
    <row r="1227" spans="1:5" x14ac:dyDescent="0.25">
      <c r="A1227" s="18" t="s">
        <v>767</v>
      </c>
      <c r="B1227" t="s">
        <v>124</v>
      </c>
      <c r="C1227">
        <v>2</v>
      </c>
      <c r="D1227">
        <v>10.5754</v>
      </c>
      <c r="E1227">
        <f>ROUND((C1227*D1227),4)</f>
        <v>21.1508</v>
      </c>
    </row>
    <row r="1228" spans="1:5" ht="30" x14ac:dyDescent="0.25">
      <c r="A1228" s="18" t="s">
        <v>816</v>
      </c>
      <c r="B1228" t="s">
        <v>137</v>
      </c>
      <c r="C1228">
        <v>4.4999999999999997E-3</v>
      </c>
      <c r="D1228">
        <v>405.7063</v>
      </c>
      <c r="E1228">
        <f>ROUND((C1228*D1228),4)</f>
        <v>1.8257000000000001</v>
      </c>
    </row>
    <row r="1229" spans="1:5" x14ac:dyDescent="0.25">
      <c r="A1229" s="18" t="s">
        <v>817</v>
      </c>
      <c r="B1229" t="s">
        <v>127</v>
      </c>
      <c r="C1229">
        <v>0.8</v>
      </c>
      <c r="D1229">
        <v>128.47</v>
      </c>
      <c r="E1229">
        <f>ROUND((C1229*D1229),4)</f>
        <v>102.776</v>
      </c>
    </row>
    <row r="1230" spans="1:5" x14ac:dyDescent="0.25">
      <c r="A1230" s="18" t="s">
        <v>122</v>
      </c>
      <c r="B1230" t="s">
        <v>10</v>
      </c>
      <c r="C1230" t="s">
        <v>10</v>
      </c>
      <c r="D1230" t="s">
        <v>10</v>
      </c>
      <c r="E1230">
        <f>SUM(E1226:E1229)</f>
        <v>154.5033</v>
      </c>
    </row>
    <row r="1231" spans="1:5" x14ac:dyDescent="0.25">
      <c r="C1231"/>
      <c r="D1231"/>
      <c r="E1231"/>
    </row>
    <row r="1232" spans="1:5" x14ac:dyDescent="0.25">
      <c r="A1232" s="18" t="s">
        <v>129</v>
      </c>
      <c r="B1232" t="s">
        <v>10</v>
      </c>
      <c r="C1232" t="s">
        <v>10</v>
      </c>
      <c r="D1232" t="s">
        <v>10</v>
      </c>
      <c r="E1232">
        <f>E1230</f>
        <v>154.5033</v>
      </c>
    </row>
    <row r="1233" spans="1:5" x14ac:dyDescent="0.25">
      <c r="A1233" s="18" t="s">
        <v>130</v>
      </c>
      <c r="B1233" t="s">
        <v>10</v>
      </c>
      <c r="C1233" t="s">
        <v>10</v>
      </c>
      <c r="D1233" s="248">
        <v>0</v>
      </c>
      <c r="E1233">
        <f>ROUND((E1232*D1233),4)</f>
        <v>0</v>
      </c>
    </row>
    <row r="1234" spans="1:5" x14ac:dyDescent="0.25">
      <c r="A1234" s="18" t="s">
        <v>131</v>
      </c>
      <c r="B1234" t="s">
        <v>10</v>
      </c>
      <c r="C1234" t="s">
        <v>10</v>
      </c>
      <c r="D1234" t="s">
        <v>10</v>
      </c>
      <c r="E1234">
        <f>SUM(E1232:E1233)</f>
        <v>154.5033</v>
      </c>
    </row>
    <row r="1235" spans="1:5" x14ac:dyDescent="0.25">
      <c r="C1235"/>
      <c r="D1235"/>
      <c r="E1235"/>
    </row>
    <row r="1236" spans="1:5" x14ac:dyDescent="0.25">
      <c r="A1236" s="18" t="s">
        <v>1066</v>
      </c>
      <c r="B1236" t="s">
        <v>481</v>
      </c>
      <c r="C1236"/>
      <c r="D1236"/>
      <c r="E1236"/>
    </row>
    <row r="1237" spans="1:5" ht="30" x14ac:dyDescent="0.25">
      <c r="A1237" s="18" t="s">
        <v>819</v>
      </c>
      <c r="C1237"/>
      <c r="D1237"/>
      <c r="E1237"/>
    </row>
    <row r="1238" spans="1:5" x14ac:dyDescent="0.25">
      <c r="A1238" s="18" t="s">
        <v>139</v>
      </c>
      <c r="C1238"/>
      <c r="D1238"/>
      <c r="E1238"/>
    </row>
    <row r="1239" spans="1:5" x14ac:dyDescent="0.25">
      <c r="C1239"/>
      <c r="D1239"/>
      <c r="E1239"/>
    </row>
    <row r="1240" spans="1:5" x14ac:dyDescent="0.25">
      <c r="A1240" s="18" t="s">
        <v>125</v>
      </c>
      <c r="B1240" t="s">
        <v>117</v>
      </c>
      <c r="C1240" t="s">
        <v>118</v>
      </c>
      <c r="D1240" t="s">
        <v>119</v>
      </c>
      <c r="E1240" t="s">
        <v>120</v>
      </c>
    </row>
    <row r="1241" spans="1:5" ht="30" x14ac:dyDescent="0.25">
      <c r="A1241" s="18" t="s">
        <v>820</v>
      </c>
      <c r="B1241" t="s">
        <v>135</v>
      </c>
      <c r="C1241">
        <v>1</v>
      </c>
      <c r="D1241">
        <v>26.98</v>
      </c>
      <c r="E1241">
        <f>ROUND((C1241*D1241),4)</f>
        <v>26.98</v>
      </c>
    </row>
    <row r="1242" spans="1:5" x14ac:dyDescent="0.25">
      <c r="A1242" s="18" t="s">
        <v>122</v>
      </c>
      <c r="B1242" t="s">
        <v>10</v>
      </c>
      <c r="C1242" t="s">
        <v>10</v>
      </c>
      <c r="D1242" t="s">
        <v>10</v>
      </c>
      <c r="E1242">
        <f>SUM(E1241:E1241)</f>
        <v>26.98</v>
      </c>
    </row>
    <row r="1243" spans="1:5" x14ac:dyDescent="0.25">
      <c r="C1243"/>
      <c r="D1243"/>
      <c r="E1243"/>
    </row>
    <row r="1244" spans="1:5" x14ac:dyDescent="0.25">
      <c r="A1244" s="18" t="s">
        <v>129</v>
      </c>
      <c r="B1244" t="s">
        <v>10</v>
      </c>
      <c r="C1244" t="s">
        <v>10</v>
      </c>
      <c r="D1244" t="s">
        <v>10</v>
      </c>
      <c r="E1244">
        <f>E1242</f>
        <v>26.98</v>
      </c>
    </row>
    <row r="1245" spans="1:5" x14ac:dyDescent="0.25">
      <c r="A1245" s="18" t="s">
        <v>130</v>
      </c>
      <c r="B1245" t="s">
        <v>10</v>
      </c>
      <c r="C1245" t="s">
        <v>10</v>
      </c>
      <c r="D1245" s="248">
        <v>0</v>
      </c>
      <c r="E1245">
        <f>ROUND((E1244*D1245),4)</f>
        <v>0</v>
      </c>
    </row>
    <row r="1246" spans="1:5" x14ac:dyDescent="0.25">
      <c r="A1246" s="18" t="s">
        <v>131</v>
      </c>
      <c r="B1246" t="s">
        <v>10</v>
      </c>
      <c r="C1246" t="s">
        <v>10</v>
      </c>
      <c r="D1246" t="s">
        <v>10</v>
      </c>
      <c r="E1246">
        <f>SUM(E1244:E1245)</f>
        <v>26.98</v>
      </c>
    </row>
    <row r="1247" spans="1:5" x14ac:dyDescent="0.25">
      <c r="C1247"/>
      <c r="D1247"/>
      <c r="E1247"/>
    </row>
    <row r="1248" spans="1:5" x14ac:dyDescent="0.25">
      <c r="A1248" s="18" t="s">
        <v>1067</v>
      </c>
      <c r="B1248" t="s">
        <v>485</v>
      </c>
      <c r="C1248"/>
      <c r="D1248"/>
      <c r="E1248"/>
    </row>
    <row r="1249" spans="1:5" x14ac:dyDescent="0.25">
      <c r="A1249" s="18" t="s">
        <v>822</v>
      </c>
      <c r="C1249"/>
      <c r="D1249"/>
      <c r="E1249"/>
    </row>
    <row r="1250" spans="1:5" x14ac:dyDescent="0.25">
      <c r="A1250" s="18" t="s">
        <v>139</v>
      </c>
      <c r="C1250"/>
      <c r="D1250"/>
      <c r="E1250"/>
    </row>
    <row r="1251" spans="1:5" x14ac:dyDescent="0.25">
      <c r="C1251"/>
      <c r="D1251"/>
      <c r="E1251"/>
    </row>
    <row r="1252" spans="1:5" x14ac:dyDescent="0.25">
      <c r="A1252" s="18" t="s">
        <v>125</v>
      </c>
      <c r="B1252" t="s">
        <v>117</v>
      </c>
      <c r="C1252" t="s">
        <v>118</v>
      </c>
      <c r="D1252" t="s">
        <v>119</v>
      </c>
      <c r="E1252" t="s">
        <v>120</v>
      </c>
    </row>
    <row r="1253" spans="1:5" x14ac:dyDescent="0.25">
      <c r="A1253" s="18" t="s">
        <v>823</v>
      </c>
      <c r="B1253" t="s">
        <v>135</v>
      </c>
      <c r="C1253">
        <v>1</v>
      </c>
      <c r="D1253">
        <v>7.47</v>
      </c>
      <c r="E1253">
        <f>ROUND((C1253*D1253),4)</f>
        <v>7.47</v>
      </c>
    </row>
    <row r="1254" spans="1:5" x14ac:dyDescent="0.25">
      <c r="A1254" s="18" t="s">
        <v>122</v>
      </c>
      <c r="B1254" t="s">
        <v>10</v>
      </c>
      <c r="C1254" t="s">
        <v>10</v>
      </c>
      <c r="D1254" t="s">
        <v>10</v>
      </c>
      <c r="E1254">
        <f>SUM(E1253:E1253)</f>
        <v>7.47</v>
      </c>
    </row>
    <row r="1255" spans="1:5" x14ac:dyDescent="0.25">
      <c r="C1255"/>
      <c r="D1255"/>
      <c r="E1255"/>
    </row>
    <row r="1256" spans="1:5" x14ac:dyDescent="0.25">
      <c r="A1256" s="18" t="s">
        <v>129</v>
      </c>
      <c r="B1256" t="s">
        <v>10</v>
      </c>
      <c r="C1256" t="s">
        <v>10</v>
      </c>
      <c r="D1256" t="s">
        <v>10</v>
      </c>
      <c r="E1256">
        <f>E1254</f>
        <v>7.47</v>
      </c>
    </row>
    <row r="1257" spans="1:5" x14ac:dyDescent="0.25">
      <c r="A1257" s="18" t="s">
        <v>130</v>
      </c>
      <c r="B1257" t="s">
        <v>10</v>
      </c>
      <c r="C1257" t="s">
        <v>10</v>
      </c>
      <c r="D1257" s="248">
        <v>0</v>
      </c>
      <c r="E1257">
        <f>ROUND((E1256*D1257),4)</f>
        <v>0</v>
      </c>
    </row>
    <row r="1258" spans="1:5" x14ac:dyDescent="0.25">
      <c r="A1258" s="18" t="s">
        <v>131</v>
      </c>
      <c r="B1258" t="s">
        <v>10</v>
      </c>
      <c r="C1258" t="s">
        <v>10</v>
      </c>
      <c r="D1258" t="s">
        <v>10</v>
      </c>
      <c r="E1258">
        <f>SUM(E1256:E1257)</f>
        <v>7.47</v>
      </c>
    </row>
    <row r="1259" spans="1:5" x14ac:dyDescent="0.25">
      <c r="C1259"/>
      <c r="D1259"/>
      <c r="E1259"/>
    </row>
    <row r="1260" spans="1:5" x14ac:dyDescent="0.25">
      <c r="A1260" s="18" t="s">
        <v>1068</v>
      </c>
      <c r="B1260" t="s">
        <v>650</v>
      </c>
      <c r="C1260"/>
      <c r="D1260"/>
      <c r="E1260"/>
    </row>
    <row r="1261" spans="1:5" ht="30" x14ac:dyDescent="0.25">
      <c r="A1261" s="18" t="s">
        <v>1069</v>
      </c>
      <c r="C1261"/>
      <c r="D1261"/>
      <c r="E1261"/>
    </row>
    <row r="1262" spans="1:5" x14ac:dyDescent="0.25">
      <c r="A1262" s="18" t="s">
        <v>115</v>
      </c>
      <c r="C1262"/>
      <c r="D1262"/>
      <c r="E1262"/>
    </row>
    <row r="1263" spans="1:5" x14ac:dyDescent="0.25">
      <c r="C1263"/>
      <c r="D1263"/>
      <c r="E1263"/>
    </row>
    <row r="1264" spans="1:5" x14ac:dyDescent="0.25">
      <c r="A1264" s="18" t="s">
        <v>125</v>
      </c>
      <c r="B1264" t="s">
        <v>117</v>
      </c>
      <c r="C1264" t="s">
        <v>118</v>
      </c>
      <c r="D1264" t="s">
        <v>119</v>
      </c>
      <c r="E1264" t="s">
        <v>120</v>
      </c>
    </row>
    <row r="1265" spans="1:5" ht="45" x14ac:dyDescent="0.25">
      <c r="A1265" s="18" t="s">
        <v>1070</v>
      </c>
      <c r="B1265" t="s">
        <v>135</v>
      </c>
      <c r="C1265">
        <v>0.1</v>
      </c>
      <c r="D1265">
        <v>87.531000000000006</v>
      </c>
      <c r="E1265">
        <f>ROUND((C1265*D1265),4)</f>
        <v>8.7530999999999999</v>
      </c>
    </row>
    <row r="1266" spans="1:5" ht="30" x14ac:dyDescent="0.25">
      <c r="A1266" s="18" t="s">
        <v>1071</v>
      </c>
      <c r="B1266" t="s">
        <v>135</v>
      </c>
      <c r="C1266">
        <v>1.24</v>
      </c>
      <c r="D1266">
        <v>9.61</v>
      </c>
      <c r="E1266">
        <f>ROUND((C1266*D1266),4)</f>
        <v>11.916399999999999</v>
      </c>
    </row>
    <row r="1267" spans="1:5" x14ac:dyDescent="0.25">
      <c r="A1267" s="18" t="s">
        <v>122</v>
      </c>
      <c r="B1267" t="s">
        <v>10</v>
      </c>
      <c r="C1267" t="s">
        <v>10</v>
      </c>
      <c r="D1267" t="s">
        <v>10</v>
      </c>
      <c r="E1267">
        <f>SUM(E1265:E1266)</f>
        <v>20.669499999999999</v>
      </c>
    </row>
    <row r="1268" spans="1:5" x14ac:dyDescent="0.25">
      <c r="C1268"/>
      <c r="D1268"/>
      <c r="E1268"/>
    </row>
    <row r="1269" spans="1:5" x14ac:dyDescent="0.25">
      <c r="A1269" s="18" t="s">
        <v>129</v>
      </c>
      <c r="B1269" t="s">
        <v>10</v>
      </c>
      <c r="C1269" t="s">
        <v>10</v>
      </c>
      <c r="D1269" t="s">
        <v>10</v>
      </c>
      <c r="E1269">
        <f>E1267</f>
        <v>20.669499999999999</v>
      </c>
    </row>
    <row r="1270" spans="1:5" x14ac:dyDescent="0.25">
      <c r="A1270" s="18" t="s">
        <v>130</v>
      </c>
      <c r="B1270" t="s">
        <v>10</v>
      </c>
      <c r="C1270" t="s">
        <v>10</v>
      </c>
      <c r="D1270" s="248">
        <v>0</v>
      </c>
      <c r="E1270">
        <f>ROUND((E1269*D1270),4)</f>
        <v>0</v>
      </c>
    </row>
    <row r="1271" spans="1:5" x14ac:dyDescent="0.25">
      <c r="A1271" s="18" t="s">
        <v>131</v>
      </c>
      <c r="B1271" t="s">
        <v>10</v>
      </c>
      <c r="C1271" t="s">
        <v>10</v>
      </c>
      <c r="D1271" t="s">
        <v>10</v>
      </c>
      <c r="E1271">
        <f>SUM(E1269:E1270)</f>
        <v>20.669499999999999</v>
      </c>
    </row>
    <row r="1272" spans="1:5" x14ac:dyDescent="0.25">
      <c r="C1272"/>
      <c r="D1272"/>
      <c r="E1272"/>
    </row>
    <row r="1273" spans="1:5" x14ac:dyDescent="0.25">
      <c r="A1273" s="18" t="s">
        <v>1072</v>
      </c>
      <c r="B1273" t="s">
        <v>655</v>
      </c>
      <c r="C1273"/>
      <c r="D1273"/>
      <c r="E1273"/>
    </row>
    <row r="1274" spans="1:5" x14ac:dyDescent="0.25">
      <c r="A1274" s="18" t="s">
        <v>1073</v>
      </c>
      <c r="C1274"/>
      <c r="D1274"/>
      <c r="E1274"/>
    </row>
    <row r="1275" spans="1:5" x14ac:dyDescent="0.25">
      <c r="A1275" s="18" t="s">
        <v>115</v>
      </c>
      <c r="C1275"/>
      <c r="D1275"/>
      <c r="E1275"/>
    </row>
    <row r="1276" spans="1:5" x14ac:dyDescent="0.25">
      <c r="C1276"/>
      <c r="D1276"/>
      <c r="E1276"/>
    </row>
    <row r="1277" spans="1:5" x14ac:dyDescent="0.25">
      <c r="A1277" s="18" t="s">
        <v>123</v>
      </c>
      <c r="B1277" t="s">
        <v>117</v>
      </c>
      <c r="C1277" t="s">
        <v>118</v>
      </c>
      <c r="D1277" t="s">
        <v>119</v>
      </c>
      <c r="E1277" t="s">
        <v>120</v>
      </c>
    </row>
    <row r="1278" spans="1:5" x14ac:dyDescent="0.25">
      <c r="A1278" s="18" t="s">
        <v>909</v>
      </c>
      <c r="B1278" t="s">
        <v>124</v>
      </c>
      <c r="C1278">
        <v>0.8</v>
      </c>
      <c r="D1278">
        <v>4.7699999999999996</v>
      </c>
      <c r="E1278">
        <f>ROUND((C1278*D1278),4)</f>
        <v>3.8159999999999998</v>
      </c>
    </row>
    <row r="1279" spans="1:5" x14ac:dyDescent="0.25">
      <c r="A1279" s="18" t="s">
        <v>910</v>
      </c>
      <c r="B1279" t="s">
        <v>124</v>
      </c>
      <c r="C1279">
        <v>0.8</v>
      </c>
      <c r="D1279">
        <v>6.49</v>
      </c>
      <c r="E1279">
        <f>ROUND((C1279*D1279),4)</f>
        <v>5.1920000000000002</v>
      </c>
    </row>
    <row r="1280" spans="1:5" x14ac:dyDescent="0.25">
      <c r="A1280" s="18" t="s">
        <v>122</v>
      </c>
      <c r="B1280" t="s">
        <v>10</v>
      </c>
      <c r="C1280" t="s">
        <v>10</v>
      </c>
      <c r="D1280" t="s">
        <v>10</v>
      </c>
      <c r="E1280">
        <f>SUM(E1278:E1279)</f>
        <v>9.0079999999999991</v>
      </c>
    </row>
    <row r="1281" spans="1:5" x14ac:dyDescent="0.25">
      <c r="C1281"/>
      <c r="D1281"/>
      <c r="E1281"/>
    </row>
    <row r="1282" spans="1:5" x14ac:dyDescent="0.25">
      <c r="A1282" s="18" t="s">
        <v>125</v>
      </c>
      <c r="B1282" t="s">
        <v>117</v>
      </c>
      <c r="C1282" t="s">
        <v>118</v>
      </c>
      <c r="D1282" t="s">
        <v>119</v>
      </c>
      <c r="E1282" t="s">
        <v>120</v>
      </c>
    </row>
    <row r="1283" spans="1:5" x14ac:dyDescent="0.25">
      <c r="A1283" s="18" t="s">
        <v>1074</v>
      </c>
      <c r="B1283" t="s">
        <v>128</v>
      </c>
      <c r="C1283">
        <v>1</v>
      </c>
      <c r="D1283" s="1">
        <v>1457.32</v>
      </c>
      <c r="E1283">
        <f>ROUND((C1283*D1283),4)</f>
        <v>1457.32</v>
      </c>
    </row>
    <row r="1284" spans="1:5" x14ac:dyDescent="0.25">
      <c r="A1284" s="18" t="s">
        <v>122</v>
      </c>
      <c r="B1284" t="s">
        <v>10</v>
      </c>
      <c r="C1284" t="s">
        <v>10</v>
      </c>
      <c r="D1284" t="s">
        <v>10</v>
      </c>
      <c r="E1284">
        <f>SUM(E1283:E1283)</f>
        <v>1457.32</v>
      </c>
    </row>
    <row r="1285" spans="1:5" x14ac:dyDescent="0.25">
      <c r="C1285"/>
      <c r="D1285"/>
      <c r="E1285"/>
    </row>
    <row r="1286" spans="1:5" x14ac:dyDescent="0.25">
      <c r="A1286" s="18" t="s">
        <v>129</v>
      </c>
      <c r="B1286" t="s">
        <v>10</v>
      </c>
      <c r="C1286" t="s">
        <v>10</v>
      </c>
      <c r="D1286" t="s">
        <v>10</v>
      </c>
      <c r="E1286">
        <f>E1280+E1284</f>
        <v>1466.328</v>
      </c>
    </row>
    <row r="1287" spans="1:5" x14ac:dyDescent="0.25">
      <c r="A1287" s="18" t="s">
        <v>130</v>
      </c>
      <c r="B1287" t="s">
        <v>10</v>
      </c>
      <c r="C1287" t="s">
        <v>10</v>
      </c>
      <c r="D1287" s="248">
        <v>0</v>
      </c>
      <c r="E1287">
        <f>ROUND((E1286*D1287),4)</f>
        <v>0</v>
      </c>
    </row>
    <row r="1288" spans="1:5" x14ac:dyDescent="0.25">
      <c r="A1288" s="18" t="s">
        <v>131</v>
      </c>
      <c r="B1288" t="s">
        <v>10</v>
      </c>
      <c r="C1288" t="s">
        <v>10</v>
      </c>
      <c r="D1288" t="s">
        <v>10</v>
      </c>
      <c r="E1288">
        <f>SUM(E1286:E1287)</f>
        <v>1466.328</v>
      </c>
    </row>
    <row r="1289" spans="1:5" x14ac:dyDescent="0.25">
      <c r="C1289"/>
      <c r="D1289"/>
      <c r="E1289"/>
    </row>
    <row r="1290" spans="1:5" x14ac:dyDescent="0.25">
      <c r="A1290" s="18" t="s">
        <v>1075</v>
      </c>
      <c r="B1290" t="s">
        <v>55</v>
      </c>
      <c r="C1290"/>
      <c r="D1290"/>
      <c r="E1290"/>
    </row>
    <row r="1291" spans="1:5" x14ac:dyDescent="0.25">
      <c r="A1291" s="18" t="s">
        <v>971</v>
      </c>
      <c r="C1291"/>
      <c r="D1291"/>
      <c r="E1291"/>
    </row>
    <row r="1292" spans="1:5" x14ac:dyDescent="0.25">
      <c r="A1292" s="18" t="s">
        <v>132</v>
      </c>
      <c r="C1292"/>
      <c r="D1292"/>
      <c r="E1292"/>
    </row>
    <row r="1293" spans="1:5" x14ac:dyDescent="0.25">
      <c r="C1293"/>
      <c r="D1293"/>
      <c r="E1293"/>
    </row>
    <row r="1294" spans="1:5" x14ac:dyDescent="0.25">
      <c r="A1294" s="18" t="s">
        <v>125</v>
      </c>
      <c r="B1294" t="s">
        <v>117</v>
      </c>
      <c r="C1294" t="s">
        <v>118</v>
      </c>
      <c r="D1294" t="s">
        <v>119</v>
      </c>
      <c r="E1294" t="s">
        <v>120</v>
      </c>
    </row>
    <row r="1295" spans="1:5" x14ac:dyDescent="0.25">
      <c r="A1295" s="18" t="s">
        <v>767</v>
      </c>
      <c r="B1295" t="s">
        <v>124</v>
      </c>
      <c r="C1295">
        <v>0.14000000000000001</v>
      </c>
      <c r="D1295">
        <v>10.5754</v>
      </c>
      <c r="E1295">
        <f>ROUND((C1295*D1295),4)</f>
        <v>1.4805999999999999</v>
      </c>
    </row>
    <row r="1296" spans="1:5" x14ac:dyDescent="0.25">
      <c r="A1296" s="18" t="s">
        <v>972</v>
      </c>
      <c r="B1296" t="s">
        <v>145</v>
      </c>
      <c r="C1296">
        <v>0.05</v>
      </c>
      <c r="D1296">
        <v>4</v>
      </c>
      <c r="E1296">
        <f>ROUND((C1296*D1296),4)</f>
        <v>0.2</v>
      </c>
    </row>
    <row r="1297" spans="1:5" x14ac:dyDescent="0.25">
      <c r="A1297" s="18" t="s">
        <v>122</v>
      </c>
      <c r="B1297" t="s">
        <v>10</v>
      </c>
      <c r="C1297" t="s">
        <v>10</v>
      </c>
      <c r="D1297" t="s">
        <v>10</v>
      </c>
      <c r="E1297">
        <f>SUM(E1295:E1296)</f>
        <v>1.6805999999999999</v>
      </c>
    </row>
    <row r="1298" spans="1:5" x14ac:dyDescent="0.25">
      <c r="C1298"/>
      <c r="D1298"/>
      <c r="E1298"/>
    </row>
    <row r="1299" spans="1:5" x14ac:dyDescent="0.25">
      <c r="A1299" s="18" t="s">
        <v>129</v>
      </c>
      <c r="B1299" t="s">
        <v>10</v>
      </c>
      <c r="C1299" t="s">
        <v>10</v>
      </c>
      <c r="D1299" t="s">
        <v>10</v>
      </c>
      <c r="E1299">
        <f>E1297</f>
        <v>1.6805999999999999</v>
      </c>
    </row>
    <row r="1300" spans="1:5" x14ac:dyDescent="0.25">
      <c r="A1300" s="18" t="s">
        <v>130</v>
      </c>
      <c r="B1300" t="s">
        <v>10</v>
      </c>
      <c r="C1300" t="s">
        <v>10</v>
      </c>
      <c r="D1300" s="248">
        <v>0</v>
      </c>
      <c r="E1300">
        <f>ROUND((E1299*D1300),4)</f>
        <v>0</v>
      </c>
    </row>
    <row r="1301" spans="1:5" x14ac:dyDescent="0.25">
      <c r="A1301" s="18" t="s">
        <v>131</v>
      </c>
      <c r="B1301" t="s">
        <v>10</v>
      </c>
      <c r="C1301" t="s">
        <v>10</v>
      </c>
      <c r="D1301" t="s">
        <v>10</v>
      </c>
      <c r="E1301">
        <f>SUM(E1299:E1300)</f>
        <v>1.6805999999999999</v>
      </c>
    </row>
    <row r="1302" spans="1:5" x14ac:dyDescent="0.25">
      <c r="C1302"/>
      <c r="D1302"/>
      <c r="E1302"/>
    </row>
    <row r="1303" spans="1:5" x14ac:dyDescent="0.25">
      <c r="A1303" s="18" t="s">
        <v>1076</v>
      </c>
      <c r="B1303" t="s">
        <v>58</v>
      </c>
      <c r="C1303"/>
      <c r="D1303"/>
      <c r="E1303"/>
    </row>
    <row r="1304" spans="1:5" ht="30" x14ac:dyDescent="0.25">
      <c r="A1304" s="18" t="s">
        <v>1077</v>
      </c>
      <c r="C1304"/>
      <c r="D1304"/>
      <c r="E1304"/>
    </row>
    <row r="1305" spans="1:5" x14ac:dyDescent="0.25">
      <c r="A1305" s="18" t="s">
        <v>132</v>
      </c>
      <c r="C1305"/>
      <c r="D1305"/>
      <c r="E1305"/>
    </row>
    <row r="1306" spans="1:5" x14ac:dyDescent="0.25">
      <c r="C1306"/>
      <c r="D1306"/>
      <c r="E1306"/>
    </row>
    <row r="1307" spans="1:5" x14ac:dyDescent="0.25">
      <c r="A1307" s="18" t="s">
        <v>125</v>
      </c>
      <c r="B1307" t="s">
        <v>117</v>
      </c>
      <c r="C1307" t="s">
        <v>118</v>
      </c>
      <c r="D1307" t="s">
        <v>119</v>
      </c>
      <c r="E1307" t="s">
        <v>120</v>
      </c>
    </row>
    <row r="1308" spans="1:5" ht="30" x14ac:dyDescent="0.25">
      <c r="A1308" s="18" t="s">
        <v>779</v>
      </c>
      <c r="B1308" t="s">
        <v>124</v>
      </c>
      <c r="C1308">
        <v>0.8</v>
      </c>
      <c r="D1308">
        <v>14.205399999999999</v>
      </c>
      <c r="E1308">
        <f>ROUND((C1308*D1308),4)</f>
        <v>11.3643</v>
      </c>
    </row>
    <row r="1309" spans="1:5" x14ac:dyDescent="0.25">
      <c r="A1309" s="18" t="s">
        <v>122</v>
      </c>
      <c r="B1309" t="s">
        <v>10</v>
      </c>
      <c r="C1309" t="s">
        <v>10</v>
      </c>
      <c r="D1309" t="s">
        <v>10</v>
      </c>
      <c r="E1309">
        <f>SUM(E1308:E1308)</f>
        <v>11.3643</v>
      </c>
    </row>
    <row r="1310" spans="1:5" x14ac:dyDescent="0.25">
      <c r="C1310"/>
      <c r="D1310"/>
      <c r="E1310"/>
    </row>
    <row r="1311" spans="1:5" x14ac:dyDescent="0.25">
      <c r="A1311" s="18" t="s">
        <v>129</v>
      </c>
      <c r="B1311" t="s">
        <v>10</v>
      </c>
      <c r="C1311" t="s">
        <v>10</v>
      </c>
      <c r="D1311" t="s">
        <v>10</v>
      </c>
      <c r="E1311">
        <f>E1309</f>
        <v>11.3643</v>
      </c>
    </row>
    <row r="1312" spans="1:5" x14ac:dyDescent="0.25">
      <c r="A1312" s="18" t="s">
        <v>130</v>
      </c>
      <c r="B1312" t="s">
        <v>10</v>
      </c>
      <c r="C1312" t="s">
        <v>10</v>
      </c>
      <c r="D1312" s="248">
        <v>0</v>
      </c>
      <c r="E1312">
        <f>ROUND((E1311*D1312),4)</f>
        <v>0</v>
      </c>
    </row>
    <row r="1313" spans="1:5" x14ac:dyDescent="0.25">
      <c r="A1313" s="18" t="s">
        <v>131</v>
      </c>
      <c r="B1313" t="s">
        <v>10</v>
      </c>
      <c r="C1313" t="s">
        <v>10</v>
      </c>
      <c r="D1313" t="s">
        <v>10</v>
      </c>
      <c r="E1313">
        <f>SUM(E1311:E1312)</f>
        <v>11.3643</v>
      </c>
    </row>
    <row r="1314" spans="1:5" x14ac:dyDescent="0.25">
      <c r="C1314"/>
      <c r="D1314"/>
      <c r="E1314"/>
    </row>
    <row r="1315" spans="1:5" x14ac:dyDescent="0.25">
      <c r="A1315" s="18" t="s">
        <v>1078</v>
      </c>
      <c r="B1315" t="s">
        <v>60</v>
      </c>
      <c r="C1315"/>
      <c r="D1315"/>
      <c r="E1315"/>
    </row>
    <row r="1316" spans="1:5" ht="30" x14ac:dyDescent="0.25">
      <c r="A1316" s="18" t="s">
        <v>976</v>
      </c>
      <c r="C1316"/>
      <c r="D1316"/>
      <c r="E1316"/>
    </row>
    <row r="1317" spans="1:5" x14ac:dyDescent="0.25">
      <c r="A1317" s="18" t="s">
        <v>115</v>
      </c>
      <c r="C1317"/>
      <c r="D1317"/>
      <c r="E1317"/>
    </row>
    <row r="1318" spans="1:5" x14ac:dyDescent="0.25">
      <c r="C1318"/>
      <c r="D1318"/>
      <c r="E1318"/>
    </row>
    <row r="1319" spans="1:5" x14ac:dyDescent="0.25">
      <c r="A1319" s="18" t="s">
        <v>125</v>
      </c>
      <c r="B1319" t="s">
        <v>117</v>
      </c>
      <c r="C1319" t="s">
        <v>118</v>
      </c>
      <c r="D1319" t="s">
        <v>119</v>
      </c>
      <c r="E1319" t="s">
        <v>120</v>
      </c>
    </row>
    <row r="1320" spans="1:5" ht="30" x14ac:dyDescent="0.25">
      <c r="A1320" s="18" t="s">
        <v>779</v>
      </c>
      <c r="B1320" t="s">
        <v>124</v>
      </c>
      <c r="C1320">
        <v>0.5</v>
      </c>
      <c r="D1320">
        <v>14.205399999999999</v>
      </c>
      <c r="E1320">
        <f>ROUND((C1320*D1320),4)</f>
        <v>7.1026999999999996</v>
      </c>
    </row>
    <row r="1321" spans="1:5" x14ac:dyDescent="0.25">
      <c r="A1321" s="18" t="s">
        <v>122</v>
      </c>
      <c r="B1321" t="s">
        <v>10</v>
      </c>
      <c r="C1321" t="s">
        <v>10</v>
      </c>
      <c r="D1321" t="s">
        <v>10</v>
      </c>
      <c r="E1321">
        <f>SUM(E1320:E1320)</f>
        <v>7.1026999999999996</v>
      </c>
    </row>
    <row r="1322" spans="1:5" x14ac:dyDescent="0.25">
      <c r="C1322"/>
      <c r="D1322"/>
      <c r="E1322"/>
    </row>
    <row r="1323" spans="1:5" x14ac:dyDescent="0.25">
      <c r="A1323" s="18" t="s">
        <v>129</v>
      </c>
      <c r="B1323" t="s">
        <v>10</v>
      </c>
      <c r="C1323" t="s">
        <v>10</v>
      </c>
      <c r="D1323" t="s">
        <v>10</v>
      </c>
      <c r="E1323">
        <f>E1321</f>
        <v>7.1026999999999996</v>
      </c>
    </row>
    <row r="1324" spans="1:5" x14ac:dyDescent="0.25">
      <c r="A1324" s="18" t="s">
        <v>130</v>
      </c>
      <c r="B1324" t="s">
        <v>10</v>
      </c>
      <c r="C1324" t="s">
        <v>10</v>
      </c>
      <c r="D1324" s="248">
        <v>0</v>
      </c>
      <c r="E1324">
        <f>ROUND((E1323*D1324),4)</f>
        <v>0</v>
      </c>
    </row>
    <row r="1325" spans="1:5" x14ac:dyDescent="0.25">
      <c r="A1325" s="18" t="s">
        <v>131</v>
      </c>
      <c r="B1325" t="s">
        <v>10</v>
      </c>
      <c r="C1325" t="s">
        <v>10</v>
      </c>
      <c r="D1325" t="s">
        <v>10</v>
      </c>
      <c r="E1325">
        <f>SUM(E1323:E1324)</f>
        <v>7.1026999999999996</v>
      </c>
    </row>
    <row r="1326" spans="1:5" x14ac:dyDescent="0.25">
      <c r="C1326"/>
      <c r="D1326"/>
      <c r="E1326"/>
    </row>
    <row r="1327" spans="1:5" x14ac:dyDescent="0.25">
      <c r="A1327" s="18" t="s">
        <v>1079</v>
      </c>
      <c r="B1327" t="s">
        <v>668</v>
      </c>
      <c r="C1327"/>
      <c r="D1327"/>
      <c r="E1327"/>
    </row>
    <row r="1328" spans="1:5" x14ac:dyDescent="0.25">
      <c r="A1328" s="18" t="s">
        <v>1080</v>
      </c>
      <c r="C1328"/>
      <c r="D1328"/>
      <c r="E1328"/>
    </row>
    <row r="1329" spans="1:5" x14ac:dyDescent="0.25">
      <c r="A1329" s="18" t="s">
        <v>115</v>
      </c>
      <c r="C1329"/>
      <c r="D1329"/>
      <c r="E1329"/>
    </row>
    <row r="1330" spans="1:5" x14ac:dyDescent="0.25">
      <c r="C1330"/>
      <c r="D1330"/>
      <c r="E1330"/>
    </row>
    <row r="1331" spans="1:5" x14ac:dyDescent="0.25">
      <c r="A1331" s="18" t="s">
        <v>123</v>
      </c>
      <c r="B1331" t="s">
        <v>117</v>
      </c>
      <c r="C1331" t="s">
        <v>118</v>
      </c>
      <c r="D1331" t="s">
        <v>119</v>
      </c>
      <c r="E1331" t="s">
        <v>120</v>
      </c>
    </row>
    <row r="1332" spans="1:5" x14ac:dyDescent="0.25">
      <c r="A1332" s="18" t="s">
        <v>876</v>
      </c>
      <c r="B1332" t="s">
        <v>124</v>
      </c>
      <c r="C1332">
        <v>0.5</v>
      </c>
      <c r="D1332">
        <v>11.48</v>
      </c>
      <c r="E1332">
        <f>ROUND((C1332*D1332),4)</f>
        <v>5.74</v>
      </c>
    </row>
    <row r="1333" spans="1:5" x14ac:dyDescent="0.25">
      <c r="A1333" s="18" t="s">
        <v>1081</v>
      </c>
      <c r="B1333" t="s">
        <v>124</v>
      </c>
      <c r="C1333">
        <v>2</v>
      </c>
      <c r="D1333">
        <v>11.48</v>
      </c>
      <c r="E1333">
        <f>ROUND((C1333*D1333),4)</f>
        <v>22.96</v>
      </c>
    </row>
    <row r="1334" spans="1:5" x14ac:dyDescent="0.25">
      <c r="A1334" s="18" t="s">
        <v>1082</v>
      </c>
      <c r="B1334" t="s">
        <v>124</v>
      </c>
      <c r="C1334">
        <v>2</v>
      </c>
      <c r="D1334">
        <v>7.68</v>
      </c>
      <c r="E1334">
        <f>ROUND((C1334*D1334),4)</f>
        <v>15.36</v>
      </c>
    </row>
    <row r="1335" spans="1:5" x14ac:dyDescent="0.25">
      <c r="A1335" s="18" t="s">
        <v>122</v>
      </c>
      <c r="B1335" t="s">
        <v>10</v>
      </c>
      <c r="C1335" t="s">
        <v>10</v>
      </c>
      <c r="D1335" t="s">
        <v>10</v>
      </c>
      <c r="E1335">
        <f>SUM(E1332:E1334)</f>
        <v>44.06</v>
      </c>
    </row>
    <row r="1336" spans="1:5" x14ac:dyDescent="0.25">
      <c r="C1336"/>
      <c r="D1336"/>
      <c r="E1336"/>
    </row>
    <row r="1337" spans="1:5" x14ac:dyDescent="0.25">
      <c r="A1337" s="18" t="s">
        <v>129</v>
      </c>
      <c r="B1337" t="s">
        <v>10</v>
      </c>
      <c r="C1337" t="s">
        <v>10</v>
      </c>
      <c r="D1337" t="s">
        <v>10</v>
      </c>
      <c r="E1337">
        <f>E1335</f>
        <v>44.06</v>
      </c>
    </row>
    <row r="1338" spans="1:5" x14ac:dyDescent="0.25">
      <c r="A1338" s="18" t="s">
        <v>130</v>
      </c>
      <c r="B1338" t="s">
        <v>10</v>
      </c>
      <c r="C1338" t="s">
        <v>10</v>
      </c>
      <c r="D1338" s="248">
        <v>0</v>
      </c>
      <c r="E1338">
        <f>ROUND((E1337*D1338),4)</f>
        <v>0</v>
      </c>
    </row>
    <row r="1339" spans="1:5" x14ac:dyDescent="0.25">
      <c r="A1339" s="18" t="s">
        <v>131</v>
      </c>
      <c r="B1339" t="s">
        <v>10</v>
      </c>
      <c r="C1339" t="s">
        <v>10</v>
      </c>
      <c r="D1339" t="s">
        <v>10</v>
      </c>
      <c r="E1339">
        <f>SUM(E1337:E1338)</f>
        <v>44.06</v>
      </c>
    </row>
    <row r="1340" spans="1:5" x14ac:dyDescent="0.25">
      <c r="C1340"/>
      <c r="D1340"/>
      <c r="E1340"/>
    </row>
    <row r="1341" spans="1:5" x14ac:dyDescent="0.25">
      <c r="A1341" s="18" t="s">
        <v>1083</v>
      </c>
      <c r="B1341" t="s">
        <v>463</v>
      </c>
      <c r="C1341"/>
      <c r="D1341"/>
      <c r="E1341"/>
    </row>
    <row r="1342" spans="1:5" ht="90" x14ac:dyDescent="0.25">
      <c r="A1342" s="18" t="s">
        <v>792</v>
      </c>
      <c r="C1342"/>
      <c r="D1342"/>
      <c r="E1342"/>
    </row>
    <row r="1343" spans="1:5" x14ac:dyDescent="0.25">
      <c r="A1343" s="18" t="s">
        <v>115</v>
      </c>
      <c r="C1343"/>
      <c r="D1343"/>
      <c r="E1343"/>
    </row>
    <row r="1344" spans="1:5" x14ac:dyDescent="0.25">
      <c r="C1344"/>
      <c r="D1344"/>
      <c r="E1344"/>
    </row>
    <row r="1345" spans="1:5" x14ac:dyDescent="0.25">
      <c r="A1345" s="18" t="s">
        <v>125</v>
      </c>
      <c r="B1345" t="s">
        <v>117</v>
      </c>
      <c r="C1345" t="s">
        <v>118</v>
      </c>
      <c r="D1345" t="s">
        <v>119</v>
      </c>
      <c r="E1345" t="s">
        <v>120</v>
      </c>
    </row>
    <row r="1346" spans="1:5" ht="45" x14ac:dyDescent="0.25">
      <c r="A1346" s="18" t="s">
        <v>793</v>
      </c>
      <c r="B1346" t="s">
        <v>128</v>
      </c>
      <c r="C1346">
        <v>1</v>
      </c>
      <c r="D1346">
        <v>225</v>
      </c>
      <c r="E1346">
        <f>ROUND((C1346*D1346),4)</f>
        <v>225</v>
      </c>
    </row>
    <row r="1347" spans="1:5" x14ac:dyDescent="0.25">
      <c r="A1347" s="18" t="s">
        <v>122</v>
      </c>
      <c r="B1347" t="s">
        <v>10</v>
      </c>
      <c r="C1347" t="s">
        <v>10</v>
      </c>
      <c r="D1347" t="s">
        <v>10</v>
      </c>
      <c r="E1347">
        <f>SUM(E1346:E1346)</f>
        <v>225</v>
      </c>
    </row>
    <row r="1348" spans="1:5" x14ac:dyDescent="0.25">
      <c r="C1348"/>
      <c r="D1348"/>
      <c r="E1348"/>
    </row>
    <row r="1349" spans="1:5" x14ac:dyDescent="0.25">
      <c r="A1349" s="18" t="s">
        <v>129</v>
      </c>
      <c r="B1349" t="s">
        <v>10</v>
      </c>
      <c r="C1349" t="s">
        <v>10</v>
      </c>
      <c r="D1349" t="s">
        <v>10</v>
      </c>
      <c r="E1349">
        <f>E1347</f>
        <v>225</v>
      </c>
    </row>
    <row r="1350" spans="1:5" x14ac:dyDescent="0.25">
      <c r="A1350" s="18" t="s">
        <v>130</v>
      </c>
      <c r="B1350" t="s">
        <v>10</v>
      </c>
      <c r="C1350" t="s">
        <v>10</v>
      </c>
      <c r="D1350" s="248">
        <v>0</v>
      </c>
      <c r="E1350">
        <f>ROUND((E1349*D1350),4)</f>
        <v>0</v>
      </c>
    </row>
    <row r="1351" spans="1:5" x14ac:dyDescent="0.25">
      <c r="A1351" s="18" t="s">
        <v>131</v>
      </c>
      <c r="B1351" t="s">
        <v>10</v>
      </c>
      <c r="C1351" t="s">
        <v>10</v>
      </c>
      <c r="D1351" t="s">
        <v>10</v>
      </c>
      <c r="E1351">
        <f>SUM(E1349:E1350)</f>
        <v>225</v>
      </c>
    </row>
    <row r="1352" spans="1:5" x14ac:dyDescent="0.25">
      <c r="C1352"/>
      <c r="D1352"/>
      <c r="E1352"/>
    </row>
    <row r="1353" spans="1:5" x14ac:dyDescent="0.25">
      <c r="A1353" s="18" t="s">
        <v>1084</v>
      </c>
      <c r="B1353" t="s">
        <v>27</v>
      </c>
      <c r="C1353"/>
      <c r="D1353"/>
      <c r="E1353"/>
    </row>
    <row r="1354" spans="1:5" ht="30" x14ac:dyDescent="0.25">
      <c r="A1354" s="18" t="s">
        <v>795</v>
      </c>
      <c r="C1354"/>
      <c r="D1354"/>
      <c r="E1354"/>
    </row>
    <row r="1355" spans="1:5" x14ac:dyDescent="0.25">
      <c r="A1355" s="18" t="s">
        <v>132</v>
      </c>
      <c r="C1355"/>
      <c r="D1355"/>
      <c r="E1355"/>
    </row>
    <row r="1356" spans="1:5" x14ac:dyDescent="0.25">
      <c r="C1356"/>
      <c r="D1356"/>
      <c r="E1356"/>
    </row>
    <row r="1357" spans="1:5" x14ac:dyDescent="0.25">
      <c r="A1357" s="18" t="s">
        <v>125</v>
      </c>
      <c r="B1357" t="s">
        <v>117</v>
      </c>
      <c r="C1357" t="s">
        <v>118</v>
      </c>
      <c r="D1357" t="s">
        <v>119</v>
      </c>
      <c r="E1357" t="s">
        <v>120</v>
      </c>
    </row>
    <row r="1358" spans="1:5" ht="30" x14ac:dyDescent="0.25">
      <c r="A1358" s="18" t="s">
        <v>796</v>
      </c>
      <c r="B1358" t="s">
        <v>124</v>
      </c>
      <c r="C1358">
        <v>4</v>
      </c>
      <c r="D1358">
        <v>11.5154</v>
      </c>
      <c r="E1358">
        <f>ROUND((C1358*D1358),4)</f>
        <v>46.061599999999999</v>
      </c>
    </row>
    <row r="1359" spans="1:5" ht="30" x14ac:dyDescent="0.25">
      <c r="A1359" s="18" t="s">
        <v>779</v>
      </c>
      <c r="B1359" t="s">
        <v>124</v>
      </c>
      <c r="C1359">
        <v>4</v>
      </c>
      <c r="D1359">
        <v>14.205399999999999</v>
      </c>
      <c r="E1359">
        <f>ROUND((C1359*D1359),4)</f>
        <v>56.821599999999997</v>
      </c>
    </row>
    <row r="1360" spans="1:5" ht="30" x14ac:dyDescent="0.25">
      <c r="A1360" s="18" t="s">
        <v>797</v>
      </c>
      <c r="B1360" t="s">
        <v>128</v>
      </c>
      <c r="C1360">
        <v>0.90909079999999998</v>
      </c>
      <c r="D1360">
        <v>15.16</v>
      </c>
      <c r="E1360">
        <f>ROUND((C1360*D1360),4)</f>
        <v>13.7818</v>
      </c>
    </row>
    <row r="1361" spans="1:5" ht="30" x14ac:dyDescent="0.25">
      <c r="A1361" s="18" t="s">
        <v>798</v>
      </c>
      <c r="B1361" t="s">
        <v>135</v>
      </c>
      <c r="C1361">
        <v>3.6</v>
      </c>
      <c r="D1361">
        <v>11.91</v>
      </c>
      <c r="E1361">
        <f>ROUND((C1361*D1361),4)</f>
        <v>42.875999999999998</v>
      </c>
    </row>
    <row r="1362" spans="1:5" x14ac:dyDescent="0.25">
      <c r="A1362" s="18" t="s">
        <v>799</v>
      </c>
      <c r="B1362" t="s">
        <v>136</v>
      </c>
      <c r="C1362">
        <v>0.4</v>
      </c>
      <c r="D1362">
        <v>8.44</v>
      </c>
      <c r="E1362">
        <f>ROUND((C1362*D1362),4)</f>
        <v>3.3759999999999999</v>
      </c>
    </row>
    <row r="1363" spans="1:5" x14ac:dyDescent="0.25">
      <c r="A1363" s="18" t="s">
        <v>122</v>
      </c>
      <c r="B1363" t="s">
        <v>10</v>
      </c>
      <c r="C1363" t="s">
        <v>10</v>
      </c>
      <c r="D1363" t="s">
        <v>10</v>
      </c>
      <c r="E1363">
        <f>SUM(E1358:E1362)</f>
        <v>162.917</v>
      </c>
    </row>
    <row r="1364" spans="1:5" x14ac:dyDescent="0.25">
      <c r="C1364"/>
      <c r="D1364"/>
      <c r="E1364"/>
    </row>
    <row r="1365" spans="1:5" x14ac:dyDescent="0.25">
      <c r="A1365" s="18" t="s">
        <v>129</v>
      </c>
      <c r="B1365" t="s">
        <v>10</v>
      </c>
      <c r="C1365" t="s">
        <v>10</v>
      </c>
      <c r="D1365" t="s">
        <v>10</v>
      </c>
      <c r="E1365">
        <f>E1363</f>
        <v>162.917</v>
      </c>
    </row>
    <row r="1366" spans="1:5" x14ac:dyDescent="0.25">
      <c r="A1366" s="18" t="s">
        <v>130</v>
      </c>
      <c r="B1366" t="s">
        <v>10</v>
      </c>
      <c r="C1366" t="s">
        <v>10</v>
      </c>
      <c r="D1366" s="248">
        <v>0</v>
      </c>
      <c r="E1366">
        <f>ROUND((E1365*D1366),4)</f>
        <v>0</v>
      </c>
    </row>
    <row r="1367" spans="1:5" x14ac:dyDescent="0.25">
      <c r="A1367" s="18" t="s">
        <v>131</v>
      </c>
      <c r="B1367" t="s">
        <v>10</v>
      </c>
      <c r="C1367" t="s">
        <v>10</v>
      </c>
      <c r="D1367" t="s">
        <v>10</v>
      </c>
      <c r="E1367">
        <f>SUM(E1365:E1366)</f>
        <v>162.917</v>
      </c>
    </row>
    <row r="1368" spans="1:5" x14ac:dyDescent="0.25">
      <c r="C1368"/>
      <c r="D1368"/>
      <c r="E1368"/>
    </row>
    <row r="1369" spans="1:5" x14ac:dyDescent="0.25">
      <c r="A1369" s="18" t="s">
        <v>1085</v>
      </c>
      <c r="B1369" t="s">
        <v>33</v>
      </c>
      <c r="C1369"/>
      <c r="D1369"/>
      <c r="E1369"/>
    </row>
    <row r="1370" spans="1:5" ht="30" x14ac:dyDescent="0.25">
      <c r="A1370" s="18" t="s">
        <v>812</v>
      </c>
      <c r="C1370"/>
      <c r="D1370"/>
      <c r="E1370"/>
    </row>
    <row r="1371" spans="1:5" x14ac:dyDescent="0.25">
      <c r="A1371" s="18" t="s">
        <v>115</v>
      </c>
      <c r="C1371"/>
      <c r="D1371"/>
      <c r="E1371"/>
    </row>
    <row r="1372" spans="1:5" x14ac:dyDescent="0.25">
      <c r="C1372"/>
      <c r="D1372"/>
      <c r="E1372"/>
    </row>
    <row r="1373" spans="1:5" x14ac:dyDescent="0.25">
      <c r="A1373" s="18" t="s">
        <v>125</v>
      </c>
      <c r="B1373" t="s">
        <v>117</v>
      </c>
      <c r="C1373" t="s">
        <v>118</v>
      </c>
      <c r="D1373" t="s">
        <v>119</v>
      </c>
      <c r="E1373" t="s">
        <v>120</v>
      </c>
    </row>
    <row r="1374" spans="1:5" ht="30" x14ac:dyDescent="0.25">
      <c r="A1374" s="18" t="s">
        <v>796</v>
      </c>
      <c r="B1374" t="s">
        <v>124</v>
      </c>
      <c r="C1374">
        <v>1.3</v>
      </c>
      <c r="D1374">
        <v>11.5154</v>
      </c>
      <c r="E1374">
        <f>ROUND((C1374*D1374),4)</f>
        <v>14.97</v>
      </c>
    </row>
    <row r="1375" spans="1:5" ht="30" x14ac:dyDescent="0.25">
      <c r="A1375" s="18" t="s">
        <v>779</v>
      </c>
      <c r="B1375" t="s">
        <v>124</v>
      </c>
      <c r="C1375">
        <v>1.3</v>
      </c>
      <c r="D1375">
        <v>14.205399999999999</v>
      </c>
      <c r="E1375">
        <f>ROUND((C1375*D1375),4)</f>
        <v>18.466999999999999</v>
      </c>
    </row>
    <row r="1376" spans="1:5" ht="30" x14ac:dyDescent="0.25">
      <c r="A1376" s="18" t="s">
        <v>813</v>
      </c>
      <c r="B1376" t="s">
        <v>138</v>
      </c>
      <c r="C1376">
        <v>1</v>
      </c>
      <c r="D1376">
        <v>573.69000000000005</v>
      </c>
      <c r="E1376">
        <f>ROUND((C1376*D1376),4)</f>
        <v>573.69000000000005</v>
      </c>
    </row>
    <row r="1377" spans="1:5" x14ac:dyDescent="0.25">
      <c r="A1377" s="18" t="s">
        <v>122</v>
      </c>
      <c r="B1377" t="s">
        <v>10</v>
      </c>
      <c r="C1377" t="s">
        <v>10</v>
      </c>
      <c r="D1377" t="s">
        <v>10</v>
      </c>
      <c r="E1377">
        <f>SUM(E1374:E1376)</f>
        <v>607.12700000000007</v>
      </c>
    </row>
    <row r="1378" spans="1:5" x14ac:dyDescent="0.25">
      <c r="C1378"/>
      <c r="D1378"/>
      <c r="E1378"/>
    </row>
    <row r="1379" spans="1:5" x14ac:dyDescent="0.25">
      <c r="A1379" s="18" t="s">
        <v>129</v>
      </c>
      <c r="B1379" t="s">
        <v>10</v>
      </c>
      <c r="C1379" t="s">
        <v>10</v>
      </c>
      <c r="D1379" t="s">
        <v>10</v>
      </c>
      <c r="E1379">
        <f>E1377</f>
        <v>607.12700000000007</v>
      </c>
    </row>
    <row r="1380" spans="1:5" x14ac:dyDescent="0.25">
      <c r="A1380" s="18" t="s">
        <v>130</v>
      </c>
      <c r="B1380" t="s">
        <v>10</v>
      </c>
      <c r="C1380" t="s">
        <v>10</v>
      </c>
      <c r="D1380" s="248">
        <v>0</v>
      </c>
      <c r="E1380">
        <f>ROUND((E1379*D1380),4)</f>
        <v>0</v>
      </c>
    </row>
    <row r="1381" spans="1:5" x14ac:dyDescent="0.25">
      <c r="A1381" s="18" t="s">
        <v>131</v>
      </c>
      <c r="B1381" t="s">
        <v>10</v>
      </c>
      <c r="C1381" t="s">
        <v>10</v>
      </c>
      <c r="D1381" t="s">
        <v>10</v>
      </c>
      <c r="E1381">
        <f>SUM(E1379:E1380)</f>
        <v>607.12700000000007</v>
      </c>
    </row>
    <row r="1382" spans="1:5" x14ac:dyDescent="0.25">
      <c r="C1382"/>
      <c r="D1382"/>
      <c r="E1382"/>
    </row>
    <row r="1383" spans="1:5" x14ac:dyDescent="0.25">
      <c r="A1383" s="18" t="s">
        <v>1086</v>
      </c>
      <c r="B1383" t="s">
        <v>676</v>
      </c>
      <c r="C1383"/>
      <c r="D1383"/>
      <c r="E1383"/>
    </row>
    <row r="1384" spans="1:5" ht="30" x14ac:dyDescent="0.25">
      <c r="A1384" s="18" t="s">
        <v>825</v>
      </c>
      <c r="C1384"/>
      <c r="D1384"/>
      <c r="E1384"/>
    </row>
    <row r="1385" spans="1:5" x14ac:dyDescent="0.25">
      <c r="A1385" s="18" t="s">
        <v>115</v>
      </c>
      <c r="C1385"/>
      <c r="D1385"/>
      <c r="E1385"/>
    </row>
    <row r="1386" spans="1:5" x14ac:dyDescent="0.25">
      <c r="C1386"/>
      <c r="D1386"/>
      <c r="E1386"/>
    </row>
    <row r="1387" spans="1:5" x14ac:dyDescent="0.25">
      <c r="A1387" s="18" t="s">
        <v>125</v>
      </c>
      <c r="B1387" t="s">
        <v>117</v>
      </c>
      <c r="C1387" t="s">
        <v>118</v>
      </c>
      <c r="D1387" t="s">
        <v>119</v>
      </c>
      <c r="E1387" t="s">
        <v>120</v>
      </c>
    </row>
    <row r="1388" spans="1:5" ht="45" x14ac:dyDescent="0.25">
      <c r="A1388" s="18" t="s">
        <v>826</v>
      </c>
      <c r="B1388" t="s">
        <v>127</v>
      </c>
      <c r="C1388">
        <v>18.88</v>
      </c>
      <c r="D1388">
        <v>64.9298</v>
      </c>
      <c r="E1388">
        <f t="shared" ref="E1388:E1395" si="18">ROUND((C1388*D1388),4)</f>
        <v>1225.8746000000001</v>
      </c>
    </row>
    <row r="1389" spans="1:5" ht="30" x14ac:dyDescent="0.25">
      <c r="A1389" s="18" t="s">
        <v>796</v>
      </c>
      <c r="B1389" t="s">
        <v>124</v>
      </c>
      <c r="C1389">
        <v>10</v>
      </c>
      <c r="D1389">
        <v>11.5154</v>
      </c>
      <c r="E1389">
        <f t="shared" si="18"/>
        <v>115.154</v>
      </c>
    </row>
    <row r="1390" spans="1:5" ht="30" x14ac:dyDescent="0.25">
      <c r="A1390" s="18" t="s">
        <v>779</v>
      </c>
      <c r="B1390" t="s">
        <v>124</v>
      </c>
      <c r="C1390">
        <v>10</v>
      </c>
      <c r="D1390">
        <v>14.205399999999999</v>
      </c>
      <c r="E1390">
        <f t="shared" si="18"/>
        <v>142.054</v>
      </c>
    </row>
    <row r="1391" spans="1:5" ht="30" x14ac:dyDescent="0.25">
      <c r="A1391" s="18" t="s">
        <v>827</v>
      </c>
      <c r="B1391" t="s">
        <v>127</v>
      </c>
      <c r="C1391">
        <v>9.44</v>
      </c>
      <c r="D1391">
        <v>13.35</v>
      </c>
      <c r="E1391">
        <f t="shared" si="18"/>
        <v>126.024</v>
      </c>
    </row>
    <row r="1392" spans="1:5" ht="30" x14ac:dyDescent="0.25">
      <c r="A1392" s="18" t="s">
        <v>828</v>
      </c>
      <c r="B1392" t="s">
        <v>136</v>
      </c>
      <c r="C1392">
        <v>1</v>
      </c>
      <c r="D1392">
        <v>28.57</v>
      </c>
      <c r="E1392">
        <f t="shared" si="18"/>
        <v>28.57</v>
      </c>
    </row>
    <row r="1393" spans="1:5" ht="30" x14ac:dyDescent="0.25">
      <c r="A1393" s="18" t="s">
        <v>829</v>
      </c>
      <c r="B1393" t="s">
        <v>128</v>
      </c>
      <c r="C1393">
        <v>12</v>
      </c>
      <c r="D1393">
        <v>21.34</v>
      </c>
      <c r="E1393">
        <f t="shared" si="18"/>
        <v>256.08</v>
      </c>
    </row>
    <row r="1394" spans="1:5" x14ac:dyDescent="0.25">
      <c r="A1394" s="18" t="s">
        <v>830</v>
      </c>
      <c r="B1394" t="s">
        <v>136</v>
      </c>
      <c r="C1394">
        <v>1</v>
      </c>
      <c r="D1394">
        <v>7.35</v>
      </c>
      <c r="E1394">
        <f t="shared" si="18"/>
        <v>7.35</v>
      </c>
    </row>
    <row r="1395" spans="1:5" ht="30" x14ac:dyDescent="0.25">
      <c r="A1395" s="18" t="s">
        <v>831</v>
      </c>
      <c r="B1395" t="s">
        <v>128</v>
      </c>
      <c r="C1395">
        <v>6</v>
      </c>
      <c r="D1395">
        <v>7.56</v>
      </c>
      <c r="E1395">
        <f t="shared" si="18"/>
        <v>45.36</v>
      </c>
    </row>
    <row r="1396" spans="1:5" x14ac:dyDescent="0.25">
      <c r="A1396" s="18" t="s">
        <v>122</v>
      </c>
      <c r="B1396" t="s">
        <v>10</v>
      </c>
      <c r="C1396" t="s">
        <v>10</v>
      </c>
      <c r="D1396" t="s">
        <v>10</v>
      </c>
      <c r="E1396">
        <f>SUM(E1388:E1395)</f>
        <v>1946.4665999999997</v>
      </c>
    </row>
    <row r="1397" spans="1:5" x14ac:dyDescent="0.25">
      <c r="C1397"/>
      <c r="D1397"/>
      <c r="E1397"/>
    </row>
    <row r="1398" spans="1:5" x14ac:dyDescent="0.25">
      <c r="A1398" s="18" t="s">
        <v>129</v>
      </c>
      <c r="B1398" t="s">
        <v>10</v>
      </c>
      <c r="C1398" t="s">
        <v>10</v>
      </c>
      <c r="D1398" t="s">
        <v>10</v>
      </c>
      <c r="E1398">
        <f>E1396</f>
        <v>1946.4665999999997</v>
      </c>
    </row>
    <row r="1399" spans="1:5" x14ac:dyDescent="0.25">
      <c r="A1399" s="18" t="s">
        <v>130</v>
      </c>
      <c r="B1399" t="s">
        <v>10</v>
      </c>
      <c r="C1399" t="s">
        <v>10</v>
      </c>
      <c r="D1399" s="248">
        <v>0</v>
      </c>
      <c r="E1399">
        <f>ROUND((E1398*D1399),4)</f>
        <v>0</v>
      </c>
    </row>
    <row r="1400" spans="1:5" x14ac:dyDescent="0.25">
      <c r="A1400" s="18" t="s">
        <v>131</v>
      </c>
      <c r="B1400" t="s">
        <v>10</v>
      </c>
      <c r="C1400" t="s">
        <v>10</v>
      </c>
      <c r="D1400" t="s">
        <v>10</v>
      </c>
      <c r="E1400">
        <f>SUM(E1398:E1399)</f>
        <v>1946.4665999999997</v>
      </c>
    </row>
    <row r="1401" spans="1:5" x14ac:dyDescent="0.25">
      <c r="C1401"/>
      <c r="D1401"/>
      <c r="E1401"/>
    </row>
    <row r="1402" spans="1:5" x14ac:dyDescent="0.25">
      <c r="A1402" s="18" t="s">
        <v>1087</v>
      </c>
      <c r="B1402" t="s">
        <v>679</v>
      </c>
      <c r="C1402"/>
      <c r="D1402"/>
      <c r="E1402"/>
    </row>
    <row r="1403" spans="1:5" ht="30" x14ac:dyDescent="0.25">
      <c r="A1403" s="18" t="s">
        <v>1088</v>
      </c>
      <c r="C1403"/>
      <c r="D1403"/>
      <c r="E1403"/>
    </row>
    <row r="1404" spans="1:5" x14ac:dyDescent="0.25">
      <c r="A1404" s="18" t="s">
        <v>115</v>
      </c>
      <c r="C1404"/>
      <c r="D1404"/>
      <c r="E1404"/>
    </row>
    <row r="1405" spans="1:5" x14ac:dyDescent="0.25">
      <c r="C1405"/>
      <c r="D1405"/>
      <c r="E1405"/>
    </row>
    <row r="1406" spans="1:5" x14ac:dyDescent="0.25">
      <c r="A1406" s="18" t="s">
        <v>125</v>
      </c>
      <c r="B1406" t="s">
        <v>117</v>
      </c>
      <c r="C1406" t="s">
        <v>118</v>
      </c>
      <c r="D1406" t="s">
        <v>119</v>
      </c>
      <c r="E1406" t="s">
        <v>120</v>
      </c>
    </row>
    <row r="1407" spans="1:5" ht="30" x14ac:dyDescent="0.25">
      <c r="A1407" s="18" t="s">
        <v>1089</v>
      </c>
      <c r="B1407" t="s">
        <v>128</v>
      </c>
      <c r="C1407">
        <v>1</v>
      </c>
      <c r="D1407" s="1">
        <v>3637.7</v>
      </c>
      <c r="E1407">
        <f>ROUND((C1407*D1407),4)</f>
        <v>3637.7</v>
      </c>
    </row>
    <row r="1408" spans="1:5" x14ac:dyDescent="0.25">
      <c r="A1408" s="18" t="s">
        <v>122</v>
      </c>
      <c r="B1408" t="s">
        <v>10</v>
      </c>
      <c r="C1408" t="s">
        <v>10</v>
      </c>
      <c r="D1408" t="s">
        <v>10</v>
      </c>
      <c r="E1408">
        <f>SUM(E1407:E1407)</f>
        <v>3637.7</v>
      </c>
    </row>
    <row r="1409" spans="1:5" x14ac:dyDescent="0.25">
      <c r="C1409"/>
      <c r="D1409"/>
      <c r="E1409"/>
    </row>
    <row r="1410" spans="1:5" x14ac:dyDescent="0.25">
      <c r="A1410" s="18" t="s">
        <v>129</v>
      </c>
      <c r="B1410" t="s">
        <v>10</v>
      </c>
      <c r="C1410" t="s">
        <v>10</v>
      </c>
      <c r="D1410" t="s">
        <v>10</v>
      </c>
      <c r="E1410">
        <f>E1408</f>
        <v>3637.7</v>
      </c>
    </row>
    <row r="1411" spans="1:5" x14ac:dyDescent="0.25">
      <c r="A1411" s="18" t="s">
        <v>130</v>
      </c>
      <c r="B1411" t="s">
        <v>10</v>
      </c>
      <c r="C1411" t="s">
        <v>10</v>
      </c>
      <c r="D1411" s="248">
        <v>0</v>
      </c>
      <c r="E1411">
        <f>ROUND((E1410*D1411),4)</f>
        <v>0</v>
      </c>
    </row>
    <row r="1412" spans="1:5" x14ac:dyDescent="0.25">
      <c r="A1412" s="18" t="s">
        <v>131</v>
      </c>
      <c r="B1412" t="s">
        <v>10</v>
      </c>
      <c r="C1412" t="s">
        <v>10</v>
      </c>
      <c r="D1412" t="s">
        <v>10</v>
      </c>
      <c r="E1412">
        <f>SUM(E1410:E1411)</f>
        <v>3637.7</v>
      </c>
    </row>
    <row r="1413" spans="1:5" x14ac:dyDescent="0.25">
      <c r="C1413"/>
      <c r="D1413"/>
      <c r="E1413"/>
    </row>
    <row r="1414" spans="1:5" x14ac:dyDescent="0.25">
      <c r="A1414" s="18" t="s">
        <v>1090</v>
      </c>
      <c r="B1414" t="s">
        <v>518</v>
      </c>
      <c r="C1414"/>
      <c r="D1414"/>
      <c r="E1414"/>
    </row>
    <row r="1415" spans="1:5" ht="30" x14ac:dyDescent="0.25">
      <c r="A1415" s="18" t="s">
        <v>856</v>
      </c>
      <c r="C1415"/>
      <c r="D1415"/>
      <c r="E1415"/>
    </row>
    <row r="1416" spans="1:5" x14ac:dyDescent="0.25">
      <c r="A1416" s="18" t="s">
        <v>857</v>
      </c>
      <c r="C1416"/>
      <c r="D1416"/>
      <c r="E1416"/>
    </row>
    <row r="1417" spans="1:5" x14ac:dyDescent="0.25">
      <c r="C1417"/>
      <c r="D1417"/>
      <c r="E1417"/>
    </row>
    <row r="1418" spans="1:5" x14ac:dyDescent="0.25">
      <c r="A1418" s="18" t="s">
        <v>125</v>
      </c>
      <c r="B1418" t="s">
        <v>117</v>
      </c>
      <c r="C1418" t="s">
        <v>118</v>
      </c>
      <c r="D1418" t="s">
        <v>119</v>
      </c>
      <c r="E1418" t="s">
        <v>120</v>
      </c>
    </row>
    <row r="1419" spans="1:5" ht="45" x14ac:dyDescent="0.25">
      <c r="A1419" s="18" t="s">
        <v>858</v>
      </c>
      <c r="B1419" t="s">
        <v>140</v>
      </c>
      <c r="C1419">
        <v>6.7000000000000002E-3</v>
      </c>
      <c r="D1419">
        <v>104.2756</v>
      </c>
      <c r="E1419">
        <f>ROUND((C1419*D1419),4)</f>
        <v>0.6986</v>
      </c>
    </row>
    <row r="1420" spans="1:5" x14ac:dyDescent="0.25">
      <c r="A1420" s="18" t="s">
        <v>122</v>
      </c>
      <c r="B1420" t="s">
        <v>10</v>
      </c>
      <c r="C1420" t="s">
        <v>10</v>
      </c>
      <c r="D1420" t="s">
        <v>10</v>
      </c>
      <c r="E1420">
        <f>SUM(E1419:E1419)</f>
        <v>0.6986</v>
      </c>
    </row>
    <row r="1421" spans="1:5" x14ac:dyDescent="0.25">
      <c r="C1421"/>
      <c r="D1421"/>
      <c r="E1421"/>
    </row>
    <row r="1422" spans="1:5" x14ac:dyDescent="0.25">
      <c r="A1422" s="18" t="s">
        <v>129</v>
      </c>
      <c r="B1422" t="s">
        <v>10</v>
      </c>
      <c r="C1422" t="s">
        <v>10</v>
      </c>
      <c r="D1422" t="s">
        <v>10</v>
      </c>
      <c r="E1422">
        <f>E1420</f>
        <v>0.6986</v>
      </c>
    </row>
    <row r="1423" spans="1:5" x14ac:dyDescent="0.25">
      <c r="A1423" s="18" t="s">
        <v>130</v>
      </c>
      <c r="B1423" t="s">
        <v>10</v>
      </c>
      <c r="C1423" t="s">
        <v>10</v>
      </c>
      <c r="D1423" s="248">
        <v>0</v>
      </c>
      <c r="E1423">
        <f>ROUND((E1422*D1423),4)</f>
        <v>0</v>
      </c>
    </row>
    <row r="1424" spans="1:5" x14ac:dyDescent="0.25">
      <c r="A1424" s="18" t="s">
        <v>131</v>
      </c>
      <c r="B1424" t="s">
        <v>10</v>
      </c>
      <c r="C1424" t="s">
        <v>10</v>
      </c>
      <c r="D1424" t="s">
        <v>10</v>
      </c>
      <c r="E1424">
        <f>SUM(E1422:E1423)</f>
        <v>0.6986</v>
      </c>
    </row>
    <row r="1425" spans="1:5" x14ac:dyDescent="0.25">
      <c r="C1425"/>
      <c r="D1425"/>
      <c r="E1425"/>
    </row>
    <row r="1426" spans="1:5" x14ac:dyDescent="0.25">
      <c r="A1426" s="18" t="s">
        <v>1091</v>
      </c>
      <c r="B1426" t="s">
        <v>683</v>
      </c>
      <c r="C1426"/>
      <c r="D1426"/>
      <c r="E1426"/>
    </row>
    <row r="1427" spans="1:5" x14ac:dyDescent="0.25">
      <c r="A1427" s="18" t="s">
        <v>860</v>
      </c>
      <c r="C1427"/>
      <c r="D1427"/>
      <c r="E1427"/>
    </row>
    <row r="1428" spans="1:5" x14ac:dyDescent="0.25">
      <c r="A1428" s="18" t="s">
        <v>115</v>
      </c>
      <c r="C1428"/>
      <c r="D1428"/>
      <c r="E1428"/>
    </row>
    <row r="1429" spans="1:5" x14ac:dyDescent="0.25">
      <c r="C1429"/>
      <c r="D1429"/>
      <c r="E1429"/>
    </row>
    <row r="1430" spans="1:5" x14ac:dyDescent="0.25">
      <c r="A1430" s="18" t="s">
        <v>125</v>
      </c>
      <c r="B1430" t="s">
        <v>117</v>
      </c>
      <c r="C1430" t="s">
        <v>118</v>
      </c>
      <c r="D1430" t="s">
        <v>119</v>
      </c>
      <c r="E1430" t="s">
        <v>120</v>
      </c>
    </row>
    <row r="1431" spans="1:5" x14ac:dyDescent="0.25">
      <c r="A1431" s="18" t="s">
        <v>1092</v>
      </c>
      <c r="B1431" t="s">
        <v>128</v>
      </c>
      <c r="C1431">
        <v>1</v>
      </c>
      <c r="D1431" s="1">
        <v>3565.79</v>
      </c>
      <c r="E1431">
        <f>ROUND((C1431*D1431),4)</f>
        <v>3565.79</v>
      </c>
    </row>
    <row r="1432" spans="1:5" x14ac:dyDescent="0.25">
      <c r="A1432" s="18" t="s">
        <v>122</v>
      </c>
      <c r="B1432" t="s">
        <v>10</v>
      </c>
      <c r="C1432" t="s">
        <v>10</v>
      </c>
      <c r="D1432" t="s">
        <v>10</v>
      </c>
      <c r="E1432">
        <f>SUM(E1431:E1431)</f>
        <v>3565.79</v>
      </c>
    </row>
    <row r="1433" spans="1:5" x14ac:dyDescent="0.25">
      <c r="C1433"/>
      <c r="D1433"/>
      <c r="E1433"/>
    </row>
    <row r="1434" spans="1:5" x14ac:dyDescent="0.25">
      <c r="A1434" s="18" t="s">
        <v>129</v>
      </c>
      <c r="B1434" t="s">
        <v>10</v>
      </c>
      <c r="C1434" t="s">
        <v>10</v>
      </c>
      <c r="D1434" t="s">
        <v>10</v>
      </c>
      <c r="E1434">
        <f>E1432</f>
        <v>3565.79</v>
      </c>
    </row>
    <row r="1435" spans="1:5" x14ac:dyDescent="0.25">
      <c r="A1435" s="18" t="s">
        <v>130</v>
      </c>
      <c r="B1435" t="s">
        <v>10</v>
      </c>
      <c r="C1435" t="s">
        <v>10</v>
      </c>
      <c r="D1435" s="248">
        <v>0</v>
      </c>
      <c r="E1435">
        <f>ROUND((E1434*D1435),4)</f>
        <v>0</v>
      </c>
    </row>
    <row r="1436" spans="1:5" x14ac:dyDescent="0.25">
      <c r="A1436" s="18" t="s">
        <v>131</v>
      </c>
      <c r="B1436" t="s">
        <v>10</v>
      </c>
      <c r="C1436" t="s">
        <v>10</v>
      </c>
      <c r="D1436" t="s">
        <v>10</v>
      </c>
      <c r="E1436">
        <f>SUM(E1434:E1435)</f>
        <v>3565.79</v>
      </c>
    </row>
    <row r="1437" spans="1:5" x14ac:dyDescent="0.25">
      <c r="C1437"/>
      <c r="D1437"/>
      <c r="E1437"/>
    </row>
    <row r="1438" spans="1:5" x14ac:dyDescent="0.25">
      <c r="A1438" s="18" t="s">
        <v>1093</v>
      </c>
      <c r="B1438" t="s">
        <v>524</v>
      </c>
      <c r="C1438"/>
      <c r="D1438"/>
      <c r="E1438"/>
    </row>
    <row r="1439" spans="1:5" x14ac:dyDescent="0.25">
      <c r="A1439" s="18" t="s">
        <v>141</v>
      </c>
      <c r="C1439"/>
      <c r="D1439"/>
      <c r="E1439"/>
    </row>
    <row r="1440" spans="1:5" x14ac:dyDescent="0.25">
      <c r="A1440" s="18" t="s">
        <v>115</v>
      </c>
      <c r="C1440"/>
      <c r="D1440"/>
      <c r="E1440"/>
    </row>
    <row r="1441" spans="1:5" x14ac:dyDescent="0.25">
      <c r="C1441"/>
      <c r="D1441"/>
      <c r="E1441"/>
    </row>
    <row r="1442" spans="1:5" x14ac:dyDescent="0.25">
      <c r="A1442" s="18" t="s">
        <v>125</v>
      </c>
      <c r="B1442" t="s">
        <v>117</v>
      </c>
      <c r="C1442" t="s">
        <v>118</v>
      </c>
      <c r="D1442" t="s">
        <v>119</v>
      </c>
      <c r="E1442" t="s">
        <v>120</v>
      </c>
    </row>
    <row r="1443" spans="1:5" ht="30" x14ac:dyDescent="0.25">
      <c r="A1443" s="18" t="s">
        <v>863</v>
      </c>
      <c r="B1443" t="s">
        <v>128</v>
      </c>
      <c r="C1443">
        <v>4</v>
      </c>
      <c r="D1443">
        <v>20.669499999999999</v>
      </c>
      <c r="E1443">
        <f>ROUND((C1443*D1443),4)</f>
        <v>82.677999999999997</v>
      </c>
    </row>
    <row r="1444" spans="1:5" ht="45" x14ac:dyDescent="0.25">
      <c r="A1444" s="18" t="s">
        <v>864</v>
      </c>
      <c r="B1444" t="s">
        <v>137</v>
      </c>
      <c r="C1444">
        <v>0.1</v>
      </c>
      <c r="D1444">
        <v>740.50779999999997</v>
      </c>
      <c r="E1444">
        <f>ROUND((C1444*D1444),4)</f>
        <v>74.050799999999995</v>
      </c>
    </row>
    <row r="1445" spans="1:5" ht="30" x14ac:dyDescent="0.25">
      <c r="A1445" s="18" t="s">
        <v>865</v>
      </c>
      <c r="B1445" t="s">
        <v>124</v>
      </c>
      <c r="C1445">
        <v>8</v>
      </c>
      <c r="D1445">
        <v>10.4754</v>
      </c>
      <c r="E1445">
        <f>ROUND((C1445*D1445),4)</f>
        <v>83.803200000000004</v>
      </c>
    </row>
    <row r="1446" spans="1:5" ht="30" x14ac:dyDescent="0.25">
      <c r="A1446" s="18" t="s">
        <v>866</v>
      </c>
      <c r="B1446" t="s">
        <v>124</v>
      </c>
      <c r="C1446">
        <v>8</v>
      </c>
      <c r="D1446">
        <v>16.355399999999999</v>
      </c>
      <c r="E1446">
        <f>ROUND((C1446*D1446),4)</f>
        <v>130.8432</v>
      </c>
    </row>
    <row r="1447" spans="1:5" ht="30" x14ac:dyDescent="0.25">
      <c r="A1447" s="18" t="s">
        <v>867</v>
      </c>
      <c r="B1447" t="s">
        <v>135</v>
      </c>
      <c r="C1447">
        <v>5</v>
      </c>
      <c r="D1447">
        <v>19.89</v>
      </c>
      <c r="E1447">
        <f>ROUND((C1447*D1447),4)</f>
        <v>99.45</v>
      </c>
    </row>
    <row r="1448" spans="1:5" x14ac:dyDescent="0.25">
      <c r="A1448" s="18" t="s">
        <v>122</v>
      </c>
      <c r="B1448" t="s">
        <v>10</v>
      </c>
      <c r="C1448" t="s">
        <v>10</v>
      </c>
      <c r="D1448" t="s">
        <v>10</v>
      </c>
      <c r="E1448">
        <f>SUM(E1443:E1447)</f>
        <v>470.82519999999994</v>
      </c>
    </row>
    <row r="1449" spans="1:5" x14ac:dyDescent="0.25">
      <c r="C1449"/>
      <c r="D1449"/>
      <c r="E1449"/>
    </row>
    <row r="1450" spans="1:5" x14ac:dyDescent="0.25">
      <c r="A1450" s="18" t="s">
        <v>129</v>
      </c>
      <c r="B1450" t="s">
        <v>10</v>
      </c>
      <c r="C1450" t="s">
        <v>10</v>
      </c>
      <c r="D1450" t="s">
        <v>10</v>
      </c>
      <c r="E1450">
        <f>E1448</f>
        <v>470.82519999999994</v>
      </c>
    </row>
    <row r="1451" spans="1:5" x14ac:dyDescent="0.25">
      <c r="A1451" s="18" t="s">
        <v>130</v>
      </c>
      <c r="B1451" t="s">
        <v>10</v>
      </c>
      <c r="C1451" t="s">
        <v>10</v>
      </c>
      <c r="D1451" s="248">
        <v>0</v>
      </c>
      <c r="E1451">
        <f>ROUND((E1450*D1451),4)</f>
        <v>0</v>
      </c>
    </row>
    <row r="1452" spans="1:5" x14ac:dyDescent="0.25">
      <c r="A1452" s="18" t="s">
        <v>131</v>
      </c>
      <c r="B1452" t="s">
        <v>10</v>
      </c>
      <c r="C1452" t="s">
        <v>10</v>
      </c>
      <c r="D1452" t="s">
        <v>10</v>
      </c>
      <c r="E1452">
        <f>SUM(E1450:E1451)</f>
        <v>470.82519999999994</v>
      </c>
    </row>
    <row r="1453" spans="1:5" x14ac:dyDescent="0.25">
      <c r="C1453"/>
      <c r="D1453"/>
      <c r="E1453"/>
    </row>
    <row r="1454" spans="1:5" x14ac:dyDescent="0.25">
      <c r="A1454" s="18" t="s">
        <v>1094</v>
      </c>
      <c r="B1454" t="s">
        <v>55</v>
      </c>
      <c r="C1454"/>
      <c r="D1454"/>
      <c r="E1454"/>
    </row>
    <row r="1455" spans="1:5" x14ac:dyDescent="0.25">
      <c r="A1455" s="18" t="s">
        <v>971</v>
      </c>
      <c r="C1455"/>
      <c r="D1455"/>
      <c r="E1455"/>
    </row>
    <row r="1456" spans="1:5" x14ac:dyDescent="0.25">
      <c r="A1456" s="18" t="s">
        <v>132</v>
      </c>
      <c r="C1456"/>
      <c r="D1456"/>
      <c r="E1456"/>
    </row>
    <row r="1457" spans="1:5" x14ac:dyDescent="0.25">
      <c r="C1457"/>
      <c r="D1457"/>
      <c r="E1457"/>
    </row>
    <row r="1458" spans="1:5" x14ac:dyDescent="0.25">
      <c r="A1458" s="18" t="s">
        <v>125</v>
      </c>
      <c r="B1458" t="s">
        <v>117</v>
      </c>
      <c r="C1458" t="s">
        <v>118</v>
      </c>
      <c r="D1458" t="s">
        <v>119</v>
      </c>
      <c r="E1458" t="s">
        <v>120</v>
      </c>
    </row>
    <row r="1459" spans="1:5" x14ac:dyDescent="0.25">
      <c r="A1459" s="18" t="s">
        <v>767</v>
      </c>
      <c r="B1459" t="s">
        <v>124</v>
      </c>
      <c r="C1459">
        <v>0.14000000000000001</v>
      </c>
      <c r="D1459">
        <v>10.5754</v>
      </c>
      <c r="E1459">
        <f>ROUND((C1459*D1459),4)</f>
        <v>1.4805999999999999</v>
      </c>
    </row>
    <row r="1460" spans="1:5" x14ac:dyDescent="0.25">
      <c r="A1460" s="18" t="s">
        <v>972</v>
      </c>
      <c r="B1460" t="s">
        <v>145</v>
      </c>
      <c r="C1460">
        <v>0.05</v>
      </c>
      <c r="D1460">
        <v>4</v>
      </c>
      <c r="E1460">
        <f>ROUND((C1460*D1460),4)</f>
        <v>0.2</v>
      </c>
    </row>
    <row r="1461" spans="1:5" x14ac:dyDescent="0.25">
      <c r="A1461" s="18" t="s">
        <v>122</v>
      </c>
      <c r="B1461" t="s">
        <v>10</v>
      </c>
      <c r="C1461" t="s">
        <v>10</v>
      </c>
      <c r="D1461" t="s">
        <v>10</v>
      </c>
      <c r="E1461">
        <f>SUM(E1459:E1460)</f>
        <v>1.6805999999999999</v>
      </c>
    </row>
    <row r="1462" spans="1:5" x14ac:dyDescent="0.25">
      <c r="C1462"/>
      <c r="D1462"/>
      <c r="E1462"/>
    </row>
    <row r="1463" spans="1:5" x14ac:dyDescent="0.25">
      <c r="A1463" s="18" t="s">
        <v>129</v>
      </c>
      <c r="B1463" t="s">
        <v>10</v>
      </c>
      <c r="C1463" t="s">
        <v>10</v>
      </c>
      <c r="D1463" t="s">
        <v>10</v>
      </c>
      <c r="E1463">
        <f>E1461</f>
        <v>1.6805999999999999</v>
      </c>
    </row>
    <row r="1464" spans="1:5" x14ac:dyDescent="0.25">
      <c r="A1464" s="18" t="s">
        <v>130</v>
      </c>
      <c r="B1464" t="s">
        <v>10</v>
      </c>
      <c r="C1464" t="s">
        <v>10</v>
      </c>
      <c r="D1464" s="248">
        <v>0</v>
      </c>
      <c r="E1464">
        <f>ROUND((E1463*D1464),4)</f>
        <v>0</v>
      </c>
    </row>
    <row r="1465" spans="1:5" x14ac:dyDescent="0.25">
      <c r="A1465" s="18" t="s">
        <v>131</v>
      </c>
      <c r="B1465" t="s">
        <v>10</v>
      </c>
      <c r="C1465" t="s">
        <v>10</v>
      </c>
      <c r="D1465" t="s">
        <v>10</v>
      </c>
      <c r="E1465">
        <f>SUM(E1463:E1464)</f>
        <v>1.6805999999999999</v>
      </c>
    </row>
    <row r="1466" spans="1:5" x14ac:dyDescent="0.25">
      <c r="C1466"/>
      <c r="D1466"/>
      <c r="E1466"/>
    </row>
    <row r="1467" spans="1:5" x14ac:dyDescent="0.25">
      <c r="A1467" s="18" t="s">
        <v>1095</v>
      </c>
      <c r="B1467" t="s">
        <v>668</v>
      </c>
      <c r="C1467"/>
      <c r="D1467"/>
      <c r="E1467"/>
    </row>
    <row r="1468" spans="1:5" x14ac:dyDescent="0.25">
      <c r="A1468" s="18" t="s">
        <v>1080</v>
      </c>
      <c r="C1468"/>
      <c r="D1468"/>
      <c r="E1468"/>
    </row>
    <row r="1469" spans="1:5" x14ac:dyDescent="0.25">
      <c r="A1469" s="18" t="s">
        <v>115</v>
      </c>
      <c r="C1469"/>
      <c r="D1469"/>
      <c r="E1469"/>
    </row>
    <row r="1470" spans="1:5" x14ac:dyDescent="0.25">
      <c r="C1470"/>
      <c r="D1470"/>
      <c r="E1470"/>
    </row>
    <row r="1471" spans="1:5" x14ac:dyDescent="0.25">
      <c r="A1471" s="18" t="s">
        <v>123</v>
      </c>
      <c r="B1471" t="s">
        <v>117</v>
      </c>
      <c r="C1471" t="s">
        <v>118</v>
      </c>
      <c r="D1471" t="s">
        <v>119</v>
      </c>
      <c r="E1471" t="s">
        <v>120</v>
      </c>
    </row>
    <row r="1472" spans="1:5" x14ac:dyDescent="0.25">
      <c r="A1472" s="18" t="s">
        <v>876</v>
      </c>
      <c r="B1472" t="s">
        <v>124</v>
      </c>
      <c r="C1472">
        <v>0.5</v>
      </c>
      <c r="D1472">
        <v>11.48</v>
      </c>
      <c r="E1472">
        <f>ROUND((C1472*D1472),4)</f>
        <v>5.74</v>
      </c>
    </row>
    <row r="1473" spans="1:5" x14ac:dyDescent="0.25">
      <c r="A1473" s="18" t="s">
        <v>1081</v>
      </c>
      <c r="B1473" t="s">
        <v>124</v>
      </c>
      <c r="C1473">
        <v>2</v>
      </c>
      <c r="D1473">
        <v>11.48</v>
      </c>
      <c r="E1473">
        <f>ROUND((C1473*D1473),4)</f>
        <v>22.96</v>
      </c>
    </row>
    <row r="1474" spans="1:5" x14ac:dyDescent="0.25">
      <c r="A1474" s="18" t="s">
        <v>1082</v>
      </c>
      <c r="B1474" t="s">
        <v>124</v>
      </c>
      <c r="C1474">
        <v>2</v>
      </c>
      <c r="D1474">
        <v>7.68</v>
      </c>
      <c r="E1474">
        <f>ROUND((C1474*D1474),4)</f>
        <v>15.36</v>
      </c>
    </row>
    <row r="1475" spans="1:5" x14ac:dyDescent="0.25">
      <c r="A1475" s="18" t="s">
        <v>122</v>
      </c>
      <c r="B1475" t="s">
        <v>10</v>
      </c>
      <c r="C1475" t="s">
        <v>10</v>
      </c>
      <c r="D1475" t="s">
        <v>10</v>
      </c>
      <c r="E1475">
        <f>SUM(E1472:E1474)</f>
        <v>44.06</v>
      </c>
    </row>
    <row r="1476" spans="1:5" x14ac:dyDescent="0.25">
      <c r="C1476"/>
      <c r="D1476"/>
      <c r="E1476"/>
    </row>
    <row r="1477" spans="1:5" x14ac:dyDescent="0.25">
      <c r="A1477" s="18" t="s">
        <v>129</v>
      </c>
      <c r="B1477" t="s">
        <v>10</v>
      </c>
      <c r="C1477" t="s">
        <v>10</v>
      </c>
      <c r="D1477" t="s">
        <v>10</v>
      </c>
      <c r="E1477">
        <f>E1475</f>
        <v>44.06</v>
      </c>
    </row>
    <row r="1478" spans="1:5" x14ac:dyDescent="0.25">
      <c r="A1478" s="18" t="s">
        <v>130</v>
      </c>
      <c r="B1478" t="s">
        <v>10</v>
      </c>
      <c r="C1478" t="s">
        <v>10</v>
      </c>
      <c r="D1478" s="248">
        <v>0</v>
      </c>
      <c r="E1478">
        <f>ROUND((E1477*D1478),4)</f>
        <v>0</v>
      </c>
    </row>
    <row r="1479" spans="1:5" x14ac:dyDescent="0.25">
      <c r="A1479" s="18" t="s">
        <v>131</v>
      </c>
      <c r="B1479" t="s">
        <v>10</v>
      </c>
      <c r="C1479" t="s">
        <v>10</v>
      </c>
      <c r="D1479" t="s">
        <v>10</v>
      </c>
      <c r="E1479">
        <f>SUM(E1477:E1478)</f>
        <v>44.06</v>
      </c>
    </row>
    <row r="1480" spans="1:5" x14ac:dyDescent="0.25">
      <c r="C1480"/>
      <c r="D1480"/>
      <c r="E1480"/>
    </row>
    <row r="1481" spans="1:5" x14ac:dyDescent="0.25">
      <c r="A1481" s="18" t="s">
        <v>1096</v>
      </c>
      <c r="B1481" t="s">
        <v>62</v>
      </c>
      <c r="C1481"/>
      <c r="D1481"/>
      <c r="E1481"/>
    </row>
    <row r="1482" spans="1:5" ht="30" x14ac:dyDescent="0.25">
      <c r="A1482" s="18" t="s">
        <v>1097</v>
      </c>
      <c r="C1482"/>
      <c r="D1482"/>
      <c r="E1482"/>
    </row>
    <row r="1483" spans="1:5" x14ac:dyDescent="0.25">
      <c r="A1483" s="18" t="s">
        <v>133</v>
      </c>
      <c r="C1483"/>
      <c r="D1483"/>
      <c r="E1483"/>
    </row>
    <row r="1484" spans="1:5" x14ac:dyDescent="0.25">
      <c r="C1484"/>
      <c r="D1484"/>
      <c r="E1484"/>
    </row>
    <row r="1485" spans="1:5" x14ac:dyDescent="0.25">
      <c r="A1485" s="18" t="s">
        <v>125</v>
      </c>
      <c r="B1485" t="s">
        <v>117</v>
      </c>
      <c r="C1485" t="s">
        <v>118</v>
      </c>
      <c r="D1485" t="s">
        <v>119</v>
      </c>
      <c r="E1485" t="s">
        <v>120</v>
      </c>
    </row>
    <row r="1486" spans="1:5" x14ac:dyDescent="0.25">
      <c r="A1486" s="18" t="s">
        <v>789</v>
      </c>
      <c r="B1486" t="s">
        <v>124</v>
      </c>
      <c r="C1486">
        <v>0.5</v>
      </c>
      <c r="D1486">
        <v>14.375400000000001</v>
      </c>
      <c r="E1486">
        <f>ROUND((C1486*D1486),4)</f>
        <v>7.1877000000000004</v>
      </c>
    </row>
    <row r="1487" spans="1:5" x14ac:dyDescent="0.25">
      <c r="A1487" s="18" t="s">
        <v>767</v>
      </c>
      <c r="B1487" t="s">
        <v>124</v>
      </c>
      <c r="C1487">
        <v>5</v>
      </c>
      <c r="D1487">
        <v>10.5754</v>
      </c>
      <c r="E1487">
        <f>ROUND((C1487*D1487),4)</f>
        <v>52.877000000000002</v>
      </c>
    </row>
    <row r="1488" spans="1:5" x14ac:dyDescent="0.25">
      <c r="A1488" s="18" t="s">
        <v>122</v>
      </c>
      <c r="B1488" t="s">
        <v>10</v>
      </c>
      <c r="C1488" t="s">
        <v>10</v>
      </c>
      <c r="D1488" t="s">
        <v>10</v>
      </c>
      <c r="E1488">
        <f>SUM(E1486:E1487)</f>
        <v>60.064700000000002</v>
      </c>
    </row>
    <row r="1489" spans="1:5" x14ac:dyDescent="0.25">
      <c r="C1489"/>
      <c r="D1489"/>
      <c r="E1489"/>
    </row>
    <row r="1490" spans="1:5" x14ac:dyDescent="0.25">
      <c r="A1490" s="18" t="s">
        <v>129</v>
      </c>
      <c r="B1490" t="s">
        <v>10</v>
      </c>
      <c r="C1490" t="s">
        <v>10</v>
      </c>
      <c r="D1490" t="s">
        <v>10</v>
      </c>
      <c r="E1490">
        <f>E1488</f>
        <v>60.064700000000002</v>
      </c>
    </row>
    <row r="1491" spans="1:5" x14ac:dyDescent="0.25">
      <c r="A1491" s="18" t="s">
        <v>130</v>
      </c>
      <c r="B1491" t="s">
        <v>10</v>
      </c>
      <c r="C1491" t="s">
        <v>10</v>
      </c>
      <c r="D1491" s="248">
        <v>0</v>
      </c>
      <c r="E1491">
        <f>ROUND((E1490*D1491),4)</f>
        <v>0</v>
      </c>
    </row>
    <row r="1492" spans="1:5" x14ac:dyDescent="0.25">
      <c r="A1492" s="18" t="s">
        <v>131</v>
      </c>
      <c r="B1492" t="s">
        <v>10</v>
      </c>
      <c r="C1492" t="s">
        <v>10</v>
      </c>
      <c r="D1492" t="s">
        <v>10</v>
      </c>
      <c r="E1492">
        <f>SUM(E1490:E1491)</f>
        <v>60.064700000000002</v>
      </c>
    </row>
    <row r="1493" spans="1:5" x14ac:dyDescent="0.25">
      <c r="C1493"/>
      <c r="D1493"/>
      <c r="E1493"/>
    </row>
    <row r="1494" spans="1:5" x14ac:dyDescent="0.25">
      <c r="A1494" s="18" t="s">
        <v>1098</v>
      </c>
      <c r="B1494" t="s">
        <v>94</v>
      </c>
      <c r="C1494"/>
      <c r="D1494"/>
      <c r="E1494"/>
    </row>
    <row r="1495" spans="1:5" ht="30" x14ac:dyDescent="0.25">
      <c r="A1495" s="18" t="s">
        <v>1099</v>
      </c>
      <c r="C1495"/>
      <c r="D1495"/>
      <c r="E1495"/>
    </row>
    <row r="1496" spans="1:5" x14ac:dyDescent="0.25">
      <c r="A1496" s="18" t="s">
        <v>133</v>
      </c>
      <c r="C1496"/>
      <c r="D1496"/>
      <c r="E1496"/>
    </row>
    <row r="1497" spans="1:5" x14ac:dyDescent="0.25">
      <c r="C1497"/>
      <c r="D1497"/>
      <c r="E1497"/>
    </row>
    <row r="1498" spans="1:5" x14ac:dyDescent="0.25">
      <c r="A1498" s="18" t="s">
        <v>125</v>
      </c>
      <c r="B1498" t="s">
        <v>117</v>
      </c>
      <c r="C1498" t="s">
        <v>118</v>
      </c>
      <c r="D1498" t="s">
        <v>119</v>
      </c>
      <c r="E1498" t="s">
        <v>120</v>
      </c>
    </row>
    <row r="1499" spans="1:5" ht="30" x14ac:dyDescent="0.25">
      <c r="A1499" s="18" t="s">
        <v>1100</v>
      </c>
      <c r="B1499" t="s">
        <v>134</v>
      </c>
      <c r="C1499">
        <v>0.2</v>
      </c>
      <c r="D1499">
        <v>35.991100000000003</v>
      </c>
      <c r="E1499">
        <f>ROUND((C1499*D1499),4)</f>
        <v>7.1981999999999999</v>
      </c>
    </row>
    <row r="1500" spans="1:5" x14ac:dyDescent="0.25">
      <c r="A1500" s="18" t="s">
        <v>767</v>
      </c>
      <c r="B1500" t="s">
        <v>124</v>
      </c>
      <c r="C1500">
        <v>0.6</v>
      </c>
      <c r="D1500">
        <v>10.5754</v>
      </c>
      <c r="E1500">
        <f>ROUND((C1500*D1500),4)</f>
        <v>6.3452000000000002</v>
      </c>
    </row>
    <row r="1501" spans="1:5" x14ac:dyDescent="0.25">
      <c r="A1501" s="18" t="s">
        <v>122</v>
      </c>
      <c r="B1501" t="s">
        <v>10</v>
      </c>
      <c r="C1501" t="s">
        <v>10</v>
      </c>
      <c r="D1501" t="s">
        <v>10</v>
      </c>
      <c r="E1501">
        <f>SUM(E1499:E1500)</f>
        <v>13.5434</v>
      </c>
    </row>
    <row r="1502" spans="1:5" x14ac:dyDescent="0.25">
      <c r="C1502"/>
      <c r="D1502"/>
      <c r="E1502"/>
    </row>
    <row r="1503" spans="1:5" x14ac:dyDescent="0.25">
      <c r="A1503" s="18" t="s">
        <v>129</v>
      </c>
      <c r="B1503" t="s">
        <v>10</v>
      </c>
      <c r="C1503" t="s">
        <v>10</v>
      </c>
      <c r="D1503" t="s">
        <v>10</v>
      </c>
      <c r="E1503">
        <f>E1501</f>
        <v>13.5434</v>
      </c>
    </row>
    <row r="1504" spans="1:5" x14ac:dyDescent="0.25">
      <c r="A1504" s="18" t="s">
        <v>130</v>
      </c>
      <c r="B1504" t="s">
        <v>10</v>
      </c>
      <c r="C1504" t="s">
        <v>10</v>
      </c>
      <c r="D1504" s="248">
        <v>0</v>
      </c>
      <c r="E1504">
        <f>ROUND((E1503*D1504),4)</f>
        <v>0</v>
      </c>
    </row>
    <row r="1505" spans="1:5" x14ac:dyDescent="0.25">
      <c r="A1505" s="18" t="s">
        <v>131</v>
      </c>
      <c r="B1505" t="s">
        <v>10</v>
      </c>
      <c r="C1505" t="s">
        <v>10</v>
      </c>
      <c r="D1505" t="s">
        <v>10</v>
      </c>
      <c r="E1505">
        <f>SUM(E1503:E1504)</f>
        <v>13.5434</v>
      </c>
    </row>
    <row r="1506" spans="1:5" x14ac:dyDescent="0.25">
      <c r="C1506"/>
      <c r="D1506"/>
      <c r="E1506"/>
    </row>
    <row r="1507" spans="1:5" x14ac:dyDescent="0.25">
      <c r="A1507" s="18" t="s">
        <v>1101</v>
      </c>
      <c r="B1507" t="s">
        <v>97</v>
      </c>
      <c r="C1507"/>
      <c r="D1507"/>
      <c r="E1507"/>
    </row>
    <row r="1508" spans="1:5" x14ac:dyDescent="0.25">
      <c r="A1508" s="18" t="s">
        <v>1102</v>
      </c>
      <c r="C1508"/>
      <c r="D1508"/>
      <c r="E1508"/>
    </row>
    <row r="1509" spans="1:5" x14ac:dyDescent="0.25">
      <c r="A1509" s="18" t="s">
        <v>133</v>
      </c>
      <c r="C1509"/>
      <c r="D1509"/>
      <c r="E1509"/>
    </row>
    <row r="1510" spans="1:5" x14ac:dyDescent="0.25">
      <c r="C1510"/>
      <c r="D1510"/>
      <c r="E1510"/>
    </row>
    <row r="1511" spans="1:5" x14ac:dyDescent="0.25">
      <c r="A1511" s="18" t="s">
        <v>125</v>
      </c>
      <c r="B1511" t="s">
        <v>117</v>
      </c>
      <c r="C1511" t="s">
        <v>118</v>
      </c>
      <c r="D1511" t="s">
        <v>119</v>
      </c>
      <c r="E1511" t="s">
        <v>120</v>
      </c>
    </row>
    <row r="1512" spans="1:5" x14ac:dyDescent="0.25">
      <c r="A1512" s="18" t="s">
        <v>789</v>
      </c>
      <c r="B1512" t="s">
        <v>124</v>
      </c>
      <c r="C1512">
        <v>1.3</v>
      </c>
      <c r="D1512">
        <v>14.375400000000001</v>
      </c>
      <c r="E1512">
        <f>ROUND((C1512*D1512),4)</f>
        <v>18.687999999999999</v>
      </c>
    </row>
    <row r="1513" spans="1:5" x14ac:dyDescent="0.25">
      <c r="A1513" s="18" t="s">
        <v>767</v>
      </c>
      <c r="B1513" t="s">
        <v>124</v>
      </c>
      <c r="C1513">
        <v>13</v>
      </c>
      <c r="D1513">
        <v>10.5754</v>
      </c>
      <c r="E1513">
        <f>ROUND((C1513*D1513),4)</f>
        <v>137.4802</v>
      </c>
    </row>
    <row r="1514" spans="1:5" x14ac:dyDescent="0.25">
      <c r="A1514" s="18" t="s">
        <v>122</v>
      </c>
      <c r="B1514" t="s">
        <v>10</v>
      </c>
      <c r="C1514" t="s">
        <v>10</v>
      </c>
      <c r="D1514" t="s">
        <v>10</v>
      </c>
      <c r="E1514">
        <f>SUM(E1512:E1513)</f>
        <v>156.16819999999998</v>
      </c>
    </row>
    <row r="1515" spans="1:5" x14ac:dyDescent="0.25">
      <c r="C1515"/>
      <c r="D1515"/>
      <c r="E1515"/>
    </row>
    <row r="1516" spans="1:5" x14ac:dyDescent="0.25">
      <c r="A1516" s="18" t="s">
        <v>129</v>
      </c>
      <c r="B1516" t="s">
        <v>10</v>
      </c>
      <c r="C1516" t="s">
        <v>10</v>
      </c>
      <c r="D1516" t="s">
        <v>10</v>
      </c>
      <c r="E1516">
        <f>E1514</f>
        <v>156.16819999999998</v>
      </c>
    </row>
    <row r="1517" spans="1:5" x14ac:dyDescent="0.25">
      <c r="A1517" s="18" t="s">
        <v>130</v>
      </c>
      <c r="B1517" t="s">
        <v>10</v>
      </c>
      <c r="C1517" t="s">
        <v>10</v>
      </c>
      <c r="D1517" s="248">
        <v>0</v>
      </c>
      <c r="E1517">
        <f>ROUND((E1516*D1517),4)</f>
        <v>0</v>
      </c>
    </row>
    <row r="1518" spans="1:5" x14ac:dyDescent="0.25">
      <c r="A1518" s="18" t="s">
        <v>131</v>
      </c>
      <c r="B1518" t="s">
        <v>10</v>
      </c>
      <c r="C1518" t="s">
        <v>10</v>
      </c>
      <c r="D1518" t="s">
        <v>10</v>
      </c>
      <c r="E1518">
        <f>SUM(E1516:E1517)</f>
        <v>156.16819999999998</v>
      </c>
    </row>
    <row r="1519" spans="1:5" x14ac:dyDescent="0.25">
      <c r="C1519"/>
      <c r="D1519"/>
      <c r="E1519"/>
    </row>
    <row r="1520" spans="1:5" x14ac:dyDescent="0.25">
      <c r="A1520" s="18" t="s">
        <v>1103</v>
      </c>
      <c r="B1520" t="s">
        <v>99</v>
      </c>
      <c r="C1520"/>
      <c r="D1520"/>
      <c r="E1520"/>
    </row>
    <row r="1521" spans="1:5" ht="45" x14ac:dyDescent="0.25">
      <c r="A1521" s="18" t="s">
        <v>1104</v>
      </c>
      <c r="C1521"/>
      <c r="D1521"/>
      <c r="E1521"/>
    </row>
    <row r="1522" spans="1:5" x14ac:dyDescent="0.25">
      <c r="A1522" s="18" t="s">
        <v>133</v>
      </c>
      <c r="C1522"/>
      <c r="D1522"/>
      <c r="E1522"/>
    </row>
    <row r="1523" spans="1:5" x14ac:dyDescent="0.25">
      <c r="C1523"/>
      <c r="D1523"/>
      <c r="E1523"/>
    </row>
    <row r="1524" spans="1:5" x14ac:dyDescent="0.25">
      <c r="A1524" s="18" t="s">
        <v>125</v>
      </c>
      <c r="B1524" t="s">
        <v>117</v>
      </c>
      <c r="C1524" t="s">
        <v>118</v>
      </c>
      <c r="D1524" t="s">
        <v>119</v>
      </c>
      <c r="E1524" t="s">
        <v>120</v>
      </c>
    </row>
    <row r="1525" spans="1:5" x14ac:dyDescent="0.25">
      <c r="A1525" s="18" t="s">
        <v>767</v>
      </c>
      <c r="B1525" t="s">
        <v>124</v>
      </c>
      <c r="C1525">
        <v>13</v>
      </c>
      <c r="D1525">
        <v>10.5754</v>
      </c>
      <c r="E1525">
        <f>ROUND((C1525*D1525),4)</f>
        <v>137.4802</v>
      </c>
    </row>
    <row r="1526" spans="1:5" x14ac:dyDescent="0.25">
      <c r="A1526" s="18" t="s">
        <v>122</v>
      </c>
      <c r="B1526" t="s">
        <v>10</v>
      </c>
      <c r="C1526" t="s">
        <v>10</v>
      </c>
      <c r="D1526" t="s">
        <v>10</v>
      </c>
      <c r="E1526">
        <f>SUM(E1525:E1525)</f>
        <v>137.4802</v>
      </c>
    </row>
    <row r="1527" spans="1:5" x14ac:dyDescent="0.25">
      <c r="C1527"/>
      <c r="D1527"/>
      <c r="E1527"/>
    </row>
    <row r="1528" spans="1:5" x14ac:dyDescent="0.25">
      <c r="A1528" s="18" t="s">
        <v>129</v>
      </c>
      <c r="B1528" t="s">
        <v>10</v>
      </c>
      <c r="C1528" t="s">
        <v>10</v>
      </c>
      <c r="D1528" t="s">
        <v>10</v>
      </c>
      <c r="E1528">
        <f>E1526</f>
        <v>137.4802</v>
      </c>
    </row>
    <row r="1529" spans="1:5" x14ac:dyDescent="0.25">
      <c r="A1529" s="18" t="s">
        <v>130</v>
      </c>
      <c r="B1529" t="s">
        <v>10</v>
      </c>
      <c r="C1529" t="s">
        <v>10</v>
      </c>
      <c r="D1529" s="248">
        <v>0</v>
      </c>
      <c r="E1529">
        <f>ROUND((E1528*D1529),4)</f>
        <v>0</v>
      </c>
    </row>
    <row r="1530" spans="1:5" x14ac:dyDescent="0.25">
      <c r="A1530" s="18" t="s">
        <v>131</v>
      </c>
      <c r="B1530" t="s">
        <v>10</v>
      </c>
      <c r="C1530" t="s">
        <v>10</v>
      </c>
      <c r="D1530" t="s">
        <v>10</v>
      </c>
      <c r="E1530">
        <f>SUM(E1528:E1529)</f>
        <v>137.4802</v>
      </c>
    </row>
    <row r="1531" spans="1:5" x14ac:dyDescent="0.25">
      <c r="C1531"/>
      <c r="D1531"/>
      <c r="E1531"/>
    </row>
    <row r="1532" spans="1:5" x14ac:dyDescent="0.25">
      <c r="A1532" s="18" t="s">
        <v>1105</v>
      </c>
      <c r="B1532" t="s">
        <v>101</v>
      </c>
      <c r="C1532"/>
      <c r="D1532"/>
      <c r="E1532"/>
    </row>
    <row r="1533" spans="1:5" x14ac:dyDescent="0.25">
      <c r="A1533" s="18" t="s">
        <v>1106</v>
      </c>
      <c r="C1533"/>
      <c r="D1533"/>
      <c r="E1533"/>
    </row>
    <row r="1534" spans="1:5" x14ac:dyDescent="0.25">
      <c r="A1534" s="18" t="s">
        <v>132</v>
      </c>
      <c r="C1534"/>
      <c r="D1534"/>
      <c r="E1534"/>
    </row>
    <row r="1535" spans="1:5" x14ac:dyDescent="0.25">
      <c r="C1535"/>
      <c r="D1535"/>
      <c r="E1535"/>
    </row>
    <row r="1536" spans="1:5" x14ac:dyDescent="0.25">
      <c r="A1536" s="18" t="s">
        <v>125</v>
      </c>
      <c r="B1536" t="s">
        <v>117</v>
      </c>
      <c r="C1536" t="s">
        <v>118</v>
      </c>
      <c r="D1536" t="s">
        <v>119</v>
      </c>
      <c r="E1536" t="s">
        <v>120</v>
      </c>
    </row>
    <row r="1537" spans="1:5" x14ac:dyDescent="0.25">
      <c r="A1537" s="18" t="s">
        <v>767</v>
      </c>
      <c r="B1537" t="s">
        <v>124</v>
      </c>
      <c r="C1537">
        <v>1.5</v>
      </c>
      <c r="D1537">
        <v>10.5754</v>
      </c>
      <c r="E1537">
        <f>ROUND((C1537*D1537),4)</f>
        <v>15.863099999999999</v>
      </c>
    </row>
    <row r="1538" spans="1:5" x14ac:dyDescent="0.25">
      <c r="A1538" s="18" t="s">
        <v>122</v>
      </c>
      <c r="B1538" t="s">
        <v>10</v>
      </c>
      <c r="C1538" t="s">
        <v>10</v>
      </c>
      <c r="D1538" t="s">
        <v>10</v>
      </c>
      <c r="E1538">
        <f>SUM(E1537:E1537)</f>
        <v>15.863099999999999</v>
      </c>
    </row>
    <row r="1539" spans="1:5" x14ac:dyDescent="0.25">
      <c r="C1539"/>
      <c r="D1539"/>
      <c r="E1539"/>
    </row>
    <row r="1540" spans="1:5" x14ac:dyDescent="0.25">
      <c r="A1540" s="18" t="s">
        <v>129</v>
      </c>
      <c r="B1540" t="s">
        <v>10</v>
      </c>
      <c r="C1540" t="s">
        <v>10</v>
      </c>
      <c r="D1540" t="s">
        <v>10</v>
      </c>
      <c r="E1540">
        <f>E1538</f>
        <v>15.863099999999999</v>
      </c>
    </row>
    <row r="1541" spans="1:5" x14ac:dyDescent="0.25">
      <c r="A1541" s="18" t="s">
        <v>130</v>
      </c>
      <c r="B1541" t="s">
        <v>10</v>
      </c>
      <c r="C1541" t="s">
        <v>10</v>
      </c>
      <c r="D1541" s="248">
        <v>0</v>
      </c>
      <c r="E1541">
        <f>ROUND((E1540*D1541),4)</f>
        <v>0</v>
      </c>
    </row>
    <row r="1542" spans="1:5" x14ac:dyDescent="0.25">
      <c r="A1542" s="18" t="s">
        <v>131</v>
      </c>
      <c r="B1542" t="s">
        <v>10</v>
      </c>
      <c r="C1542" t="s">
        <v>10</v>
      </c>
      <c r="D1542" t="s">
        <v>10</v>
      </c>
      <c r="E1542">
        <f>SUM(E1540:E1541)</f>
        <v>15.863099999999999</v>
      </c>
    </row>
    <row r="1543" spans="1:5" x14ac:dyDescent="0.25">
      <c r="C1543"/>
      <c r="D1543"/>
      <c r="E1543"/>
    </row>
    <row r="1544" spans="1:5" x14ac:dyDescent="0.25">
      <c r="A1544" s="18" t="s">
        <v>1107</v>
      </c>
      <c r="B1544" t="s">
        <v>701</v>
      </c>
      <c r="C1544"/>
      <c r="D1544"/>
      <c r="E1544"/>
    </row>
    <row r="1545" spans="1:5" ht="30" x14ac:dyDescent="0.25">
      <c r="A1545" s="18" t="s">
        <v>1108</v>
      </c>
      <c r="C1545"/>
      <c r="D1545"/>
      <c r="E1545"/>
    </row>
    <row r="1546" spans="1:5" x14ac:dyDescent="0.25">
      <c r="A1546" s="18" t="s">
        <v>132</v>
      </c>
      <c r="C1546"/>
      <c r="D1546"/>
      <c r="E1546"/>
    </row>
    <row r="1547" spans="1:5" x14ac:dyDescent="0.25">
      <c r="C1547"/>
      <c r="D1547"/>
      <c r="E1547"/>
    </row>
    <row r="1548" spans="1:5" x14ac:dyDescent="0.25">
      <c r="A1548" s="18" t="s">
        <v>125</v>
      </c>
      <c r="B1548" t="s">
        <v>117</v>
      </c>
      <c r="C1548" t="s">
        <v>118</v>
      </c>
      <c r="D1548" t="s">
        <v>119</v>
      </c>
      <c r="E1548" t="s">
        <v>120</v>
      </c>
    </row>
    <row r="1549" spans="1:5" ht="30" x14ac:dyDescent="0.25">
      <c r="A1549" s="18" t="s">
        <v>765</v>
      </c>
      <c r="B1549" t="s">
        <v>137</v>
      </c>
      <c r="C1549">
        <v>0.03</v>
      </c>
      <c r="D1549">
        <v>218.78469999999999</v>
      </c>
      <c r="E1549">
        <f>ROUND((C1549*D1549),4)</f>
        <v>6.5635000000000003</v>
      </c>
    </row>
    <row r="1550" spans="1:5" x14ac:dyDescent="0.25">
      <c r="A1550" s="18" t="s">
        <v>789</v>
      </c>
      <c r="B1550" t="s">
        <v>124</v>
      </c>
      <c r="C1550">
        <v>0.25</v>
      </c>
      <c r="D1550">
        <v>14.375400000000001</v>
      </c>
      <c r="E1550">
        <f>ROUND((C1550*D1550),4)</f>
        <v>3.5939000000000001</v>
      </c>
    </row>
    <row r="1551" spans="1:5" x14ac:dyDescent="0.25">
      <c r="A1551" s="18" t="s">
        <v>767</v>
      </c>
      <c r="B1551" t="s">
        <v>124</v>
      </c>
      <c r="C1551">
        <v>0.5</v>
      </c>
      <c r="D1551">
        <v>10.5754</v>
      </c>
      <c r="E1551">
        <f>ROUND((C1551*D1551),4)</f>
        <v>5.2877000000000001</v>
      </c>
    </row>
    <row r="1552" spans="1:5" ht="30" x14ac:dyDescent="0.25">
      <c r="A1552" s="18" t="s">
        <v>1109</v>
      </c>
      <c r="B1552" t="s">
        <v>136</v>
      </c>
      <c r="C1552">
        <v>0.6</v>
      </c>
      <c r="D1552">
        <v>3.32</v>
      </c>
      <c r="E1552">
        <f>ROUND((C1552*D1552),4)</f>
        <v>1.992</v>
      </c>
    </row>
    <row r="1553" spans="1:5" x14ac:dyDescent="0.25">
      <c r="A1553" s="18" t="s">
        <v>122</v>
      </c>
      <c r="B1553" t="s">
        <v>10</v>
      </c>
      <c r="C1553" t="s">
        <v>10</v>
      </c>
      <c r="D1553" t="s">
        <v>10</v>
      </c>
      <c r="E1553">
        <f>SUM(E1549:E1552)</f>
        <v>17.437100000000001</v>
      </c>
    </row>
    <row r="1554" spans="1:5" x14ac:dyDescent="0.25">
      <c r="C1554"/>
      <c r="D1554"/>
      <c r="E1554"/>
    </row>
    <row r="1555" spans="1:5" x14ac:dyDescent="0.25">
      <c r="A1555" s="18" t="s">
        <v>129</v>
      </c>
      <c r="B1555" t="s">
        <v>10</v>
      </c>
      <c r="C1555" t="s">
        <v>10</v>
      </c>
      <c r="D1555" t="s">
        <v>10</v>
      </c>
      <c r="E1555">
        <f>E1553</f>
        <v>17.437100000000001</v>
      </c>
    </row>
    <row r="1556" spans="1:5" x14ac:dyDescent="0.25">
      <c r="A1556" s="18" t="s">
        <v>130</v>
      </c>
      <c r="B1556" t="s">
        <v>10</v>
      </c>
      <c r="C1556" t="s">
        <v>10</v>
      </c>
      <c r="D1556" s="248">
        <v>0</v>
      </c>
      <c r="E1556">
        <f>ROUND((E1555*D1556),4)</f>
        <v>0</v>
      </c>
    </row>
    <row r="1557" spans="1:5" x14ac:dyDescent="0.25">
      <c r="A1557" s="18" t="s">
        <v>131</v>
      </c>
      <c r="B1557" t="s">
        <v>10</v>
      </c>
      <c r="C1557" t="s">
        <v>10</v>
      </c>
      <c r="D1557" t="s">
        <v>10</v>
      </c>
      <c r="E1557">
        <f>SUM(E1555:E1556)</f>
        <v>17.437100000000001</v>
      </c>
    </row>
    <row r="1558" spans="1:5" x14ac:dyDescent="0.25">
      <c r="C1558"/>
      <c r="D1558"/>
      <c r="E1558"/>
    </row>
    <row r="1559" spans="1:5" x14ac:dyDescent="0.25">
      <c r="A1559" s="18" t="s">
        <v>1110</v>
      </c>
      <c r="B1559" t="s">
        <v>705</v>
      </c>
      <c r="C1559"/>
      <c r="D1559"/>
      <c r="E1559"/>
    </row>
    <row r="1560" spans="1:5" ht="45" x14ac:dyDescent="0.25">
      <c r="A1560" s="18" t="s">
        <v>1111</v>
      </c>
      <c r="C1560"/>
      <c r="D1560"/>
      <c r="E1560"/>
    </row>
    <row r="1561" spans="1:5" x14ac:dyDescent="0.25">
      <c r="A1561" s="18" t="s">
        <v>132</v>
      </c>
      <c r="C1561"/>
      <c r="D1561"/>
      <c r="E1561"/>
    </row>
    <row r="1562" spans="1:5" x14ac:dyDescent="0.25">
      <c r="C1562"/>
      <c r="D1562"/>
      <c r="E1562"/>
    </row>
    <row r="1563" spans="1:5" x14ac:dyDescent="0.25">
      <c r="A1563" s="18" t="s">
        <v>125</v>
      </c>
      <c r="B1563" t="s">
        <v>117</v>
      </c>
      <c r="C1563" t="s">
        <v>118</v>
      </c>
      <c r="D1563" t="s">
        <v>119</v>
      </c>
      <c r="E1563" t="s">
        <v>120</v>
      </c>
    </row>
    <row r="1564" spans="1:5" ht="60" x14ac:dyDescent="0.25">
      <c r="A1564" s="18" t="s">
        <v>1112</v>
      </c>
      <c r="B1564" t="s">
        <v>137</v>
      </c>
      <c r="C1564">
        <v>4.5599999999999998E-3</v>
      </c>
      <c r="D1564">
        <v>320.32249999999999</v>
      </c>
      <c r="E1564">
        <f>ROUND((C1564*D1564),4)</f>
        <v>1.4607000000000001</v>
      </c>
    </row>
    <row r="1565" spans="1:5" x14ac:dyDescent="0.25">
      <c r="A1565" s="18" t="s">
        <v>789</v>
      </c>
      <c r="B1565" t="s">
        <v>124</v>
      </c>
      <c r="C1565">
        <v>0.9</v>
      </c>
      <c r="D1565">
        <v>14.375400000000001</v>
      </c>
      <c r="E1565">
        <f>ROUND((C1565*D1565),4)</f>
        <v>12.937900000000001</v>
      </c>
    </row>
    <row r="1566" spans="1:5" x14ac:dyDescent="0.25">
      <c r="A1566" s="18" t="s">
        <v>767</v>
      </c>
      <c r="B1566" t="s">
        <v>124</v>
      </c>
      <c r="C1566">
        <v>0.93440000000000001</v>
      </c>
      <c r="D1566">
        <v>10.5754</v>
      </c>
      <c r="E1566">
        <f>ROUND((C1566*D1566),4)</f>
        <v>9.8817000000000004</v>
      </c>
    </row>
    <row r="1567" spans="1:5" x14ac:dyDescent="0.25">
      <c r="A1567" s="18" t="s">
        <v>999</v>
      </c>
      <c r="B1567" t="s">
        <v>128</v>
      </c>
      <c r="C1567">
        <v>83</v>
      </c>
      <c r="D1567">
        <v>0.28999999999999998</v>
      </c>
      <c r="E1567">
        <f>ROUND((C1567*D1567),4)</f>
        <v>24.07</v>
      </c>
    </row>
    <row r="1568" spans="1:5" x14ac:dyDescent="0.25">
      <c r="A1568" s="18" t="s">
        <v>122</v>
      </c>
      <c r="B1568" t="s">
        <v>10</v>
      </c>
      <c r="C1568" t="s">
        <v>10</v>
      </c>
      <c r="D1568" t="s">
        <v>10</v>
      </c>
      <c r="E1568">
        <f>SUM(E1564:E1567)</f>
        <v>48.350300000000004</v>
      </c>
    </row>
    <row r="1569" spans="1:5" x14ac:dyDescent="0.25">
      <c r="C1569"/>
      <c r="D1569"/>
      <c r="E1569"/>
    </row>
    <row r="1570" spans="1:5" x14ac:dyDescent="0.25">
      <c r="A1570" s="18" t="s">
        <v>129</v>
      </c>
      <c r="B1570" t="s">
        <v>10</v>
      </c>
      <c r="C1570" t="s">
        <v>10</v>
      </c>
      <c r="D1570" t="s">
        <v>10</v>
      </c>
      <c r="E1570">
        <f>E1568</f>
        <v>48.350300000000004</v>
      </c>
    </row>
    <row r="1571" spans="1:5" x14ac:dyDescent="0.25">
      <c r="A1571" s="18" t="s">
        <v>130</v>
      </c>
      <c r="B1571" t="s">
        <v>10</v>
      </c>
      <c r="C1571" t="s">
        <v>10</v>
      </c>
      <c r="D1571" s="248">
        <v>0</v>
      </c>
      <c r="E1571">
        <f>ROUND((E1570*D1571),4)</f>
        <v>0</v>
      </c>
    </row>
    <row r="1572" spans="1:5" x14ac:dyDescent="0.25">
      <c r="A1572" s="18" t="s">
        <v>131</v>
      </c>
      <c r="B1572" t="s">
        <v>10</v>
      </c>
      <c r="C1572" t="s">
        <v>10</v>
      </c>
      <c r="D1572" t="s">
        <v>10</v>
      </c>
      <c r="E1572">
        <f>SUM(E1570:E1571)</f>
        <v>48.350300000000004</v>
      </c>
    </row>
    <row r="1573" spans="1:5" x14ac:dyDescent="0.25">
      <c r="C1573"/>
      <c r="D1573"/>
      <c r="E1573"/>
    </row>
    <row r="1574" spans="1:5" x14ac:dyDescent="0.25">
      <c r="A1574" s="18" t="s">
        <v>1113</v>
      </c>
      <c r="B1574" t="s">
        <v>29</v>
      </c>
      <c r="C1574"/>
      <c r="D1574"/>
      <c r="E1574"/>
    </row>
    <row r="1575" spans="1:5" ht="30" x14ac:dyDescent="0.25">
      <c r="A1575" s="18" t="s">
        <v>805</v>
      </c>
      <c r="C1575"/>
      <c r="D1575"/>
      <c r="E1575"/>
    </row>
    <row r="1576" spans="1:5" x14ac:dyDescent="0.25">
      <c r="A1576" s="18" t="s">
        <v>132</v>
      </c>
      <c r="C1576"/>
      <c r="D1576"/>
      <c r="E1576"/>
    </row>
    <row r="1577" spans="1:5" x14ac:dyDescent="0.25">
      <c r="C1577"/>
      <c r="D1577"/>
      <c r="E1577"/>
    </row>
    <row r="1578" spans="1:5" x14ac:dyDescent="0.25">
      <c r="A1578" s="18" t="s">
        <v>125</v>
      </c>
      <c r="B1578" t="s">
        <v>117</v>
      </c>
      <c r="C1578" t="s">
        <v>118</v>
      </c>
      <c r="D1578" t="s">
        <v>119</v>
      </c>
      <c r="E1578" t="s">
        <v>120</v>
      </c>
    </row>
    <row r="1579" spans="1:5" ht="45" x14ac:dyDescent="0.25">
      <c r="A1579" s="18" t="s">
        <v>806</v>
      </c>
      <c r="B1579" t="s">
        <v>137</v>
      </c>
      <c r="C1579">
        <v>0.02</v>
      </c>
      <c r="D1579">
        <v>369.60820000000001</v>
      </c>
      <c r="E1579">
        <f>ROUND((C1579*D1579),4)</f>
        <v>7.3921999999999999</v>
      </c>
    </row>
    <row r="1580" spans="1:5" x14ac:dyDescent="0.25">
      <c r="A1580" s="18" t="s">
        <v>789</v>
      </c>
      <c r="B1580" t="s">
        <v>124</v>
      </c>
      <c r="C1580">
        <v>0.6</v>
      </c>
      <c r="D1580">
        <v>14.375400000000001</v>
      </c>
      <c r="E1580">
        <f>ROUND((C1580*D1580),4)</f>
        <v>8.6251999999999995</v>
      </c>
    </row>
    <row r="1581" spans="1:5" x14ac:dyDescent="0.25">
      <c r="A1581" s="18" t="s">
        <v>767</v>
      </c>
      <c r="B1581" t="s">
        <v>124</v>
      </c>
      <c r="C1581">
        <v>0.6</v>
      </c>
      <c r="D1581">
        <v>10.5754</v>
      </c>
      <c r="E1581">
        <f>ROUND((C1581*D1581),4)</f>
        <v>6.3452000000000002</v>
      </c>
    </row>
    <row r="1582" spans="1:5" x14ac:dyDescent="0.25">
      <c r="A1582" s="18" t="s">
        <v>122</v>
      </c>
      <c r="B1582" t="s">
        <v>10</v>
      </c>
      <c r="C1582" t="s">
        <v>10</v>
      </c>
      <c r="D1582" t="s">
        <v>10</v>
      </c>
      <c r="E1582">
        <f>SUM(E1579:E1581)</f>
        <v>22.3626</v>
      </c>
    </row>
    <row r="1583" spans="1:5" x14ac:dyDescent="0.25">
      <c r="C1583"/>
      <c r="D1583"/>
      <c r="E1583"/>
    </row>
    <row r="1584" spans="1:5" x14ac:dyDescent="0.25">
      <c r="A1584" s="18" t="s">
        <v>129</v>
      </c>
      <c r="B1584" t="s">
        <v>10</v>
      </c>
      <c r="C1584" t="s">
        <v>10</v>
      </c>
      <c r="D1584" t="s">
        <v>10</v>
      </c>
      <c r="E1584">
        <f>E1582</f>
        <v>22.3626</v>
      </c>
    </row>
    <row r="1585" spans="1:5" x14ac:dyDescent="0.25">
      <c r="A1585" s="18" t="s">
        <v>130</v>
      </c>
      <c r="B1585" t="s">
        <v>10</v>
      </c>
      <c r="C1585" t="s">
        <v>10</v>
      </c>
      <c r="D1585" s="248">
        <v>0</v>
      </c>
      <c r="E1585">
        <f>ROUND((E1584*D1585),4)</f>
        <v>0</v>
      </c>
    </row>
    <row r="1586" spans="1:5" x14ac:dyDescent="0.25">
      <c r="A1586" s="18" t="s">
        <v>131</v>
      </c>
      <c r="B1586" t="s">
        <v>10</v>
      </c>
      <c r="C1586" t="s">
        <v>10</v>
      </c>
      <c r="D1586" t="s">
        <v>10</v>
      </c>
      <c r="E1586">
        <f>SUM(E1584:E1585)</f>
        <v>22.3626</v>
      </c>
    </row>
    <row r="1587" spans="1:5" x14ac:dyDescent="0.25">
      <c r="C1587"/>
      <c r="D1587"/>
      <c r="E1587"/>
    </row>
    <row r="1588" spans="1:5" x14ac:dyDescent="0.25">
      <c r="A1588" s="18" t="s">
        <v>1114</v>
      </c>
      <c r="B1588" t="s">
        <v>31</v>
      </c>
      <c r="C1588"/>
      <c r="D1588"/>
      <c r="E1588"/>
    </row>
    <row r="1589" spans="1:5" ht="60" x14ac:dyDescent="0.25">
      <c r="A1589" s="18" t="s">
        <v>808</v>
      </c>
      <c r="C1589"/>
      <c r="D1589"/>
      <c r="E1589"/>
    </row>
    <row r="1590" spans="1:5" x14ac:dyDescent="0.25">
      <c r="A1590" s="18" t="s">
        <v>132</v>
      </c>
      <c r="C1590"/>
      <c r="D1590"/>
      <c r="E1590"/>
    </row>
    <row r="1591" spans="1:5" x14ac:dyDescent="0.25">
      <c r="C1591"/>
      <c r="D1591"/>
      <c r="E1591"/>
    </row>
    <row r="1592" spans="1:5" x14ac:dyDescent="0.25">
      <c r="A1592" s="18" t="s">
        <v>125</v>
      </c>
      <c r="B1592" t="s">
        <v>117</v>
      </c>
      <c r="C1592" t="s">
        <v>118</v>
      </c>
      <c r="D1592" t="s">
        <v>119</v>
      </c>
      <c r="E1592" t="s">
        <v>120</v>
      </c>
    </row>
    <row r="1593" spans="1:5" ht="60" x14ac:dyDescent="0.25">
      <c r="A1593" s="18" t="s">
        <v>809</v>
      </c>
      <c r="B1593" t="s">
        <v>137</v>
      </c>
      <c r="C1593">
        <v>3.1399999999999997E-2</v>
      </c>
      <c r="D1593">
        <v>324.38850000000002</v>
      </c>
      <c r="E1593">
        <f>ROUND((C1593*D1593),4)</f>
        <v>10.1858</v>
      </c>
    </row>
    <row r="1594" spans="1:5" x14ac:dyDescent="0.25">
      <c r="A1594" s="18" t="s">
        <v>789</v>
      </c>
      <c r="B1594" t="s">
        <v>124</v>
      </c>
      <c r="C1594">
        <v>0.78</v>
      </c>
      <c r="D1594">
        <v>14.375400000000001</v>
      </c>
      <c r="E1594">
        <f>ROUND((C1594*D1594),4)</f>
        <v>11.2128</v>
      </c>
    </row>
    <row r="1595" spans="1:5" x14ac:dyDescent="0.25">
      <c r="A1595" s="18" t="s">
        <v>767</v>
      </c>
      <c r="B1595" t="s">
        <v>124</v>
      </c>
      <c r="C1595">
        <v>0.78</v>
      </c>
      <c r="D1595">
        <v>10.5754</v>
      </c>
      <c r="E1595">
        <f>ROUND((C1595*D1595),4)</f>
        <v>8.2487999999999992</v>
      </c>
    </row>
    <row r="1596" spans="1:5" ht="30" x14ac:dyDescent="0.25">
      <c r="A1596" s="18" t="s">
        <v>810</v>
      </c>
      <c r="B1596" t="s">
        <v>127</v>
      </c>
      <c r="C1596">
        <v>0.13880000000000001</v>
      </c>
      <c r="D1596">
        <v>9.25</v>
      </c>
      <c r="E1596">
        <f>ROUND((C1596*D1596),4)</f>
        <v>1.2839</v>
      </c>
    </row>
    <row r="1597" spans="1:5" x14ac:dyDescent="0.25">
      <c r="A1597" s="18" t="s">
        <v>122</v>
      </c>
      <c r="B1597" t="s">
        <v>10</v>
      </c>
      <c r="C1597" t="s">
        <v>10</v>
      </c>
      <c r="D1597" t="s">
        <v>10</v>
      </c>
      <c r="E1597">
        <f>SUM(E1593:E1596)</f>
        <v>30.9313</v>
      </c>
    </row>
    <row r="1598" spans="1:5" x14ac:dyDescent="0.25">
      <c r="C1598"/>
      <c r="D1598"/>
      <c r="E1598"/>
    </row>
    <row r="1599" spans="1:5" x14ac:dyDescent="0.25">
      <c r="A1599" s="18" t="s">
        <v>129</v>
      </c>
      <c r="B1599" t="s">
        <v>10</v>
      </c>
      <c r="C1599" t="s">
        <v>10</v>
      </c>
      <c r="D1599" t="s">
        <v>10</v>
      </c>
      <c r="E1599">
        <f>E1597</f>
        <v>30.9313</v>
      </c>
    </row>
    <row r="1600" spans="1:5" x14ac:dyDescent="0.25">
      <c r="A1600" s="18" t="s">
        <v>130</v>
      </c>
      <c r="B1600" t="s">
        <v>10</v>
      </c>
      <c r="C1600" t="s">
        <v>10</v>
      </c>
      <c r="D1600" s="248">
        <v>0</v>
      </c>
      <c r="E1600">
        <f>ROUND((E1599*D1600),4)</f>
        <v>0</v>
      </c>
    </row>
    <row r="1601" spans="1:5" x14ac:dyDescent="0.25">
      <c r="A1601" s="18" t="s">
        <v>131</v>
      </c>
      <c r="B1601" t="s">
        <v>10</v>
      </c>
      <c r="C1601" t="s">
        <v>10</v>
      </c>
      <c r="D1601" t="s">
        <v>10</v>
      </c>
      <c r="E1601">
        <f>SUM(E1599:E1600)</f>
        <v>30.9313</v>
      </c>
    </row>
    <row r="1602" spans="1:5" x14ac:dyDescent="0.25">
      <c r="C1602"/>
      <c r="D1602"/>
      <c r="E1602"/>
    </row>
    <row r="1603" spans="1:5" x14ac:dyDescent="0.25">
      <c r="A1603" s="18" t="s">
        <v>1115</v>
      </c>
      <c r="B1603" t="s">
        <v>709</v>
      </c>
      <c r="C1603"/>
      <c r="D1603"/>
      <c r="E1603"/>
    </row>
    <row r="1604" spans="1:5" x14ac:dyDescent="0.25">
      <c r="A1604" s="18" t="s">
        <v>1116</v>
      </c>
      <c r="C1604"/>
      <c r="D1604"/>
      <c r="E1604"/>
    </row>
    <row r="1605" spans="1:5" x14ac:dyDescent="0.25">
      <c r="A1605" s="18" t="s">
        <v>132</v>
      </c>
      <c r="C1605"/>
      <c r="D1605"/>
      <c r="E1605"/>
    </row>
    <row r="1606" spans="1:5" x14ac:dyDescent="0.25">
      <c r="C1606"/>
      <c r="D1606"/>
      <c r="E1606"/>
    </row>
    <row r="1607" spans="1:5" x14ac:dyDescent="0.25">
      <c r="A1607" s="18" t="s">
        <v>123</v>
      </c>
      <c r="B1607" t="s">
        <v>117</v>
      </c>
      <c r="C1607" t="s">
        <v>118</v>
      </c>
      <c r="D1607" t="s">
        <v>119</v>
      </c>
      <c r="E1607" t="s">
        <v>120</v>
      </c>
    </row>
    <row r="1608" spans="1:5" x14ac:dyDescent="0.25">
      <c r="A1608" s="18" t="s">
        <v>1117</v>
      </c>
      <c r="B1608" t="s">
        <v>124</v>
      </c>
      <c r="C1608">
        <v>30</v>
      </c>
      <c r="D1608">
        <v>6.49</v>
      </c>
      <c r="E1608">
        <f>ROUND((C1608*D1608),4)</f>
        <v>194.7</v>
      </c>
    </row>
    <row r="1609" spans="1:5" x14ac:dyDescent="0.25">
      <c r="A1609" s="18" t="s">
        <v>122</v>
      </c>
      <c r="B1609" t="s">
        <v>10</v>
      </c>
      <c r="C1609" t="s">
        <v>10</v>
      </c>
      <c r="D1609" t="s">
        <v>10</v>
      </c>
      <c r="E1609">
        <f>SUM(E1608:E1608)</f>
        <v>194.7</v>
      </c>
    </row>
    <row r="1610" spans="1:5" x14ac:dyDescent="0.25">
      <c r="C1610"/>
      <c r="D1610"/>
      <c r="E1610"/>
    </row>
    <row r="1611" spans="1:5" x14ac:dyDescent="0.25">
      <c r="A1611" s="18" t="s">
        <v>125</v>
      </c>
      <c r="B1611" t="s">
        <v>117</v>
      </c>
      <c r="C1611" t="s">
        <v>118</v>
      </c>
      <c r="D1611" t="s">
        <v>119</v>
      </c>
      <c r="E1611" t="s">
        <v>120</v>
      </c>
    </row>
    <row r="1612" spans="1:5" x14ac:dyDescent="0.25">
      <c r="A1612" s="18" t="s">
        <v>1118</v>
      </c>
      <c r="B1612" t="s">
        <v>136</v>
      </c>
      <c r="C1612">
        <v>2</v>
      </c>
      <c r="D1612">
        <v>3.01</v>
      </c>
      <c r="E1612">
        <f>ROUND((C1612*D1612),4)</f>
        <v>6.02</v>
      </c>
    </row>
    <row r="1613" spans="1:5" x14ac:dyDescent="0.25">
      <c r="A1613" s="18" t="s">
        <v>1119</v>
      </c>
      <c r="B1613" t="s">
        <v>136</v>
      </c>
      <c r="C1613">
        <v>0.5</v>
      </c>
      <c r="D1613">
        <v>15.57</v>
      </c>
      <c r="E1613">
        <f>ROUND((C1613*D1613),4)</f>
        <v>7.7850000000000001</v>
      </c>
    </row>
    <row r="1614" spans="1:5" x14ac:dyDescent="0.25">
      <c r="A1614" s="18" t="s">
        <v>1120</v>
      </c>
      <c r="B1614" t="s">
        <v>135</v>
      </c>
      <c r="C1614">
        <v>3</v>
      </c>
      <c r="D1614">
        <v>3.87</v>
      </c>
      <c r="E1614">
        <f>ROUND((C1614*D1614),4)</f>
        <v>11.61</v>
      </c>
    </row>
    <row r="1615" spans="1:5" x14ac:dyDescent="0.25">
      <c r="A1615" s="18" t="s">
        <v>1121</v>
      </c>
      <c r="B1615" t="s">
        <v>136</v>
      </c>
      <c r="C1615">
        <v>90</v>
      </c>
      <c r="D1615">
        <v>5.6</v>
      </c>
      <c r="E1615">
        <f>ROUND((C1615*D1615),4)</f>
        <v>504</v>
      </c>
    </row>
    <row r="1616" spans="1:5" x14ac:dyDescent="0.25">
      <c r="A1616" s="18" t="s">
        <v>122</v>
      </c>
      <c r="B1616" t="s">
        <v>10</v>
      </c>
      <c r="C1616" t="s">
        <v>10</v>
      </c>
      <c r="D1616" t="s">
        <v>10</v>
      </c>
      <c r="E1616">
        <f>SUM(E1612:E1615)</f>
        <v>529.41499999999996</v>
      </c>
    </row>
    <row r="1617" spans="1:5" x14ac:dyDescent="0.25">
      <c r="C1617"/>
      <c r="D1617"/>
      <c r="E1617"/>
    </row>
    <row r="1618" spans="1:5" x14ac:dyDescent="0.25">
      <c r="A1618" s="18" t="s">
        <v>129</v>
      </c>
      <c r="B1618" t="s">
        <v>10</v>
      </c>
      <c r="C1618" t="s">
        <v>10</v>
      </c>
      <c r="D1618" t="s">
        <v>10</v>
      </c>
      <c r="E1618">
        <f>E1609+E1616</f>
        <v>724.11500000000001</v>
      </c>
    </row>
    <row r="1619" spans="1:5" x14ac:dyDescent="0.25">
      <c r="A1619" s="18" t="s">
        <v>130</v>
      </c>
      <c r="B1619" t="s">
        <v>10</v>
      </c>
      <c r="C1619" t="s">
        <v>10</v>
      </c>
      <c r="D1619" s="248">
        <v>0</v>
      </c>
      <c r="E1619">
        <f>ROUND((E1618*D1619),4)</f>
        <v>0</v>
      </c>
    </row>
    <row r="1620" spans="1:5" x14ac:dyDescent="0.25">
      <c r="A1620" s="18" t="s">
        <v>131</v>
      </c>
      <c r="B1620" t="s">
        <v>10</v>
      </c>
      <c r="C1620" t="s">
        <v>10</v>
      </c>
      <c r="D1620" t="s">
        <v>10</v>
      </c>
      <c r="E1620">
        <f>SUM(E1618:E1619)</f>
        <v>724.11500000000001</v>
      </c>
    </row>
    <row r="1621" spans="1:5" x14ac:dyDescent="0.25">
      <c r="C1621"/>
      <c r="D1621"/>
      <c r="E1621"/>
    </row>
    <row r="1622" spans="1:5" x14ac:dyDescent="0.25">
      <c r="A1622" s="18" t="s">
        <v>1122</v>
      </c>
      <c r="B1622" t="s">
        <v>106</v>
      </c>
      <c r="C1622"/>
      <c r="D1622"/>
      <c r="E1622"/>
    </row>
    <row r="1623" spans="1:5" ht="30" x14ac:dyDescent="0.25">
      <c r="A1623" s="18" t="s">
        <v>1123</v>
      </c>
      <c r="C1623"/>
      <c r="D1623"/>
      <c r="E1623"/>
    </row>
    <row r="1624" spans="1:5" x14ac:dyDescent="0.25">
      <c r="A1624" s="18" t="s">
        <v>133</v>
      </c>
      <c r="C1624"/>
      <c r="D1624"/>
      <c r="E1624"/>
    </row>
    <row r="1625" spans="1:5" x14ac:dyDescent="0.25">
      <c r="C1625"/>
      <c r="D1625"/>
      <c r="E1625"/>
    </row>
    <row r="1626" spans="1:5" x14ac:dyDescent="0.25">
      <c r="A1626" s="18" t="s">
        <v>125</v>
      </c>
      <c r="B1626" t="s">
        <v>117</v>
      </c>
      <c r="C1626" t="s">
        <v>118</v>
      </c>
      <c r="D1626" t="s">
        <v>119</v>
      </c>
      <c r="E1626" t="s">
        <v>120</v>
      </c>
    </row>
    <row r="1627" spans="1:5" x14ac:dyDescent="0.25">
      <c r="A1627" s="18" t="s">
        <v>767</v>
      </c>
      <c r="B1627" t="s">
        <v>124</v>
      </c>
      <c r="C1627">
        <v>2.1</v>
      </c>
      <c r="D1627">
        <v>10.5754</v>
      </c>
      <c r="E1627">
        <f>ROUND((C1627*D1627),4)</f>
        <v>22.208300000000001</v>
      </c>
    </row>
    <row r="1628" spans="1:5" x14ac:dyDescent="0.25">
      <c r="A1628" s="18" t="s">
        <v>122</v>
      </c>
      <c r="B1628" t="s">
        <v>10</v>
      </c>
      <c r="C1628" t="s">
        <v>10</v>
      </c>
      <c r="D1628" t="s">
        <v>10</v>
      </c>
      <c r="E1628">
        <f>SUM(E1627:E1627)</f>
        <v>22.208300000000001</v>
      </c>
    </row>
    <row r="1629" spans="1:5" x14ac:dyDescent="0.25">
      <c r="C1629"/>
      <c r="D1629"/>
      <c r="E1629"/>
    </row>
    <row r="1630" spans="1:5" x14ac:dyDescent="0.25">
      <c r="A1630" s="18" t="s">
        <v>129</v>
      </c>
      <c r="B1630" t="s">
        <v>10</v>
      </c>
      <c r="C1630" t="s">
        <v>10</v>
      </c>
      <c r="D1630" t="s">
        <v>10</v>
      </c>
      <c r="E1630">
        <f>E1628</f>
        <v>22.208300000000001</v>
      </c>
    </row>
    <row r="1631" spans="1:5" x14ac:dyDescent="0.25">
      <c r="A1631" s="18" t="s">
        <v>130</v>
      </c>
      <c r="B1631" t="s">
        <v>10</v>
      </c>
      <c r="C1631" t="s">
        <v>10</v>
      </c>
      <c r="D1631" s="248">
        <v>0</v>
      </c>
      <c r="E1631">
        <f>ROUND((E1630*D1631),4)</f>
        <v>0</v>
      </c>
    </row>
    <row r="1632" spans="1:5" x14ac:dyDescent="0.25">
      <c r="A1632" s="18" t="s">
        <v>131</v>
      </c>
      <c r="B1632" t="s">
        <v>10</v>
      </c>
      <c r="C1632" t="s">
        <v>10</v>
      </c>
      <c r="D1632" t="s">
        <v>10</v>
      </c>
      <c r="E1632">
        <f>SUM(E1630:E1631)</f>
        <v>22.208300000000001</v>
      </c>
    </row>
    <row r="1633" spans="1:5" x14ac:dyDescent="0.25">
      <c r="C1633"/>
      <c r="D1633"/>
      <c r="E1633"/>
    </row>
    <row r="1634" spans="1:5" x14ac:dyDescent="0.25">
      <c r="A1634" s="18" t="s">
        <v>1124</v>
      </c>
      <c r="B1634" t="s">
        <v>23</v>
      </c>
      <c r="C1634"/>
      <c r="D1634"/>
      <c r="E1634"/>
    </row>
    <row r="1635" spans="1:5" ht="30" x14ac:dyDescent="0.25">
      <c r="A1635" s="18" t="s">
        <v>1125</v>
      </c>
      <c r="C1635"/>
      <c r="D1635"/>
      <c r="E1635"/>
    </row>
    <row r="1636" spans="1:5" x14ac:dyDescent="0.25">
      <c r="A1636" s="18" t="s">
        <v>133</v>
      </c>
      <c r="C1636"/>
      <c r="D1636"/>
      <c r="E1636"/>
    </row>
    <row r="1637" spans="1:5" x14ac:dyDescent="0.25">
      <c r="C1637"/>
      <c r="D1637"/>
      <c r="E1637"/>
    </row>
    <row r="1638" spans="1:5" x14ac:dyDescent="0.25">
      <c r="A1638" s="18" t="s">
        <v>125</v>
      </c>
      <c r="B1638" t="s">
        <v>117</v>
      </c>
      <c r="C1638" t="s">
        <v>118</v>
      </c>
      <c r="D1638" t="s">
        <v>119</v>
      </c>
      <c r="E1638" t="s">
        <v>120</v>
      </c>
    </row>
    <row r="1639" spans="1:5" ht="30" x14ac:dyDescent="0.25">
      <c r="A1639" s="18" t="s">
        <v>1100</v>
      </c>
      <c r="B1639" t="s">
        <v>134</v>
      </c>
      <c r="C1639">
        <v>0.25</v>
      </c>
      <c r="D1639">
        <v>35.991100000000003</v>
      </c>
      <c r="E1639">
        <f>ROUND((C1639*D1639),4)</f>
        <v>8.9977999999999998</v>
      </c>
    </row>
    <row r="1640" spans="1:5" x14ac:dyDescent="0.25">
      <c r="A1640" s="18" t="s">
        <v>767</v>
      </c>
      <c r="B1640" t="s">
        <v>124</v>
      </c>
      <c r="C1640">
        <v>0.7</v>
      </c>
      <c r="D1640">
        <v>10.5754</v>
      </c>
      <c r="E1640">
        <f>ROUND((C1640*D1640),4)</f>
        <v>7.4028</v>
      </c>
    </row>
    <row r="1641" spans="1:5" x14ac:dyDescent="0.25">
      <c r="A1641" s="18" t="s">
        <v>122</v>
      </c>
      <c r="B1641" t="s">
        <v>10</v>
      </c>
      <c r="C1641" t="s">
        <v>10</v>
      </c>
      <c r="D1641" t="s">
        <v>10</v>
      </c>
      <c r="E1641">
        <f>SUM(E1639:E1640)</f>
        <v>16.400600000000001</v>
      </c>
    </row>
    <row r="1642" spans="1:5" x14ac:dyDescent="0.25">
      <c r="C1642"/>
      <c r="D1642"/>
      <c r="E1642"/>
    </row>
    <row r="1643" spans="1:5" x14ac:dyDescent="0.25">
      <c r="A1643" s="18" t="s">
        <v>129</v>
      </c>
      <c r="B1643" t="s">
        <v>10</v>
      </c>
      <c r="C1643" t="s">
        <v>10</v>
      </c>
      <c r="D1643" t="s">
        <v>10</v>
      </c>
      <c r="E1643">
        <f>E1641</f>
        <v>16.400600000000001</v>
      </c>
    </row>
    <row r="1644" spans="1:5" x14ac:dyDescent="0.25">
      <c r="A1644" s="18" t="s">
        <v>130</v>
      </c>
      <c r="B1644" t="s">
        <v>10</v>
      </c>
      <c r="C1644" t="s">
        <v>10</v>
      </c>
      <c r="D1644" s="248">
        <v>0</v>
      </c>
      <c r="E1644">
        <f>ROUND((E1643*D1644),4)</f>
        <v>0</v>
      </c>
    </row>
    <row r="1645" spans="1:5" x14ac:dyDescent="0.25">
      <c r="A1645" s="18" t="s">
        <v>131</v>
      </c>
      <c r="B1645" t="s">
        <v>10</v>
      </c>
      <c r="C1645" t="s">
        <v>10</v>
      </c>
      <c r="D1645" t="s">
        <v>10</v>
      </c>
      <c r="E1645">
        <f>SUM(E1643:E1644)</f>
        <v>16.400600000000001</v>
      </c>
    </row>
    <row r="1646" spans="1:5" x14ac:dyDescent="0.25">
      <c r="C1646"/>
      <c r="D1646"/>
      <c r="E1646"/>
    </row>
    <row r="1647" spans="1:5" x14ac:dyDescent="0.25">
      <c r="A1647" s="18" t="s">
        <v>1126</v>
      </c>
      <c r="B1647" t="s">
        <v>108</v>
      </c>
      <c r="C1647"/>
      <c r="D1647"/>
      <c r="E1647"/>
    </row>
    <row r="1648" spans="1:5" ht="30" x14ac:dyDescent="0.25">
      <c r="A1648" s="18" t="s">
        <v>1127</v>
      </c>
      <c r="C1648"/>
      <c r="D1648"/>
      <c r="E1648"/>
    </row>
    <row r="1649" spans="1:5" x14ac:dyDescent="0.25">
      <c r="A1649" s="18" t="s">
        <v>139</v>
      </c>
      <c r="C1649"/>
      <c r="D1649"/>
      <c r="E1649"/>
    </row>
    <row r="1650" spans="1:5" x14ac:dyDescent="0.25">
      <c r="C1650"/>
      <c r="D1650"/>
      <c r="E1650"/>
    </row>
    <row r="1651" spans="1:5" x14ac:dyDescent="0.25">
      <c r="A1651" s="18" t="s">
        <v>125</v>
      </c>
      <c r="B1651" t="s">
        <v>117</v>
      </c>
      <c r="C1651" t="s">
        <v>118</v>
      </c>
      <c r="D1651" t="s">
        <v>119</v>
      </c>
      <c r="E1651" t="s">
        <v>120</v>
      </c>
    </row>
    <row r="1652" spans="1:5" ht="30" x14ac:dyDescent="0.25">
      <c r="A1652" s="18" t="s">
        <v>1128</v>
      </c>
      <c r="B1652" t="s">
        <v>124</v>
      </c>
      <c r="C1652">
        <v>0.04</v>
      </c>
      <c r="D1652">
        <v>18.005400000000002</v>
      </c>
      <c r="E1652">
        <f>ROUND((C1652*D1652),4)</f>
        <v>0.72019999999999995</v>
      </c>
    </row>
    <row r="1653" spans="1:5" x14ac:dyDescent="0.25">
      <c r="A1653" s="18" t="s">
        <v>767</v>
      </c>
      <c r="B1653" t="s">
        <v>124</v>
      </c>
      <c r="C1653">
        <v>0.08</v>
      </c>
      <c r="D1653">
        <v>10.5754</v>
      </c>
      <c r="E1653">
        <f>ROUND((C1653*D1653),4)</f>
        <v>0.84599999999999997</v>
      </c>
    </row>
    <row r="1654" spans="1:5" x14ac:dyDescent="0.25">
      <c r="A1654" s="18" t="s">
        <v>122</v>
      </c>
      <c r="B1654" t="s">
        <v>10</v>
      </c>
      <c r="C1654" t="s">
        <v>10</v>
      </c>
      <c r="D1654" t="s">
        <v>10</v>
      </c>
      <c r="E1654">
        <f>SUM(E1652:E1653)</f>
        <v>1.5661999999999998</v>
      </c>
    </row>
    <row r="1655" spans="1:5" x14ac:dyDescent="0.25">
      <c r="C1655"/>
      <c r="D1655"/>
      <c r="E1655"/>
    </row>
    <row r="1656" spans="1:5" x14ac:dyDescent="0.25">
      <c r="A1656" s="18" t="s">
        <v>129</v>
      </c>
      <c r="B1656" t="s">
        <v>10</v>
      </c>
      <c r="C1656" t="s">
        <v>10</v>
      </c>
      <c r="D1656" t="s">
        <v>10</v>
      </c>
      <c r="E1656">
        <f>E1654</f>
        <v>1.5661999999999998</v>
      </c>
    </row>
    <row r="1657" spans="1:5" x14ac:dyDescent="0.25">
      <c r="A1657" s="18" t="s">
        <v>130</v>
      </c>
      <c r="B1657" t="s">
        <v>10</v>
      </c>
      <c r="C1657" t="s">
        <v>10</v>
      </c>
      <c r="D1657" s="248">
        <v>0</v>
      </c>
      <c r="E1657">
        <f>ROUND((E1656*D1657),4)</f>
        <v>0</v>
      </c>
    </row>
    <row r="1658" spans="1:5" x14ac:dyDescent="0.25">
      <c r="A1658" s="18" t="s">
        <v>131</v>
      </c>
      <c r="B1658" t="s">
        <v>10</v>
      </c>
      <c r="C1658" t="s">
        <v>10</v>
      </c>
      <c r="D1658" t="s">
        <v>10</v>
      </c>
      <c r="E1658">
        <f>SUM(E1656:E1657)</f>
        <v>1.5661999999999998</v>
      </c>
    </row>
    <row r="1659" spans="1:5" x14ac:dyDescent="0.25">
      <c r="C1659"/>
      <c r="D1659"/>
      <c r="E1659"/>
    </row>
    <row r="1660" spans="1:5" x14ac:dyDescent="0.25">
      <c r="A1660" s="18" t="s">
        <v>1129</v>
      </c>
      <c r="B1660" t="s">
        <v>110</v>
      </c>
      <c r="C1660"/>
      <c r="D1660"/>
      <c r="E1660"/>
    </row>
    <row r="1661" spans="1:5" ht="30" x14ac:dyDescent="0.25">
      <c r="A1661" s="18" t="s">
        <v>1130</v>
      </c>
      <c r="C1661"/>
      <c r="D1661"/>
      <c r="E1661"/>
    </row>
    <row r="1662" spans="1:5" x14ac:dyDescent="0.25">
      <c r="A1662" s="18" t="s">
        <v>139</v>
      </c>
      <c r="C1662"/>
      <c r="D1662"/>
      <c r="E1662"/>
    </row>
    <row r="1663" spans="1:5" x14ac:dyDescent="0.25">
      <c r="C1663"/>
      <c r="D1663"/>
      <c r="E1663"/>
    </row>
    <row r="1664" spans="1:5" x14ac:dyDescent="0.25">
      <c r="A1664" s="18" t="s">
        <v>125</v>
      </c>
      <c r="B1664" t="s">
        <v>117</v>
      </c>
      <c r="C1664" t="s">
        <v>118</v>
      </c>
      <c r="D1664" t="s">
        <v>119</v>
      </c>
      <c r="E1664" t="s">
        <v>120</v>
      </c>
    </row>
    <row r="1665" spans="1:5" ht="30" x14ac:dyDescent="0.25">
      <c r="A1665" s="18" t="s">
        <v>1128</v>
      </c>
      <c r="B1665" t="s">
        <v>124</v>
      </c>
      <c r="C1665">
        <v>0.03</v>
      </c>
      <c r="D1665">
        <v>18.005400000000002</v>
      </c>
      <c r="E1665">
        <f>ROUND((C1665*D1665),4)</f>
        <v>0.54020000000000001</v>
      </c>
    </row>
    <row r="1666" spans="1:5" x14ac:dyDescent="0.25">
      <c r="A1666" s="18" t="s">
        <v>767</v>
      </c>
      <c r="B1666" t="s">
        <v>124</v>
      </c>
      <c r="C1666">
        <v>0.06</v>
      </c>
      <c r="D1666">
        <v>10.5754</v>
      </c>
      <c r="E1666">
        <f>ROUND((C1666*D1666),4)</f>
        <v>0.63449999999999995</v>
      </c>
    </row>
    <row r="1667" spans="1:5" x14ac:dyDescent="0.25">
      <c r="A1667" s="18" t="s">
        <v>122</v>
      </c>
      <c r="B1667" t="s">
        <v>10</v>
      </c>
      <c r="C1667" t="s">
        <v>10</v>
      </c>
      <c r="D1667" t="s">
        <v>10</v>
      </c>
      <c r="E1667">
        <f>SUM(E1665:E1666)</f>
        <v>1.1747000000000001</v>
      </c>
    </row>
    <row r="1668" spans="1:5" x14ac:dyDescent="0.25">
      <c r="C1668"/>
      <c r="D1668"/>
      <c r="E1668"/>
    </row>
    <row r="1669" spans="1:5" x14ac:dyDescent="0.25">
      <c r="A1669" s="18" t="s">
        <v>129</v>
      </c>
      <c r="B1669" t="s">
        <v>10</v>
      </c>
      <c r="C1669" t="s">
        <v>10</v>
      </c>
      <c r="D1669" t="s">
        <v>10</v>
      </c>
      <c r="E1669">
        <f>E1667</f>
        <v>1.1747000000000001</v>
      </c>
    </row>
    <row r="1670" spans="1:5" x14ac:dyDescent="0.25">
      <c r="A1670" s="18" t="s">
        <v>130</v>
      </c>
      <c r="B1670" t="s">
        <v>10</v>
      </c>
      <c r="C1670" t="s">
        <v>10</v>
      </c>
      <c r="D1670" s="248">
        <v>0</v>
      </c>
      <c r="E1670">
        <f>ROUND((E1669*D1670),4)</f>
        <v>0</v>
      </c>
    </row>
    <row r="1671" spans="1:5" x14ac:dyDescent="0.25">
      <c r="A1671" s="18" t="s">
        <v>131</v>
      </c>
      <c r="B1671" t="s">
        <v>10</v>
      </c>
      <c r="C1671" t="s">
        <v>10</v>
      </c>
      <c r="D1671" t="s">
        <v>10</v>
      </c>
      <c r="E1671">
        <f>SUM(E1669:E1670)</f>
        <v>1.1747000000000001</v>
      </c>
    </row>
    <row r="1672" spans="1:5" x14ac:dyDescent="0.25">
      <c r="C1672"/>
      <c r="D1672"/>
      <c r="E1672"/>
    </row>
    <row r="1673" spans="1:5" x14ac:dyDescent="0.25">
      <c r="A1673" s="18" t="s">
        <v>1131</v>
      </c>
      <c r="B1673" t="s">
        <v>720</v>
      </c>
      <c r="C1673"/>
      <c r="D1673"/>
      <c r="E1673"/>
    </row>
    <row r="1674" spans="1:5" ht="30" x14ac:dyDescent="0.25">
      <c r="A1674" s="18" t="s">
        <v>825</v>
      </c>
      <c r="C1674"/>
      <c r="D1674"/>
      <c r="E1674"/>
    </row>
    <row r="1675" spans="1:5" x14ac:dyDescent="0.25">
      <c r="A1675" s="18" t="s">
        <v>115</v>
      </c>
      <c r="C1675"/>
      <c r="D1675"/>
      <c r="E1675"/>
    </row>
    <row r="1676" spans="1:5" x14ac:dyDescent="0.25">
      <c r="C1676"/>
      <c r="D1676"/>
      <c r="E1676"/>
    </row>
    <row r="1677" spans="1:5" x14ac:dyDescent="0.25">
      <c r="A1677" s="18" t="s">
        <v>125</v>
      </c>
      <c r="B1677" t="s">
        <v>117</v>
      </c>
      <c r="C1677" t="s">
        <v>118</v>
      </c>
      <c r="D1677" t="s">
        <v>119</v>
      </c>
      <c r="E1677" t="s">
        <v>120</v>
      </c>
    </row>
    <row r="1678" spans="1:5" ht="45" x14ac:dyDescent="0.25">
      <c r="A1678" s="18" t="s">
        <v>826</v>
      </c>
      <c r="B1678" t="s">
        <v>127</v>
      </c>
      <c r="C1678">
        <v>10</v>
      </c>
      <c r="D1678">
        <v>64.9298</v>
      </c>
      <c r="E1678">
        <f t="shared" ref="E1678:E1685" si="19">ROUND((C1678*D1678),4)</f>
        <v>649.298</v>
      </c>
    </row>
    <row r="1679" spans="1:5" ht="30" x14ac:dyDescent="0.25">
      <c r="A1679" s="18" t="s">
        <v>796</v>
      </c>
      <c r="B1679" t="s">
        <v>124</v>
      </c>
      <c r="C1679">
        <v>10</v>
      </c>
      <c r="D1679">
        <v>11.5154</v>
      </c>
      <c r="E1679">
        <f t="shared" si="19"/>
        <v>115.154</v>
      </c>
    </row>
    <row r="1680" spans="1:5" ht="30" x14ac:dyDescent="0.25">
      <c r="A1680" s="18" t="s">
        <v>779</v>
      </c>
      <c r="B1680" t="s">
        <v>124</v>
      </c>
      <c r="C1680">
        <v>10</v>
      </c>
      <c r="D1680">
        <v>14.205399999999999</v>
      </c>
      <c r="E1680">
        <f t="shared" si="19"/>
        <v>142.054</v>
      </c>
    </row>
    <row r="1681" spans="1:5" ht="30" x14ac:dyDescent="0.25">
      <c r="A1681" s="18" t="s">
        <v>827</v>
      </c>
      <c r="B1681" t="s">
        <v>127</v>
      </c>
      <c r="C1681">
        <v>5</v>
      </c>
      <c r="D1681">
        <v>13.35</v>
      </c>
      <c r="E1681">
        <f t="shared" si="19"/>
        <v>66.75</v>
      </c>
    </row>
    <row r="1682" spans="1:5" ht="30" x14ac:dyDescent="0.25">
      <c r="A1682" s="18" t="s">
        <v>828</v>
      </c>
      <c r="B1682" t="s">
        <v>136</v>
      </c>
      <c r="C1682">
        <v>1</v>
      </c>
      <c r="D1682">
        <v>28.57</v>
      </c>
      <c r="E1682">
        <f t="shared" si="19"/>
        <v>28.57</v>
      </c>
    </row>
    <row r="1683" spans="1:5" ht="30" x14ac:dyDescent="0.25">
      <c r="A1683" s="18" t="s">
        <v>829</v>
      </c>
      <c r="B1683" t="s">
        <v>128</v>
      </c>
      <c r="C1683">
        <v>8</v>
      </c>
      <c r="D1683">
        <v>21.34</v>
      </c>
      <c r="E1683">
        <f t="shared" si="19"/>
        <v>170.72</v>
      </c>
    </row>
    <row r="1684" spans="1:5" x14ac:dyDescent="0.25">
      <c r="A1684" s="18" t="s">
        <v>830</v>
      </c>
      <c r="B1684" t="s">
        <v>136</v>
      </c>
      <c r="C1684">
        <v>1</v>
      </c>
      <c r="D1684">
        <v>7.35</v>
      </c>
      <c r="E1684">
        <f t="shared" si="19"/>
        <v>7.35</v>
      </c>
    </row>
    <row r="1685" spans="1:5" ht="30" x14ac:dyDescent="0.25">
      <c r="A1685" s="18" t="s">
        <v>831</v>
      </c>
      <c r="B1685" t="s">
        <v>128</v>
      </c>
      <c r="C1685">
        <v>4</v>
      </c>
      <c r="D1685">
        <v>7.56</v>
      </c>
      <c r="E1685">
        <f t="shared" si="19"/>
        <v>30.24</v>
      </c>
    </row>
    <row r="1686" spans="1:5" x14ac:dyDescent="0.25">
      <c r="A1686" s="18" t="s">
        <v>122</v>
      </c>
      <c r="B1686" t="s">
        <v>10</v>
      </c>
      <c r="C1686" t="s">
        <v>10</v>
      </c>
      <c r="D1686" t="s">
        <v>10</v>
      </c>
      <c r="E1686">
        <f>SUM(E1678:E1685)</f>
        <v>1210.136</v>
      </c>
    </row>
    <row r="1687" spans="1:5" x14ac:dyDescent="0.25">
      <c r="C1687"/>
      <c r="D1687"/>
      <c r="E1687"/>
    </row>
    <row r="1688" spans="1:5" x14ac:dyDescent="0.25">
      <c r="A1688" s="18" t="s">
        <v>129</v>
      </c>
      <c r="B1688" t="s">
        <v>10</v>
      </c>
      <c r="C1688" t="s">
        <v>10</v>
      </c>
      <c r="D1688" t="s">
        <v>10</v>
      </c>
      <c r="E1688">
        <f>E1686</f>
        <v>1210.136</v>
      </c>
    </row>
    <row r="1689" spans="1:5" x14ac:dyDescent="0.25">
      <c r="A1689" s="18" t="s">
        <v>130</v>
      </c>
      <c r="B1689" t="s">
        <v>10</v>
      </c>
      <c r="C1689" t="s">
        <v>10</v>
      </c>
      <c r="D1689" s="248">
        <v>0</v>
      </c>
      <c r="E1689">
        <f>ROUND((E1688*D1689),4)</f>
        <v>0</v>
      </c>
    </row>
    <row r="1690" spans="1:5" x14ac:dyDescent="0.25">
      <c r="A1690" s="18" t="s">
        <v>131</v>
      </c>
      <c r="B1690" t="s">
        <v>10</v>
      </c>
      <c r="C1690" t="s">
        <v>10</v>
      </c>
      <c r="D1690" t="s">
        <v>10</v>
      </c>
      <c r="E1690">
        <f>SUM(E1688:E1689)</f>
        <v>1210.136</v>
      </c>
    </row>
    <row r="1691" spans="1:5" x14ac:dyDescent="0.25">
      <c r="C1691"/>
      <c r="D1691"/>
      <c r="E1691"/>
    </row>
    <row r="1692" spans="1:5" x14ac:dyDescent="0.25">
      <c r="A1692" s="18" t="s">
        <v>1132</v>
      </c>
      <c r="B1692" t="s">
        <v>722</v>
      </c>
      <c r="C1692"/>
      <c r="D1692"/>
      <c r="E1692"/>
    </row>
    <row r="1693" spans="1:5" ht="30" x14ac:dyDescent="0.25">
      <c r="A1693" s="18" t="s">
        <v>825</v>
      </c>
      <c r="C1693"/>
      <c r="D1693"/>
      <c r="E1693"/>
    </row>
    <row r="1694" spans="1:5" x14ac:dyDescent="0.25">
      <c r="A1694" s="18" t="s">
        <v>115</v>
      </c>
      <c r="C1694"/>
      <c r="D1694"/>
      <c r="E1694"/>
    </row>
    <row r="1695" spans="1:5" x14ac:dyDescent="0.25">
      <c r="C1695"/>
      <c r="D1695"/>
      <c r="E1695"/>
    </row>
    <row r="1696" spans="1:5" x14ac:dyDescent="0.25">
      <c r="A1696" s="18" t="s">
        <v>125</v>
      </c>
      <c r="B1696" t="s">
        <v>117</v>
      </c>
      <c r="C1696" t="s">
        <v>118</v>
      </c>
      <c r="D1696" t="s">
        <v>119</v>
      </c>
      <c r="E1696" t="s">
        <v>120</v>
      </c>
    </row>
    <row r="1697" spans="1:5" ht="45" x14ac:dyDescent="0.25">
      <c r="A1697" s="18" t="s">
        <v>826</v>
      </c>
      <c r="B1697" t="s">
        <v>127</v>
      </c>
      <c r="C1697">
        <v>18</v>
      </c>
      <c r="D1697">
        <v>64.9298</v>
      </c>
      <c r="E1697">
        <f t="shared" ref="E1697:E1704" si="20">ROUND((C1697*D1697),4)</f>
        <v>1168.7364</v>
      </c>
    </row>
    <row r="1698" spans="1:5" ht="30" x14ac:dyDescent="0.25">
      <c r="A1698" s="18" t="s">
        <v>796</v>
      </c>
      <c r="B1698" t="s">
        <v>124</v>
      </c>
      <c r="C1698">
        <v>12</v>
      </c>
      <c r="D1698">
        <v>11.5154</v>
      </c>
      <c r="E1698">
        <f t="shared" si="20"/>
        <v>138.1848</v>
      </c>
    </row>
    <row r="1699" spans="1:5" ht="30" x14ac:dyDescent="0.25">
      <c r="A1699" s="18" t="s">
        <v>779</v>
      </c>
      <c r="B1699" t="s">
        <v>124</v>
      </c>
      <c r="C1699">
        <v>12</v>
      </c>
      <c r="D1699">
        <v>14.205399999999999</v>
      </c>
      <c r="E1699">
        <f t="shared" si="20"/>
        <v>170.4648</v>
      </c>
    </row>
    <row r="1700" spans="1:5" ht="30" x14ac:dyDescent="0.25">
      <c r="A1700" s="18" t="s">
        <v>827</v>
      </c>
      <c r="B1700" t="s">
        <v>127</v>
      </c>
      <c r="C1700">
        <v>9</v>
      </c>
      <c r="D1700">
        <v>13.35</v>
      </c>
      <c r="E1700">
        <f t="shared" si="20"/>
        <v>120.15</v>
      </c>
    </row>
    <row r="1701" spans="1:5" ht="30" x14ac:dyDescent="0.25">
      <c r="A1701" s="18" t="s">
        <v>828</v>
      </c>
      <c r="B1701" t="s">
        <v>136</v>
      </c>
      <c r="C1701">
        <v>1</v>
      </c>
      <c r="D1701">
        <v>28.57</v>
      </c>
      <c r="E1701">
        <f t="shared" si="20"/>
        <v>28.57</v>
      </c>
    </row>
    <row r="1702" spans="1:5" ht="30" x14ac:dyDescent="0.25">
      <c r="A1702" s="18" t="s">
        <v>829</v>
      </c>
      <c r="B1702" t="s">
        <v>128</v>
      </c>
      <c r="C1702">
        <v>10</v>
      </c>
      <c r="D1702">
        <v>21.34</v>
      </c>
      <c r="E1702">
        <f t="shared" si="20"/>
        <v>213.4</v>
      </c>
    </row>
    <row r="1703" spans="1:5" x14ac:dyDescent="0.25">
      <c r="A1703" s="18" t="s">
        <v>830</v>
      </c>
      <c r="B1703" t="s">
        <v>136</v>
      </c>
      <c r="C1703">
        <v>1</v>
      </c>
      <c r="D1703">
        <v>7.35</v>
      </c>
      <c r="E1703">
        <f t="shared" si="20"/>
        <v>7.35</v>
      </c>
    </row>
    <row r="1704" spans="1:5" ht="30" x14ac:dyDescent="0.25">
      <c r="A1704" s="18" t="s">
        <v>831</v>
      </c>
      <c r="B1704" t="s">
        <v>128</v>
      </c>
      <c r="C1704">
        <v>5</v>
      </c>
      <c r="D1704">
        <v>7.56</v>
      </c>
      <c r="E1704">
        <f t="shared" si="20"/>
        <v>37.799999999999997</v>
      </c>
    </row>
    <row r="1705" spans="1:5" x14ac:dyDescent="0.25">
      <c r="A1705" s="18" t="s">
        <v>122</v>
      </c>
      <c r="B1705" t="s">
        <v>10</v>
      </c>
      <c r="C1705" t="s">
        <v>10</v>
      </c>
      <c r="D1705" t="s">
        <v>10</v>
      </c>
      <c r="E1705">
        <f>SUM(E1697:E1704)</f>
        <v>1884.6559999999999</v>
      </c>
    </row>
    <row r="1706" spans="1:5" x14ac:dyDescent="0.25">
      <c r="C1706"/>
      <c r="D1706"/>
      <c r="E1706"/>
    </row>
    <row r="1707" spans="1:5" x14ac:dyDescent="0.25">
      <c r="A1707" s="18" t="s">
        <v>129</v>
      </c>
      <c r="B1707" t="s">
        <v>10</v>
      </c>
      <c r="C1707" t="s">
        <v>10</v>
      </c>
      <c r="D1707" t="s">
        <v>10</v>
      </c>
      <c r="E1707">
        <f>E1705</f>
        <v>1884.6559999999999</v>
      </c>
    </row>
    <row r="1708" spans="1:5" x14ac:dyDescent="0.25">
      <c r="A1708" s="18" t="s">
        <v>130</v>
      </c>
      <c r="B1708" t="s">
        <v>10</v>
      </c>
      <c r="C1708" t="s">
        <v>10</v>
      </c>
      <c r="D1708" s="248">
        <v>0</v>
      </c>
      <c r="E1708">
        <f>ROUND((E1707*D1708),4)</f>
        <v>0</v>
      </c>
    </row>
    <row r="1709" spans="1:5" x14ac:dyDescent="0.25">
      <c r="A1709" s="18" t="s">
        <v>131</v>
      </c>
      <c r="B1709" t="s">
        <v>10</v>
      </c>
      <c r="C1709" t="s">
        <v>10</v>
      </c>
      <c r="D1709" t="s">
        <v>10</v>
      </c>
      <c r="E1709">
        <f>SUM(E1707:E1708)</f>
        <v>1884.6559999999999</v>
      </c>
    </row>
    <row r="1710" spans="1:5" x14ac:dyDescent="0.25">
      <c r="C1710"/>
      <c r="D1710"/>
      <c r="E1710"/>
    </row>
    <row r="1711" spans="1:5" x14ac:dyDescent="0.25">
      <c r="A1711" s="18" t="s">
        <v>1133</v>
      </c>
      <c r="B1711" t="s">
        <v>724</v>
      </c>
      <c r="C1711"/>
      <c r="D1711"/>
      <c r="E1711"/>
    </row>
    <row r="1712" spans="1:5" ht="30" x14ac:dyDescent="0.25">
      <c r="A1712" s="18" t="s">
        <v>825</v>
      </c>
      <c r="C1712"/>
      <c r="D1712"/>
      <c r="E1712"/>
    </row>
    <row r="1713" spans="1:5" x14ac:dyDescent="0.25">
      <c r="A1713" s="18" t="s">
        <v>115</v>
      </c>
      <c r="C1713"/>
      <c r="D1713"/>
      <c r="E1713"/>
    </row>
    <row r="1714" spans="1:5" x14ac:dyDescent="0.25">
      <c r="C1714"/>
      <c r="D1714"/>
      <c r="E1714"/>
    </row>
    <row r="1715" spans="1:5" x14ac:dyDescent="0.25">
      <c r="A1715" s="18" t="s">
        <v>125</v>
      </c>
      <c r="B1715" t="s">
        <v>117</v>
      </c>
      <c r="C1715" t="s">
        <v>118</v>
      </c>
      <c r="D1715" t="s">
        <v>119</v>
      </c>
      <c r="E1715" t="s">
        <v>120</v>
      </c>
    </row>
    <row r="1716" spans="1:5" ht="45" x14ac:dyDescent="0.25">
      <c r="A1716" s="18" t="s">
        <v>826</v>
      </c>
      <c r="B1716" t="s">
        <v>127</v>
      </c>
      <c r="C1716">
        <v>35</v>
      </c>
      <c r="D1716">
        <v>64.9298</v>
      </c>
      <c r="E1716">
        <f t="shared" ref="E1716:E1723" si="21">ROUND((C1716*D1716),4)</f>
        <v>2272.5430000000001</v>
      </c>
    </row>
    <row r="1717" spans="1:5" ht="30" x14ac:dyDescent="0.25">
      <c r="A1717" s="18" t="s">
        <v>796</v>
      </c>
      <c r="B1717" t="s">
        <v>124</v>
      </c>
      <c r="C1717">
        <v>20</v>
      </c>
      <c r="D1717">
        <v>11.5154</v>
      </c>
      <c r="E1717">
        <f t="shared" si="21"/>
        <v>230.30799999999999</v>
      </c>
    </row>
    <row r="1718" spans="1:5" ht="30" x14ac:dyDescent="0.25">
      <c r="A1718" s="18" t="s">
        <v>779</v>
      </c>
      <c r="B1718" t="s">
        <v>124</v>
      </c>
      <c r="C1718">
        <v>20</v>
      </c>
      <c r="D1718">
        <v>14.205399999999999</v>
      </c>
      <c r="E1718">
        <f t="shared" si="21"/>
        <v>284.108</v>
      </c>
    </row>
    <row r="1719" spans="1:5" ht="30" x14ac:dyDescent="0.25">
      <c r="A1719" s="18" t="s">
        <v>827</v>
      </c>
      <c r="B1719" t="s">
        <v>127</v>
      </c>
      <c r="C1719">
        <v>17.5</v>
      </c>
      <c r="D1719">
        <v>13.35</v>
      </c>
      <c r="E1719">
        <f t="shared" si="21"/>
        <v>233.625</v>
      </c>
    </row>
    <row r="1720" spans="1:5" ht="30" x14ac:dyDescent="0.25">
      <c r="A1720" s="18" t="s">
        <v>828</v>
      </c>
      <c r="B1720" t="s">
        <v>136</v>
      </c>
      <c r="C1720">
        <v>2</v>
      </c>
      <c r="D1720">
        <v>28.57</v>
      </c>
      <c r="E1720">
        <f t="shared" si="21"/>
        <v>57.14</v>
      </c>
    </row>
    <row r="1721" spans="1:5" ht="30" x14ac:dyDescent="0.25">
      <c r="A1721" s="18" t="s">
        <v>829</v>
      </c>
      <c r="B1721" t="s">
        <v>128</v>
      </c>
      <c r="C1721">
        <v>16</v>
      </c>
      <c r="D1721">
        <v>21.34</v>
      </c>
      <c r="E1721">
        <f t="shared" si="21"/>
        <v>341.44</v>
      </c>
    </row>
    <row r="1722" spans="1:5" x14ac:dyDescent="0.25">
      <c r="A1722" s="18" t="s">
        <v>830</v>
      </c>
      <c r="B1722" t="s">
        <v>136</v>
      </c>
      <c r="C1722">
        <v>1</v>
      </c>
      <c r="D1722">
        <v>7.35</v>
      </c>
      <c r="E1722">
        <f t="shared" si="21"/>
        <v>7.35</v>
      </c>
    </row>
    <row r="1723" spans="1:5" ht="30" x14ac:dyDescent="0.25">
      <c r="A1723" s="18" t="s">
        <v>831</v>
      </c>
      <c r="B1723" t="s">
        <v>128</v>
      </c>
      <c r="C1723">
        <v>8</v>
      </c>
      <c r="D1723">
        <v>7.56</v>
      </c>
      <c r="E1723">
        <f t="shared" si="21"/>
        <v>60.48</v>
      </c>
    </row>
    <row r="1724" spans="1:5" x14ac:dyDescent="0.25">
      <c r="A1724" s="18" t="s">
        <v>122</v>
      </c>
      <c r="B1724" t="s">
        <v>10</v>
      </c>
      <c r="C1724" t="s">
        <v>10</v>
      </c>
      <c r="D1724" t="s">
        <v>10</v>
      </c>
      <c r="E1724">
        <f>SUM(E1716:E1723)</f>
        <v>3486.9940000000001</v>
      </c>
    </row>
    <row r="1725" spans="1:5" x14ac:dyDescent="0.25">
      <c r="C1725"/>
      <c r="D1725"/>
      <c r="E1725"/>
    </row>
    <row r="1726" spans="1:5" x14ac:dyDescent="0.25">
      <c r="A1726" s="18" t="s">
        <v>129</v>
      </c>
      <c r="B1726" t="s">
        <v>10</v>
      </c>
      <c r="C1726" t="s">
        <v>10</v>
      </c>
      <c r="D1726" t="s">
        <v>10</v>
      </c>
      <c r="E1726">
        <f>E1724</f>
        <v>3486.9940000000001</v>
      </c>
    </row>
    <row r="1727" spans="1:5" x14ac:dyDescent="0.25">
      <c r="A1727" s="18" t="s">
        <v>130</v>
      </c>
      <c r="B1727" t="s">
        <v>10</v>
      </c>
      <c r="C1727" t="s">
        <v>10</v>
      </c>
      <c r="D1727" s="248">
        <v>0</v>
      </c>
      <c r="E1727">
        <f>ROUND((E1726*D1727),4)</f>
        <v>0</v>
      </c>
    </row>
    <row r="1728" spans="1:5" x14ac:dyDescent="0.25">
      <c r="A1728" s="18" t="s">
        <v>131</v>
      </c>
      <c r="B1728" t="s">
        <v>10</v>
      </c>
      <c r="C1728" t="s">
        <v>10</v>
      </c>
      <c r="D1728" t="s">
        <v>10</v>
      </c>
      <c r="E1728">
        <f>SUM(E1726:E1727)</f>
        <v>3486.9940000000001</v>
      </c>
    </row>
    <row r="1729" spans="1:5" x14ac:dyDescent="0.25">
      <c r="C1729"/>
      <c r="D1729"/>
      <c r="E1729"/>
    </row>
    <row r="1730" spans="1:5" x14ac:dyDescent="0.25">
      <c r="A1730" s="18" t="s">
        <v>1134</v>
      </c>
      <c r="B1730" t="s">
        <v>726</v>
      </c>
      <c r="C1730"/>
      <c r="D1730"/>
      <c r="E1730"/>
    </row>
    <row r="1731" spans="1:5" ht="30" x14ac:dyDescent="0.25">
      <c r="A1731" s="18" t="s">
        <v>825</v>
      </c>
      <c r="C1731"/>
      <c r="D1731"/>
      <c r="E1731"/>
    </row>
    <row r="1732" spans="1:5" x14ac:dyDescent="0.25">
      <c r="A1732" s="18" t="s">
        <v>115</v>
      </c>
      <c r="C1732"/>
      <c r="D1732"/>
      <c r="E1732"/>
    </row>
    <row r="1733" spans="1:5" x14ac:dyDescent="0.25">
      <c r="C1733"/>
      <c r="D1733"/>
      <c r="E1733"/>
    </row>
    <row r="1734" spans="1:5" x14ac:dyDescent="0.25">
      <c r="A1734" s="18" t="s">
        <v>125</v>
      </c>
      <c r="B1734" t="s">
        <v>117</v>
      </c>
      <c r="C1734" t="s">
        <v>118</v>
      </c>
      <c r="D1734" t="s">
        <v>119</v>
      </c>
      <c r="E1734" t="s">
        <v>120</v>
      </c>
    </row>
    <row r="1735" spans="1:5" ht="45" x14ac:dyDescent="0.25">
      <c r="A1735" s="18" t="s">
        <v>826</v>
      </c>
      <c r="B1735" t="s">
        <v>127</v>
      </c>
      <c r="C1735">
        <v>14</v>
      </c>
      <c r="D1735">
        <v>64.9298</v>
      </c>
      <c r="E1735">
        <f t="shared" ref="E1735:E1742" si="22">ROUND((C1735*D1735),4)</f>
        <v>909.0172</v>
      </c>
    </row>
    <row r="1736" spans="1:5" ht="30" x14ac:dyDescent="0.25">
      <c r="A1736" s="18" t="s">
        <v>796</v>
      </c>
      <c r="B1736" t="s">
        <v>124</v>
      </c>
      <c r="C1736">
        <v>9</v>
      </c>
      <c r="D1736">
        <v>11.5154</v>
      </c>
      <c r="E1736">
        <f t="shared" si="22"/>
        <v>103.6386</v>
      </c>
    </row>
    <row r="1737" spans="1:5" ht="30" x14ac:dyDescent="0.25">
      <c r="A1737" s="18" t="s">
        <v>779</v>
      </c>
      <c r="B1737" t="s">
        <v>124</v>
      </c>
      <c r="C1737">
        <v>9</v>
      </c>
      <c r="D1737">
        <v>14.205399999999999</v>
      </c>
      <c r="E1737">
        <f t="shared" si="22"/>
        <v>127.8486</v>
      </c>
    </row>
    <row r="1738" spans="1:5" ht="30" x14ac:dyDescent="0.25">
      <c r="A1738" s="18" t="s">
        <v>827</v>
      </c>
      <c r="B1738" t="s">
        <v>127</v>
      </c>
      <c r="C1738">
        <v>7</v>
      </c>
      <c r="D1738">
        <v>13.35</v>
      </c>
      <c r="E1738">
        <f t="shared" si="22"/>
        <v>93.45</v>
      </c>
    </row>
    <row r="1739" spans="1:5" ht="30" x14ac:dyDescent="0.25">
      <c r="A1739" s="18" t="s">
        <v>828</v>
      </c>
      <c r="B1739" t="s">
        <v>136</v>
      </c>
      <c r="C1739">
        <v>1</v>
      </c>
      <c r="D1739">
        <v>28.57</v>
      </c>
      <c r="E1739">
        <f t="shared" si="22"/>
        <v>28.57</v>
      </c>
    </row>
    <row r="1740" spans="1:5" ht="30" x14ac:dyDescent="0.25">
      <c r="A1740" s="18" t="s">
        <v>829</v>
      </c>
      <c r="B1740" t="s">
        <v>128</v>
      </c>
      <c r="C1740">
        <v>8</v>
      </c>
      <c r="D1740">
        <v>21.34</v>
      </c>
      <c r="E1740">
        <f t="shared" si="22"/>
        <v>170.72</v>
      </c>
    </row>
    <row r="1741" spans="1:5" x14ac:dyDescent="0.25">
      <c r="A1741" s="18" t="s">
        <v>830</v>
      </c>
      <c r="B1741" t="s">
        <v>136</v>
      </c>
      <c r="C1741">
        <v>1</v>
      </c>
      <c r="D1741">
        <v>7.35</v>
      </c>
      <c r="E1741">
        <f t="shared" si="22"/>
        <v>7.35</v>
      </c>
    </row>
    <row r="1742" spans="1:5" ht="30" x14ac:dyDescent="0.25">
      <c r="A1742" s="18" t="s">
        <v>831</v>
      </c>
      <c r="B1742" t="s">
        <v>128</v>
      </c>
      <c r="C1742">
        <v>4</v>
      </c>
      <c r="D1742">
        <v>7.56</v>
      </c>
      <c r="E1742">
        <f t="shared" si="22"/>
        <v>30.24</v>
      </c>
    </row>
    <row r="1743" spans="1:5" x14ac:dyDescent="0.25">
      <c r="A1743" s="18" t="s">
        <v>122</v>
      </c>
      <c r="B1743" t="s">
        <v>10</v>
      </c>
      <c r="C1743" t="s">
        <v>10</v>
      </c>
      <c r="D1743" t="s">
        <v>10</v>
      </c>
      <c r="E1743">
        <f>SUM(E1735:E1742)</f>
        <v>1470.8344</v>
      </c>
    </row>
    <row r="1744" spans="1:5" x14ac:dyDescent="0.25">
      <c r="C1744"/>
      <c r="D1744"/>
      <c r="E1744"/>
    </row>
    <row r="1745" spans="1:5" x14ac:dyDescent="0.25">
      <c r="A1745" s="18" t="s">
        <v>129</v>
      </c>
      <c r="B1745" t="s">
        <v>10</v>
      </c>
      <c r="C1745" t="s">
        <v>10</v>
      </c>
      <c r="D1745" t="s">
        <v>10</v>
      </c>
      <c r="E1745">
        <f>E1743</f>
        <v>1470.8344</v>
      </c>
    </row>
    <row r="1746" spans="1:5" x14ac:dyDescent="0.25">
      <c r="A1746" s="18" t="s">
        <v>130</v>
      </c>
      <c r="B1746" t="s">
        <v>10</v>
      </c>
      <c r="C1746" t="s">
        <v>10</v>
      </c>
      <c r="D1746" s="248">
        <v>0</v>
      </c>
      <c r="E1746">
        <f>ROUND((E1745*D1746),4)</f>
        <v>0</v>
      </c>
    </row>
    <row r="1747" spans="1:5" x14ac:dyDescent="0.25">
      <c r="A1747" s="18" t="s">
        <v>131</v>
      </c>
      <c r="B1747" t="s">
        <v>10</v>
      </c>
      <c r="C1747" t="s">
        <v>10</v>
      </c>
      <c r="D1747" t="s">
        <v>10</v>
      </c>
      <c r="E1747">
        <f>SUM(E1745:E1746)</f>
        <v>1470.8344</v>
      </c>
    </row>
    <row r="1748" spans="1:5" x14ac:dyDescent="0.25">
      <c r="C1748"/>
      <c r="D1748"/>
      <c r="E1748"/>
    </row>
    <row r="1749" spans="1:5" x14ac:dyDescent="0.25">
      <c r="A1749" s="18" t="s">
        <v>1135</v>
      </c>
      <c r="B1749" t="s">
        <v>35</v>
      </c>
      <c r="C1749"/>
      <c r="D1749"/>
      <c r="E1749"/>
    </row>
    <row r="1750" spans="1:5" ht="30" x14ac:dyDescent="0.25">
      <c r="A1750" s="18" t="s">
        <v>815</v>
      </c>
      <c r="C1750"/>
      <c r="D1750"/>
      <c r="E1750"/>
    </row>
    <row r="1751" spans="1:5" x14ac:dyDescent="0.25">
      <c r="A1751" s="18" t="s">
        <v>139</v>
      </c>
      <c r="C1751"/>
      <c r="D1751"/>
      <c r="E1751"/>
    </row>
    <row r="1752" spans="1:5" x14ac:dyDescent="0.25">
      <c r="C1752"/>
      <c r="D1752"/>
      <c r="E1752"/>
    </row>
    <row r="1753" spans="1:5" x14ac:dyDescent="0.25">
      <c r="A1753" s="18" t="s">
        <v>125</v>
      </c>
      <c r="B1753" t="s">
        <v>117</v>
      </c>
      <c r="C1753" t="s">
        <v>118</v>
      </c>
      <c r="D1753" t="s">
        <v>119</v>
      </c>
      <c r="E1753" t="s">
        <v>120</v>
      </c>
    </row>
    <row r="1754" spans="1:5" x14ac:dyDescent="0.25">
      <c r="A1754" s="18" t="s">
        <v>789</v>
      </c>
      <c r="B1754" t="s">
        <v>124</v>
      </c>
      <c r="C1754">
        <v>2</v>
      </c>
      <c r="D1754">
        <v>14.375400000000001</v>
      </c>
      <c r="E1754">
        <f>ROUND((C1754*D1754),4)</f>
        <v>28.750800000000002</v>
      </c>
    </row>
    <row r="1755" spans="1:5" x14ac:dyDescent="0.25">
      <c r="A1755" s="18" t="s">
        <v>767</v>
      </c>
      <c r="B1755" t="s">
        <v>124</v>
      </c>
      <c r="C1755">
        <v>2</v>
      </c>
      <c r="D1755">
        <v>10.5754</v>
      </c>
      <c r="E1755">
        <f>ROUND((C1755*D1755),4)</f>
        <v>21.1508</v>
      </c>
    </row>
    <row r="1756" spans="1:5" ht="30" x14ac:dyDescent="0.25">
      <c r="A1756" s="18" t="s">
        <v>816</v>
      </c>
      <c r="B1756" t="s">
        <v>137</v>
      </c>
      <c r="C1756">
        <v>4.4999999999999997E-3</v>
      </c>
      <c r="D1756">
        <v>405.7063</v>
      </c>
      <c r="E1756">
        <f>ROUND((C1756*D1756),4)</f>
        <v>1.8257000000000001</v>
      </c>
    </row>
    <row r="1757" spans="1:5" x14ac:dyDescent="0.25">
      <c r="A1757" s="18" t="s">
        <v>817</v>
      </c>
      <c r="B1757" t="s">
        <v>127</v>
      </c>
      <c r="C1757">
        <v>0.8</v>
      </c>
      <c r="D1757">
        <v>128.47</v>
      </c>
      <c r="E1757">
        <f>ROUND((C1757*D1757),4)</f>
        <v>102.776</v>
      </c>
    </row>
    <row r="1758" spans="1:5" x14ac:dyDescent="0.25">
      <c r="A1758" s="18" t="s">
        <v>122</v>
      </c>
      <c r="B1758" t="s">
        <v>10</v>
      </c>
      <c r="C1758" t="s">
        <v>10</v>
      </c>
      <c r="D1758" t="s">
        <v>10</v>
      </c>
      <c r="E1758">
        <f>SUM(E1754:E1757)</f>
        <v>154.5033</v>
      </c>
    </row>
    <row r="1759" spans="1:5" x14ac:dyDescent="0.25">
      <c r="C1759"/>
      <c r="D1759"/>
      <c r="E1759"/>
    </row>
    <row r="1760" spans="1:5" x14ac:dyDescent="0.25">
      <c r="A1760" s="18" t="s">
        <v>129</v>
      </c>
      <c r="B1760" t="s">
        <v>10</v>
      </c>
      <c r="C1760" t="s">
        <v>10</v>
      </c>
      <c r="D1760" t="s">
        <v>10</v>
      </c>
      <c r="E1760">
        <f>E1758</f>
        <v>154.5033</v>
      </c>
    </row>
    <row r="1761" spans="1:5" x14ac:dyDescent="0.25">
      <c r="A1761" s="18" t="s">
        <v>130</v>
      </c>
      <c r="B1761" t="s">
        <v>10</v>
      </c>
      <c r="C1761" t="s">
        <v>10</v>
      </c>
      <c r="D1761" s="248">
        <v>0</v>
      </c>
      <c r="E1761">
        <f>ROUND((E1760*D1761),4)</f>
        <v>0</v>
      </c>
    </row>
    <row r="1762" spans="1:5" x14ac:dyDescent="0.25">
      <c r="A1762" s="18" t="s">
        <v>131</v>
      </c>
      <c r="B1762" t="s">
        <v>10</v>
      </c>
      <c r="C1762" t="s">
        <v>10</v>
      </c>
      <c r="D1762" t="s">
        <v>10</v>
      </c>
      <c r="E1762">
        <f>SUM(E1760:E1761)</f>
        <v>154.5033</v>
      </c>
    </row>
    <row r="1763" spans="1:5" x14ac:dyDescent="0.25">
      <c r="C1763"/>
      <c r="D1763"/>
      <c r="E1763"/>
    </row>
    <row r="1764" spans="1:5" x14ac:dyDescent="0.25">
      <c r="A1764" s="18" t="s">
        <v>1136</v>
      </c>
      <c r="B1764" t="s">
        <v>730</v>
      </c>
      <c r="C1764"/>
      <c r="D1764"/>
      <c r="E1764"/>
    </row>
    <row r="1765" spans="1:5" ht="75" x14ac:dyDescent="0.25">
      <c r="A1765" s="18" t="s">
        <v>1137</v>
      </c>
      <c r="C1765"/>
      <c r="D1765"/>
      <c r="E1765"/>
    </row>
    <row r="1766" spans="1:5" x14ac:dyDescent="0.25">
      <c r="A1766" s="18" t="s">
        <v>132</v>
      </c>
      <c r="C1766"/>
      <c r="D1766"/>
      <c r="E1766"/>
    </row>
    <row r="1767" spans="1:5" x14ac:dyDescent="0.25">
      <c r="C1767"/>
      <c r="D1767"/>
      <c r="E1767"/>
    </row>
    <row r="1768" spans="1:5" x14ac:dyDescent="0.25">
      <c r="A1768" s="18" t="s">
        <v>125</v>
      </c>
      <c r="B1768" t="s">
        <v>117</v>
      </c>
      <c r="C1768" t="s">
        <v>118</v>
      </c>
      <c r="D1768" t="s">
        <v>119</v>
      </c>
      <c r="E1768" t="s">
        <v>120</v>
      </c>
    </row>
    <row r="1769" spans="1:5" ht="60" x14ac:dyDescent="0.25">
      <c r="A1769" s="18" t="s">
        <v>809</v>
      </c>
      <c r="B1769" t="s">
        <v>137</v>
      </c>
      <c r="C1769">
        <v>9.7999999999999997E-3</v>
      </c>
      <c r="D1769">
        <v>324.38850000000002</v>
      </c>
      <c r="E1769">
        <f t="shared" ref="E1769:E1774" si="23">ROUND((C1769*D1769),4)</f>
        <v>3.1789999999999998</v>
      </c>
    </row>
    <row r="1770" spans="1:5" x14ac:dyDescent="0.25">
      <c r="A1770" s="18" t="s">
        <v>789</v>
      </c>
      <c r="B1770" t="s">
        <v>124</v>
      </c>
      <c r="C1770">
        <v>1.69</v>
      </c>
      <c r="D1770">
        <v>14.375400000000001</v>
      </c>
      <c r="E1770">
        <f t="shared" si="23"/>
        <v>24.2944</v>
      </c>
    </row>
    <row r="1771" spans="1:5" x14ac:dyDescent="0.25">
      <c r="A1771" s="18" t="s">
        <v>767</v>
      </c>
      <c r="B1771" t="s">
        <v>124</v>
      </c>
      <c r="C1771">
        <v>0.84499999999999997</v>
      </c>
      <c r="D1771">
        <v>10.5754</v>
      </c>
      <c r="E1771">
        <f t="shared" si="23"/>
        <v>8.9361999999999995</v>
      </c>
    </row>
    <row r="1772" spans="1:5" ht="30" x14ac:dyDescent="0.25">
      <c r="A1772" s="18" t="s">
        <v>1138</v>
      </c>
      <c r="B1772" t="s">
        <v>148</v>
      </c>
      <c r="C1772">
        <v>2.793E-2</v>
      </c>
      <c r="D1772">
        <v>457.67</v>
      </c>
      <c r="E1772">
        <f t="shared" si="23"/>
        <v>12.7827</v>
      </c>
    </row>
    <row r="1773" spans="1:5" ht="45" x14ac:dyDescent="0.25">
      <c r="A1773" s="18" t="s">
        <v>1139</v>
      </c>
      <c r="B1773" t="s">
        <v>135</v>
      </c>
      <c r="C1773">
        <v>0.78500000000000003</v>
      </c>
      <c r="D1773">
        <v>1.1599999999999999</v>
      </c>
      <c r="E1773">
        <f t="shared" si="23"/>
        <v>0.91059999999999997</v>
      </c>
    </row>
    <row r="1774" spans="1:5" ht="30" x14ac:dyDescent="0.25">
      <c r="A1774" s="18" t="s">
        <v>1140</v>
      </c>
      <c r="B1774" t="s">
        <v>1141</v>
      </c>
      <c r="C1774">
        <v>9.4000000000000004E-3</v>
      </c>
      <c r="D1774">
        <v>38.21</v>
      </c>
      <c r="E1774">
        <f t="shared" si="23"/>
        <v>0.35920000000000002</v>
      </c>
    </row>
    <row r="1775" spans="1:5" x14ac:dyDescent="0.25">
      <c r="A1775" s="18" t="s">
        <v>122</v>
      </c>
      <c r="B1775" t="s">
        <v>10</v>
      </c>
      <c r="C1775" t="s">
        <v>10</v>
      </c>
      <c r="D1775" t="s">
        <v>10</v>
      </c>
      <c r="E1775">
        <f>SUM(E1769:E1774)</f>
        <v>50.4621</v>
      </c>
    </row>
    <row r="1776" spans="1:5" x14ac:dyDescent="0.25">
      <c r="C1776"/>
      <c r="D1776"/>
      <c r="E1776"/>
    </row>
    <row r="1777" spans="1:5" x14ac:dyDescent="0.25">
      <c r="A1777" s="18" t="s">
        <v>129</v>
      </c>
      <c r="B1777" t="s">
        <v>10</v>
      </c>
      <c r="C1777" t="s">
        <v>10</v>
      </c>
      <c r="D1777" t="s">
        <v>10</v>
      </c>
      <c r="E1777">
        <f>E1775</f>
        <v>50.4621</v>
      </c>
    </row>
    <row r="1778" spans="1:5" x14ac:dyDescent="0.25">
      <c r="A1778" s="18" t="s">
        <v>130</v>
      </c>
      <c r="B1778" t="s">
        <v>10</v>
      </c>
      <c r="C1778" t="s">
        <v>10</v>
      </c>
      <c r="D1778" s="248">
        <v>0</v>
      </c>
      <c r="E1778">
        <f>ROUND((E1777*D1778),4)</f>
        <v>0</v>
      </c>
    </row>
    <row r="1779" spans="1:5" x14ac:dyDescent="0.25">
      <c r="A1779" s="18" t="s">
        <v>131</v>
      </c>
      <c r="B1779" t="s">
        <v>10</v>
      </c>
      <c r="C1779" t="s">
        <v>10</v>
      </c>
      <c r="D1779" t="s">
        <v>10</v>
      </c>
      <c r="E1779">
        <f>SUM(E1777:E1778)</f>
        <v>50.4621</v>
      </c>
    </row>
    <row r="1780" spans="1:5" x14ac:dyDescent="0.25">
      <c r="C1780"/>
      <c r="D1780"/>
      <c r="E1780"/>
    </row>
    <row r="1781" spans="1:5" x14ac:dyDescent="0.25">
      <c r="A1781" s="18" t="s">
        <v>1142</v>
      </c>
      <c r="B1781" t="s">
        <v>29</v>
      </c>
      <c r="C1781"/>
      <c r="D1781"/>
      <c r="E1781"/>
    </row>
    <row r="1782" spans="1:5" ht="30" x14ac:dyDescent="0.25">
      <c r="A1782" s="18" t="s">
        <v>805</v>
      </c>
      <c r="C1782"/>
      <c r="D1782"/>
      <c r="E1782"/>
    </row>
    <row r="1783" spans="1:5" x14ac:dyDescent="0.25">
      <c r="A1783" s="18" t="s">
        <v>132</v>
      </c>
      <c r="C1783"/>
      <c r="D1783"/>
      <c r="E1783"/>
    </row>
    <row r="1784" spans="1:5" x14ac:dyDescent="0.25">
      <c r="C1784"/>
      <c r="D1784"/>
      <c r="E1784"/>
    </row>
    <row r="1785" spans="1:5" x14ac:dyDescent="0.25">
      <c r="A1785" s="18" t="s">
        <v>125</v>
      </c>
      <c r="B1785" t="s">
        <v>117</v>
      </c>
      <c r="C1785" t="s">
        <v>118</v>
      </c>
      <c r="D1785" t="s">
        <v>119</v>
      </c>
      <c r="E1785" t="s">
        <v>120</v>
      </c>
    </row>
    <row r="1786" spans="1:5" ht="45" x14ac:dyDescent="0.25">
      <c r="A1786" s="18" t="s">
        <v>806</v>
      </c>
      <c r="B1786" t="s">
        <v>137</v>
      </c>
      <c r="C1786">
        <v>0.02</v>
      </c>
      <c r="D1786">
        <v>369.60820000000001</v>
      </c>
      <c r="E1786">
        <f>ROUND((C1786*D1786),4)</f>
        <v>7.3921999999999999</v>
      </c>
    </row>
    <row r="1787" spans="1:5" x14ac:dyDescent="0.25">
      <c r="A1787" s="18" t="s">
        <v>789</v>
      </c>
      <c r="B1787" t="s">
        <v>124</v>
      </c>
      <c r="C1787">
        <v>0.6</v>
      </c>
      <c r="D1787">
        <v>14.375400000000001</v>
      </c>
      <c r="E1787">
        <f>ROUND((C1787*D1787),4)</f>
        <v>8.6251999999999995</v>
      </c>
    </row>
    <row r="1788" spans="1:5" x14ac:dyDescent="0.25">
      <c r="A1788" s="18" t="s">
        <v>767</v>
      </c>
      <c r="B1788" t="s">
        <v>124</v>
      </c>
      <c r="C1788">
        <v>0.6</v>
      </c>
      <c r="D1788">
        <v>10.5754</v>
      </c>
      <c r="E1788">
        <f>ROUND((C1788*D1788),4)</f>
        <v>6.3452000000000002</v>
      </c>
    </row>
    <row r="1789" spans="1:5" x14ac:dyDescent="0.25">
      <c r="A1789" s="18" t="s">
        <v>122</v>
      </c>
      <c r="B1789" t="s">
        <v>10</v>
      </c>
      <c r="C1789" t="s">
        <v>10</v>
      </c>
      <c r="D1789" t="s">
        <v>10</v>
      </c>
      <c r="E1789">
        <f>SUM(E1786:E1788)</f>
        <v>22.3626</v>
      </c>
    </row>
    <row r="1790" spans="1:5" x14ac:dyDescent="0.25">
      <c r="C1790"/>
      <c r="D1790"/>
      <c r="E1790"/>
    </row>
    <row r="1791" spans="1:5" x14ac:dyDescent="0.25">
      <c r="A1791" s="18" t="s">
        <v>129</v>
      </c>
      <c r="B1791" t="s">
        <v>10</v>
      </c>
      <c r="C1791" t="s">
        <v>10</v>
      </c>
      <c r="D1791" t="s">
        <v>10</v>
      </c>
      <c r="E1791">
        <f>E1789</f>
        <v>22.3626</v>
      </c>
    </row>
    <row r="1792" spans="1:5" x14ac:dyDescent="0.25">
      <c r="A1792" s="18" t="s">
        <v>130</v>
      </c>
      <c r="B1792" t="s">
        <v>10</v>
      </c>
      <c r="C1792" t="s">
        <v>10</v>
      </c>
      <c r="D1792" s="248">
        <v>0</v>
      </c>
      <c r="E1792">
        <f>ROUND((E1791*D1792),4)</f>
        <v>0</v>
      </c>
    </row>
    <row r="1793" spans="1:5" x14ac:dyDescent="0.25">
      <c r="A1793" s="18" t="s">
        <v>131</v>
      </c>
      <c r="B1793" t="s">
        <v>10</v>
      </c>
      <c r="C1793" t="s">
        <v>10</v>
      </c>
      <c r="D1793" t="s">
        <v>10</v>
      </c>
      <c r="E1793">
        <f>SUM(E1791:E1792)</f>
        <v>22.3626</v>
      </c>
    </row>
    <row r="1794" spans="1:5" x14ac:dyDescent="0.25">
      <c r="C1794"/>
      <c r="D1794"/>
      <c r="E1794"/>
    </row>
    <row r="1795" spans="1:5" x14ac:dyDescent="0.25">
      <c r="A1795" s="18" t="s">
        <v>1143</v>
      </c>
      <c r="B1795" t="s">
        <v>31</v>
      </c>
      <c r="C1795"/>
      <c r="D1795"/>
      <c r="E1795"/>
    </row>
    <row r="1796" spans="1:5" ht="60" x14ac:dyDescent="0.25">
      <c r="A1796" s="18" t="s">
        <v>808</v>
      </c>
      <c r="C1796"/>
      <c r="D1796"/>
      <c r="E1796"/>
    </row>
    <row r="1797" spans="1:5" x14ac:dyDescent="0.25">
      <c r="A1797" s="18" t="s">
        <v>132</v>
      </c>
      <c r="C1797"/>
      <c r="D1797"/>
      <c r="E1797"/>
    </row>
    <row r="1798" spans="1:5" x14ac:dyDescent="0.25">
      <c r="C1798"/>
      <c r="D1798"/>
      <c r="E1798"/>
    </row>
    <row r="1799" spans="1:5" x14ac:dyDescent="0.25">
      <c r="A1799" s="18" t="s">
        <v>125</v>
      </c>
      <c r="B1799" t="s">
        <v>117</v>
      </c>
      <c r="C1799" t="s">
        <v>118</v>
      </c>
      <c r="D1799" t="s">
        <v>119</v>
      </c>
      <c r="E1799" t="s">
        <v>120</v>
      </c>
    </row>
    <row r="1800" spans="1:5" ht="60" x14ac:dyDescent="0.25">
      <c r="A1800" s="18" t="s">
        <v>809</v>
      </c>
      <c r="B1800" t="s">
        <v>137</v>
      </c>
      <c r="C1800">
        <v>3.1399999999999997E-2</v>
      </c>
      <c r="D1800">
        <v>324.38850000000002</v>
      </c>
      <c r="E1800">
        <f>ROUND((C1800*D1800),4)</f>
        <v>10.1858</v>
      </c>
    </row>
    <row r="1801" spans="1:5" x14ac:dyDescent="0.25">
      <c r="A1801" s="18" t="s">
        <v>789</v>
      </c>
      <c r="B1801" t="s">
        <v>124</v>
      </c>
      <c r="C1801">
        <v>0.78</v>
      </c>
      <c r="D1801">
        <v>14.375400000000001</v>
      </c>
      <c r="E1801">
        <f>ROUND((C1801*D1801),4)</f>
        <v>11.2128</v>
      </c>
    </row>
    <row r="1802" spans="1:5" x14ac:dyDescent="0.25">
      <c r="A1802" s="18" t="s">
        <v>767</v>
      </c>
      <c r="B1802" t="s">
        <v>124</v>
      </c>
      <c r="C1802">
        <v>0.78</v>
      </c>
      <c r="D1802">
        <v>10.5754</v>
      </c>
      <c r="E1802">
        <f>ROUND((C1802*D1802),4)</f>
        <v>8.2487999999999992</v>
      </c>
    </row>
    <row r="1803" spans="1:5" ht="30" x14ac:dyDescent="0.25">
      <c r="A1803" s="18" t="s">
        <v>810</v>
      </c>
      <c r="B1803" t="s">
        <v>127</v>
      </c>
      <c r="C1803">
        <v>0.13880000000000001</v>
      </c>
      <c r="D1803">
        <v>9.25</v>
      </c>
      <c r="E1803">
        <f>ROUND((C1803*D1803),4)</f>
        <v>1.2839</v>
      </c>
    </row>
    <row r="1804" spans="1:5" x14ac:dyDescent="0.25">
      <c r="A1804" s="18" t="s">
        <v>122</v>
      </c>
      <c r="B1804" t="s">
        <v>10</v>
      </c>
      <c r="C1804" t="s">
        <v>10</v>
      </c>
      <c r="D1804" t="s">
        <v>10</v>
      </c>
      <c r="E1804">
        <f>SUM(E1800:E1803)</f>
        <v>30.9313</v>
      </c>
    </row>
    <row r="1805" spans="1:5" x14ac:dyDescent="0.25">
      <c r="C1805"/>
      <c r="D1805"/>
      <c r="E1805"/>
    </row>
    <row r="1806" spans="1:5" x14ac:dyDescent="0.25">
      <c r="A1806" s="18" t="s">
        <v>129</v>
      </c>
      <c r="B1806" t="s">
        <v>10</v>
      </c>
      <c r="C1806" t="s">
        <v>10</v>
      </c>
      <c r="D1806" t="s">
        <v>10</v>
      </c>
      <c r="E1806">
        <f>E1804</f>
        <v>30.9313</v>
      </c>
    </row>
    <row r="1807" spans="1:5" x14ac:dyDescent="0.25">
      <c r="A1807" s="18" t="s">
        <v>130</v>
      </c>
      <c r="B1807" t="s">
        <v>10</v>
      </c>
      <c r="C1807" t="s">
        <v>10</v>
      </c>
      <c r="D1807" s="248">
        <v>0</v>
      </c>
      <c r="E1807">
        <f>ROUND((E1806*D1807),4)</f>
        <v>0</v>
      </c>
    </row>
    <row r="1808" spans="1:5" x14ac:dyDescent="0.25">
      <c r="A1808" s="18" t="s">
        <v>131</v>
      </c>
      <c r="B1808" t="s">
        <v>10</v>
      </c>
      <c r="C1808" t="s">
        <v>10</v>
      </c>
      <c r="D1808" t="s">
        <v>10</v>
      </c>
      <c r="E1808">
        <f>SUM(E1806:E1807)</f>
        <v>30.9313</v>
      </c>
    </row>
    <row r="1809" spans="1:5" x14ac:dyDescent="0.25">
      <c r="C1809"/>
      <c r="D1809"/>
      <c r="E1809"/>
    </row>
    <row r="1810" spans="1:5" x14ac:dyDescent="0.25">
      <c r="A1810" s="18" t="s">
        <v>1144</v>
      </c>
      <c r="B1810" t="s">
        <v>86</v>
      </c>
      <c r="C1810"/>
      <c r="D1810"/>
      <c r="E1810"/>
    </row>
    <row r="1811" spans="1:5" x14ac:dyDescent="0.25">
      <c r="A1811" s="18" t="s">
        <v>1038</v>
      </c>
      <c r="C1811"/>
      <c r="D1811"/>
      <c r="E1811"/>
    </row>
    <row r="1812" spans="1:5" x14ac:dyDescent="0.25">
      <c r="A1812" s="18" t="s">
        <v>132</v>
      </c>
      <c r="C1812"/>
      <c r="D1812"/>
      <c r="E1812"/>
    </row>
    <row r="1813" spans="1:5" x14ac:dyDescent="0.25">
      <c r="C1813"/>
      <c r="D1813"/>
      <c r="E1813"/>
    </row>
    <row r="1814" spans="1:5" x14ac:dyDescent="0.25">
      <c r="A1814" s="18" t="s">
        <v>125</v>
      </c>
      <c r="B1814" t="s">
        <v>117</v>
      </c>
      <c r="C1814" t="s">
        <v>118</v>
      </c>
      <c r="D1814" t="s">
        <v>119</v>
      </c>
      <c r="E1814" t="s">
        <v>120</v>
      </c>
    </row>
    <row r="1815" spans="1:5" x14ac:dyDescent="0.25">
      <c r="A1815" s="18" t="s">
        <v>1039</v>
      </c>
      <c r="B1815" t="s">
        <v>124</v>
      </c>
      <c r="C1815">
        <v>0.4</v>
      </c>
      <c r="D1815">
        <v>14.045400000000001</v>
      </c>
      <c r="E1815">
        <f>ROUND((C1815*D1815),4)</f>
        <v>5.6181999999999999</v>
      </c>
    </row>
    <row r="1816" spans="1:5" x14ac:dyDescent="0.25">
      <c r="A1816" s="18" t="s">
        <v>767</v>
      </c>
      <c r="B1816" t="s">
        <v>124</v>
      </c>
      <c r="C1816">
        <v>0.3</v>
      </c>
      <c r="D1816">
        <v>10.5754</v>
      </c>
      <c r="E1816">
        <f>ROUND((C1816*D1816),4)</f>
        <v>3.1726000000000001</v>
      </c>
    </row>
    <row r="1817" spans="1:5" ht="30" x14ac:dyDescent="0.25">
      <c r="A1817" s="18" t="s">
        <v>790</v>
      </c>
      <c r="B1817" t="s">
        <v>128</v>
      </c>
      <c r="C1817">
        <v>0.25</v>
      </c>
      <c r="D1817">
        <v>0.88</v>
      </c>
      <c r="E1817">
        <f>ROUND((C1817*D1817),4)</f>
        <v>0.22</v>
      </c>
    </row>
    <row r="1818" spans="1:5" x14ac:dyDescent="0.25">
      <c r="A1818" s="18" t="s">
        <v>1040</v>
      </c>
      <c r="B1818" t="s">
        <v>145</v>
      </c>
      <c r="C1818">
        <v>0.24</v>
      </c>
      <c r="D1818">
        <v>11.97</v>
      </c>
      <c r="E1818">
        <f>ROUND((C1818*D1818),4)</f>
        <v>2.8727999999999998</v>
      </c>
    </row>
    <row r="1819" spans="1:5" x14ac:dyDescent="0.25">
      <c r="A1819" s="18" t="s">
        <v>122</v>
      </c>
      <c r="B1819" t="s">
        <v>10</v>
      </c>
      <c r="C1819" t="s">
        <v>10</v>
      </c>
      <c r="D1819" t="s">
        <v>10</v>
      </c>
      <c r="E1819">
        <f>SUM(E1815:E1818)</f>
        <v>11.883600000000001</v>
      </c>
    </row>
    <row r="1820" spans="1:5" x14ac:dyDescent="0.25">
      <c r="C1820"/>
      <c r="D1820"/>
      <c r="E1820"/>
    </row>
    <row r="1821" spans="1:5" x14ac:dyDescent="0.25">
      <c r="A1821" s="18" t="s">
        <v>129</v>
      </c>
      <c r="B1821" t="s">
        <v>10</v>
      </c>
      <c r="C1821" t="s">
        <v>10</v>
      </c>
      <c r="D1821" t="s">
        <v>10</v>
      </c>
      <c r="E1821">
        <f>E1819</f>
        <v>11.883600000000001</v>
      </c>
    </row>
    <row r="1822" spans="1:5" x14ac:dyDescent="0.25">
      <c r="A1822" s="18" t="s">
        <v>130</v>
      </c>
      <c r="B1822" t="s">
        <v>10</v>
      </c>
      <c r="C1822" t="s">
        <v>10</v>
      </c>
      <c r="D1822" s="248">
        <v>0</v>
      </c>
      <c r="E1822">
        <f>ROUND((E1821*D1822),4)</f>
        <v>0</v>
      </c>
    </row>
    <row r="1823" spans="1:5" x14ac:dyDescent="0.25">
      <c r="A1823" s="18" t="s">
        <v>131</v>
      </c>
      <c r="B1823" t="s">
        <v>10</v>
      </c>
      <c r="C1823" t="s">
        <v>10</v>
      </c>
      <c r="D1823" t="s">
        <v>10</v>
      </c>
      <c r="E1823">
        <f>SUM(E1821:E1822)</f>
        <v>11.883600000000001</v>
      </c>
    </row>
    <row r="1824" spans="1:5" x14ac:dyDescent="0.25">
      <c r="C1824"/>
      <c r="D1824"/>
      <c r="E1824"/>
    </row>
    <row r="1825" spans="1:5" x14ac:dyDescent="0.25">
      <c r="A1825" s="18" t="s">
        <v>1145</v>
      </c>
      <c r="B1825" t="s">
        <v>481</v>
      </c>
      <c r="C1825"/>
      <c r="D1825"/>
      <c r="E1825"/>
    </row>
    <row r="1826" spans="1:5" ht="30" x14ac:dyDescent="0.25">
      <c r="A1826" s="18" t="s">
        <v>819</v>
      </c>
      <c r="C1826"/>
      <c r="D1826"/>
      <c r="E1826"/>
    </row>
    <row r="1827" spans="1:5" x14ac:dyDescent="0.25">
      <c r="A1827" s="18" t="s">
        <v>139</v>
      </c>
      <c r="C1827"/>
      <c r="D1827"/>
      <c r="E1827"/>
    </row>
    <row r="1828" spans="1:5" x14ac:dyDescent="0.25">
      <c r="C1828"/>
      <c r="D1828"/>
      <c r="E1828"/>
    </row>
    <row r="1829" spans="1:5" x14ac:dyDescent="0.25">
      <c r="A1829" s="18" t="s">
        <v>125</v>
      </c>
      <c r="B1829" t="s">
        <v>117</v>
      </c>
      <c r="C1829" t="s">
        <v>118</v>
      </c>
      <c r="D1829" t="s">
        <v>119</v>
      </c>
      <c r="E1829" t="s">
        <v>120</v>
      </c>
    </row>
    <row r="1830" spans="1:5" ht="30" x14ac:dyDescent="0.25">
      <c r="A1830" s="18" t="s">
        <v>820</v>
      </c>
      <c r="B1830" t="s">
        <v>135</v>
      </c>
      <c r="C1830">
        <v>1</v>
      </c>
      <c r="D1830">
        <v>26.98</v>
      </c>
      <c r="E1830">
        <f>ROUND((C1830*D1830),4)</f>
        <v>26.98</v>
      </c>
    </row>
    <row r="1831" spans="1:5" x14ac:dyDescent="0.25">
      <c r="A1831" s="18" t="s">
        <v>122</v>
      </c>
      <c r="B1831" t="s">
        <v>10</v>
      </c>
      <c r="C1831" t="s">
        <v>10</v>
      </c>
      <c r="D1831" t="s">
        <v>10</v>
      </c>
      <c r="E1831">
        <f>SUM(E1830:E1830)</f>
        <v>26.98</v>
      </c>
    </row>
    <row r="1832" spans="1:5" x14ac:dyDescent="0.25">
      <c r="C1832"/>
      <c r="D1832"/>
      <c r="E1832"/>
    </row>
    <row r="1833" spans="1:5" x14ac:dyDescent="0.25">
      <c r="A1833" s="18" t="s">
        <v>129</v>
      </c>
      <c r="B1833" t="s">
        <v>10</v>
      </c>
      <c r="C1833" t="s">
        <v>10</v>
      </c>
      <c r="D1833" t="s">
        <v>10</v>
      </c>
      <c r="E1833">
        <f>E1831</f>
        <v>26.98</v>
      </c>
    </row>
    <row r="1834" spans="1:5" x14ac:dyDescent="0.25">
      <c r="A1834" s="18" t="s">
        <v>130</v>
      </c>
      <c r="B1834" t="s">
        <v>10</v>
      </c>
      <c r="C1834" t="s">
        <v>10</v>
      </c>
      <c r="D1834" s="248">
        <v>0</v>
      </c>
      <c r="E1834">
        <f>ROUND((E1833*D1834),4)</f>
        <v>0</v>
      </c>
    </row>
    <row r="1835" spans="1:5" x14ac:dyDescent="0.25">
      <c r="A1835" s="18" t="s">
        <v>131</v>
      </c>
      <c r="B1835" t="s">
        <v>10</v>
      </c>
      <c r="C1835" t="s">
        <v>10</v>
      </c>
      <c r="D1835" t="s">
        <v>10</v>
      </c>
      <c r="E1835">
        <f>SUM(E1833:E1834)</f>
        <v>26.98</v>
      </c>
    </row>
    <row r="1836" spans="1:5" x14ac:dyDescent="0.25">
      <c r="C1836"/>
      <c r="D1836"/>
      <c r="E1836"/>
    </row>
    <row r="1837" spans="1:5" x14ac:dyDescent="0.25">
      <c r="A1837" s="18" t="s">
        <v>1146</v>
      </c>
      <c r="B1837" t="s">
        <v>485</v>
      </c>
      <c r="C1837"/>
      <c r="D1837"/>
      <c r="E1837"/>
    </row>
    <row r="1838" spans="1:5" x14ac:dyDescent="0.25">
      <c r="A1838" s="18" t="s">
        <v>822</v>
      </c>
      <c r="C1838"/>
      <c r="D1838"/>
      <c r="E1838"/>
    </row>
    <row r="1839" spans="1:5" x14ac:dyDescent="0.25">
      <c r="A1839" s="18" t="s">
        <v>139</v>
      </c>
      <c r="C1839"/>
      <c r="D1839"/>
      <c r="E1839"/>
    </row>
    <row r="1840" spans="1:5" x14ac:dyDescent="0.25">
      <c r="C1840"/>
      <c r="D1840"/>
      <c r="E1840"/>
    </row>
    <row r="1841" spans="1:5" x14ac:dyDescent="0.25">
      <c r="A1841" s="18" t="s">
        <v>125</v>
      </c>
      <c r="B1841" t="s">
        <v>117</v>
      </c>
      <c r="C1841" t="s">
        <v>118</v>
      </c>
      <c r="D1841" t="s">
        <v>119</v>
      </c>
      <c r="E1841" t="s">
        <v>120</v>
      </c>
    </row>
    <row r="1842" spans="1:5" x14ac:dyDescent="0.25">
      <c r="A1842" s="18" t="s">
        <v>823</v>
      </c>
      <c r="B1842" t="s">
        <v>135</v>
      </c>
      <c r="C1842">
        <v>1</v>
      </c>
      <c r="D1842">
        <v>7.47</v>
      </c>
      <c r="E1842">
        <f>ROUND((C1842*D1842),4)</f>
        <v>7.47</v>
      </c>
    </row>
    <row r="1843" spans="1:5" x14ac:dyDescent="0.25">
      <c r="A1843" s="18" t="s">
        <v>122</v>
      </c>
      <c r="B1843" t="s">
        <v>10</v>
      </c>
      <c r="C1843" t="s">
        <v>10</v>
      </c>
      <c r="D1843" t="s">
        <v>10</v>
      </c>
      <c r="E1843">
        <f>SUM(E1842:E1842)</f>
        <v>7.47</v>
      </c>
    </row>
    <row r="1844" spans="1:5" x14ac:dyDescent="0.25">
      <c r="C1844"/>
      <c r="D1844"/>
      <c r="E1844"/>
    </row>
    <row r="1845" spans="1:5" x14ac:dyDescent="0.25">
      <c r="A1845" s="18" t="s">
        <v>129</v>
      </c>
      <c r="B1845" t="s">
        <v>10</v>
      </c>
      <c r="C1845" t="s">
        <v>10</v>
      </c>
      <c r="D1845" t="s">
        <v>10</v>
      </c>
      <c r="E1845">
        <f>E1843</f>
        <v>7.47</v>
      </c>
    </row>
    <row r="1846" spans="1:5" x14ac:dyDescent="0.25">
      <c r="A1846" s="18" t="s">
        <v>130</v>
      </c>
      <c r="B1846" t="s">
        <v>10</v>
      </c>
      <c r="C1846" t="s">
        <v>10</v>
      </c>
      <c r="D1846" s="248">
        <v>0</v>
      </c>
      <c r="E1846">
        <f>ROUND((E1845*D1846),4)</f>
        <v>0</v>
      </c>
    </row>
    <row r="1847" spans="1:5" x14ac:dyDescent="0.25">
      <c r="A1847" s="18" t="s">
        <v>131</v>
      </c>
      <c r="B1847" t="s">
        <v>10</v>
      </c>
      <c r="C1847" t="s">
        <v>10</v>
      </c>
      <c r="D1847" t="s">
        <v>10</v>
      </c>
      <c r="E1847">
        <f>SUM(E1845:E1846)</f>
        <v>7.47</v>
      </c>
    </row>
    <row r="1848" spans="1:5" x14ac:dyDescent="0.25">
      <c r="C1848"/>
      <c r="D1848"/>
      <c r="E1848"/>
    </row>
    <row r="1849" spans="1:5" x14ac:dyDescent="0.25">
      <c r="A1849" s="18" t="s">
        <v>1147</v>
      </c>
      <c r="B1849" t="s">
        <v>739</v>
      </c>
      <c r="C1849"/>
      <c r="D1849"/>
      <c r="E1849"/>
    </row>
    <row r="1850" spans="1:5" ht="30" x14ac:dyDescent="0.25">
      <c r="A1850" s="18" t="s">
        <v>1148</v>
      </c>
      <c r="C1850"/>
      <c r="D1850"/>
      <c r="E1850"/>
    </row>
    <row r="1851" spans="1:5" x14ac:dyDescent="0.25">
      <c r="A1851" s="18" t="s">
        <v>115</v>
      </c>
      <c r="C1851"/>
      <c r="D1851"/>
      <c r="E1851"/>
    </row>
    <row r="1852" spans="1:5" x14ac:dyDescent="0.25">
      <c r="C1852"/>
      <c r="D1852"/>
      <c r="E1852"/>
    </row>
    <row r="1853" spans="1:5" x14ac:dyDescent="0.25">
      <c r="A1853" s="18" t="s">
        <v>123</v>
      </c>
      <c r="B1853" t="s">
        <v>117</v>
      </c>
      <c r="C1853" t="s">
        <v>118</v>
      </c>
      <c r="D1853" t="s">
        <v>119</v>
      </c>
      <c r="E1853" t="s">
        <v>120</v>
      </c>
    </row>
    <row r="1854" spans="1:5" x14ac:dyDescent="0.25">
      <c r="A1854" s="18" t="s">
        <v>1149</v>
      </c>
      <c r="B1854" t="s">
        <v>124</v>
      </c>
      <c r="C1854">
        <v>1</v>
      </c>
      <c r="D1854">
        <v>8.81</v>
      </c>
      <c r="E1854">
        <f>ROUND((C1854*D1854),4)</f>
        <v>8.81</v>
      </c>
    </row>
    <row r="1855" spans="1:5" x14ac:dyDescent="0.25">
      <c r="A1855" s="18" t="s">
        <v>122</v>
      </c>
      <c r="B1855" t="s">
        <v>10</v>
      </c>
      <c r="C1855" t="s">
        <v>10</v>
      </c>
      <c r="D1855" t="s">
        <v>10</v>
      </c>
      <c r="E1855">
        <f>SUM(E1854:E1854)</f>
        <v>8.81</v>
      </c>
    </row>
    <row r="1856" spans="1:5" x14ac:dyDescent="0.25">
      <c r="C1856"/>
      <c r="D1856"/>
      <c r="E1856"/>
    </row>
    <row r="1857" spans="1:5" x14ac:dyDescent="0.25">
      <c r="A1857" s="18" t="s">
        <v>125</v>
      </c>
      <c r="B1857" t="s">
        <v>117</v>
      </c>
      <c r="C1857" t="s">
        <v>118</v>
      </c>
      <c r="D1857" t="s">
        <v>119</v>
      </c>
      <c r="E1857" t="s">
        <v>120</v>
      </c>
    </row>
    <row r="1858" spans="1:5" x14ac:dyDescent="0.25">
      <c r="A1858" s="18" t="s">
        <v>1150</v>
      </c>
      <c r="B1858" t="s">
        <v>135</v>
      </c>
      <c r="C1858">
        <v>0.84</v>
      </c>
      <c r="D1858">
        <v>0.15</v>
      </c>
      <c r="E1858">
        <f>ROUND((C1858*D1858),4)</f>
        <v>0.126</v>
      </c>
    </row>
    <row r="1859" spans="1:5" ht="30" x14ac:dyDescent="0.25">
      <c r="A1859" s="18" t="s">
        <v>1151</v>
      </c>
      <c r="B1859" t="s">
        <v>128</v>
      </c>
      <c r="C1859">
        <v>1</v>
      </c>
      <c r="D1859" s="1">
        <v>1221.1300000000001</v>
      </c>
      <c r="E1859">
        <f>ROUND((C1859*D1859),4)</f>
        <v>1221.1300000000001</v>
      </c>
    </row>
    <row r="1860" spans="1:5" x14ac:dyDescent="0.25">
      <c r="A1860" s="18" t="s">
        <v>122</v>
      </c>
      <c r="B1860" t="s">
        <v>10</v>
      </c>
      <c r="C1860" t="s">
        <v>10</v>
      </c>
      <c r="D1860" t="s">
        <v>10</v>
      </c>
      <c r="E1860">
        <f>SUM(E1858:E1859)</f>
        <v>1221.2560000000001</v>
      </c>
    </row>
    <row r="1861" spans="1:5" x14ac:dyDescent="0.25">
      <c r="C1861"/>
      <c r="D1861"/>
      <c r="E1861"/>
    </row>
    <row r="1862" spans="1:5" x14ac:dyDescent="0.25">
      <c r="A1862" s="18" t="s">
        <v>129</v>
      </c>
      <c r="B1862" t="s">
        <v>10</v>
      </c>
      <c r="C1862" t="s">
        <v>10</v>
      </c>
      <c r="D1862" t="s">
        <v>10</v>
      </c>
      <c r="E1862">
        <f>E1855+E1860</f>
        <v>1230.066</v>
      </c>
    </row>
    <row r="1863" spans="1:5" x14ac:dyDescent="0.25">
      <c r="A1863" s="18" t="s">
        <v>130</v>
      </c>
      <c r="B1863" t="s">
        <v>10</v>
      </c>
      <c r="C1863" t="s">
        <v>10</v>
      </c>
      <c r="D1863" s="248">
        <v>0</v>
      </c>
      <c r="E1863">
        <f>ROUND((E1862*D1863),4)</f>
        <v>0</v>
      </c>
    </row>
    <row r="1864" spans="1:5" x14ac:dyDescent="0.25">
      <c r="A1864" s="18" t="s">
        <v>131</v>
      </c>
      <c r="B1864" t="s">
        <v>10</v>
      </c>
      <c r="C1864" t="s">
        <v>10</v>
      </c>
      <c r="D1864" t="s">
        <v>10</v>
      </c>
      <c r="E1864">
        <f>SUM(E1862:E1863)</f>
        <v>1230.066</v>
      </c>
    </row>
    <row r="1865" spans="1:5" x14ac:dyDescent="0.25">
      <c r="C1865"/>
      <c r="D1865"/>
      <c r="E1865"/>
    </row>
    <row r="1866" spans="1:5" x14ac:dyDescent="0.25">
      <c r="A1866" s="18" t="s">
        <v>1152</v>
      </c>
      <c r="B1866" t="s">
        <v>679</v>
      </c>
      <c r="C1866"/>
      <c r="D1866"/>
      <c r="E1866"/>
    </row>
    <row r="1867" spans="1:5" ht="30" x14ac:dyDescent="0.25">
      <c r="A1867" s="18" t="s">
        <v>1088</v>
      </c>
      <c r="C1867"/>
      <c r="D1867"/>
      <c r="E1867"/>
    </row>
    <row r="1868" spans="1:5" x14ac:dyDescent="0.25">
      <c r="A1868" s="18" t="s">
        <v>115</v>
      </c>
      <c r="C1868"/>
      <c r="D1868"/>
      <c r="E1868"/>
    </row>
    <row r="1869" spans="1:5" x14ac:dyDescent="0.25">
      <c r="C1869"/>
      <c r="D1869"/>
      <c r="E1869"/>
    </row>
    <row r="1870" spans="1:5" x14ac:dyDescent="0.25">
      <c r="A1870" s="18" t="s">
        <v>125</v>
      </c>
      <c r="B1870" t="s">
        <v>117</v>
      </c>
      <c r="C1870" t="s">
        <v>118</v>
      </c>
      <c r="D1870" t="s">
        <v>119</v>
      </c>
      <c r="E1870" t="s">
        <v>120</v>
      </c>
    </row>
    <row r="1871" spans="1:5" ht="30" x14ac:dyDescent="0.25">
      <c r="A1871" s="18" t="s">
        <v>1089</v>
      </c>
      <c r="B1871" t="s">
        <v>128</v>
      </c>
      <c r="C1871">
        <v>1</v>
      </c>
      <c r="D1871" s="1">
        <v>3637.7</v>
      </c>
      <c r="E1871">
        <f>ROUND((C1871*D1871),4)</f>
        <v>3637.7</v>
      </c>
    </row>
    <row r="1872" spans="1:5" x14ac:dyDescent="0.25">
      <c r="A1872" s="18" t="s">
        <v>122</v>
      </c>
      <c r="B1872" t="s">
        <v>10</v>
      </c>
      <c r="C1872" t="s">
        <v>10</v>
      </c>
      <c r="D1872" t="s">
        <v>10</v>
      </c>
      <c r="E1872">
        <f>SUM(E1871:E1871)</f>
        <v>3637.7</v>
      </c>
    </row>
    <row r="1873" spans="1:5" x14ac:dyDescent="0.25">
      <c r="C1873"/>
      <c r="D1873"/>
      <c r="E1873"/>
    </row>
    <row r="1874" spans="1:5" x14ac:dyDescent="0.25">
      <c r="A1874" s="18" t="s">
        <v>129</v>
      </c>
      <c r="B1874" t="s">
        <v>10</v>
      </c>
      <c r="C1874" t="s">
        <v>10</v>
      </c>
      <c r="D1874" t="s">
        <v>10</v>
      </c>
      <c r="E1874">
        <f>E1872</f>
        <v>3637.7</v>
      </c>
    </row>
    <row r="1875" spans="1:5" x14ac:dyDescent="0.25">
      <c r="A1875" s="18" t="s">
        <v>130</v>
      </c>
      <c r="B1875" t="s">
        <v>10</v>
      </c>
      <c r="C1875" t="s">
        <v>10</v>
      </c>
      <c r="D1875" s="248">
        <v>0</v>
      </c>
      <c r="E1875">
        <f>ROUND((E1874*D1875),4)</f>
        <v>0</v>
      </c>
    </row>
    <row r="1876" spans="1:5" x14ac:dyDescent="0.25">
      <c r="A1876" s="18" t="s">
        <v>131</v>
      </c>
      <c r="B1876" t="s">
        <v>10</v>
      </c>
      <c r="C1876" t="s">
        <v>10</v>
      </c>
      <c r="D1876" t="s">
        <v>10</v>
      </c>
      <c r="E1876">
        <f>SUM(E1874:E1875)</f>
        <v>3637.7</v>
      </c>
    </row>
    <row r="1877" spans="1:5" x14ac:dyDescent="0.25">
      <c r="C1877"/>
      <c r="D1877"/>
      <c r="E1877"/>
    </row>
    <row r="1878" spans="1:5" x14ac:dyDescent="0.25">
      <c r="A1878" s="18" t="s">
        <v>1153</v>
      </c>
      <c r="B1878" t="s">
        <v>55</v>
      </c>
      <c r="C1878"/>
      <c r="D1878"/>
      <c r="E1878"/>
    </row>
    <row r="1879" spans="1:5" x14ac:dyDescent="0.25">
      <c r="A1879" s="18" t="s">
        <v>971</v>
      </c>
      <c r="C1879"/>
      <c r="D1879"/>
      <c r="E1879"/>
    </row>
    <row r="1880" spans="1:5" x14ac:dyDescent="0.25">
      <c r="A1880" s="18" t="s">
        <v>132</v>
      </c>
      <c r="C1880"/>
      <c r="D1880"/>
      <c r="E1880"/>
    </row>
    <row r="1881" spans="1:5" x14ac:dyDescent="0.25">
      <c r="C1881"/>
      <c r="D1881"/>
      <c r="E1881"/>
    </row>
    <row r="1882" spans="1:5" x14ac:dyDescent="0.25">
      <c r="A1882" s="18" t="s">
        <v>125</v>
      </c>
      <c r="B1882" t="s">
        <v>117</v>
      </c>
      <c r="C1882" t="s">
        <v>118</v>
      </c>
      <c r="D1882" t="s">
        <v>119</v>
      </c>
      <c r="E1882" t="s">
        <v>120</v>
      </c>
    </row>
    <row r="1883" spans="1:5" x14ac:dyDescent="0.25">
      <c r="A1883" s="18" t="s">
        <v>767</v>
      </c>
      <c r="B1883" t="s">
        <v>124</v>
      </c>
      <c r="C1883">
        <v>0.14000000000000001</v>
      </c>
      <c r="D1883">
        <v>10.5754</v>
      </c>
      <c r="E1883">
        <f>ROUND((C1883*D1883),4)</f>
        <v>1.4805999999999999</v>
      </c>
    </row>
    <row r="1884" spans="1:5" x14ac:dyDescent="0.25">
      <c r="A1884" s="18" t="s">
        <v>972</v>
      </c>
      <c r="B1884" t="s">
        <v>145</v>
      </c>
      <c r="C1884">
        <v>0.05</v>
      </c>
      <c r="D1884">
        <v>4</v>
      </c>
      <c r="E1884">
        <f>ROUND((C1884*D1884),4)</f>
        <v>0.2</v>
      </c>
    </row>
    <row r="1885" spans="1:5" x14ac:dyDescent="0.25">
      <c r="A1885" s="18" t="s">
        <v>122</v>
      </c>
      <c r="B1885" t="s">
        <v>10</v>
      </c>
      <c r="C1885" t="s">
        <v>10</v>
      </c>
      <c r="D1885" t="s">
        <v>10</v>
      </c>
      <c r="E1885">
        <f>SUM(E1883:E1884)</f>
        <v>1.6805999999999999</v>
      </c>
    </row>
    <row r="1886" spans="1:5" x14ac:dyDescent="0.25">
      <c r="C1886"/>
      <c r="D1886"/>
      <c r="E1886"/>
    </row>
    <row r="1887" spans="1:5" x14ac:dyDescent="0.25">
      <c r="A1887" s="18" t="s">
        <v>129</v>
      </c>
      <c r="B1887" t="s">
        <v>10</v>
      </c>
      <c r="C1887" t="s">
        <v>10</v>
      </c>
      <c r="D1887" t="s">
        <v>10</v>
      </c>
      <c r="E1887">
        <f>E1885</f>
        <v>1.6805999999999999</v>
      </c>
    </row>
    <row r="1888" spans="1:5" x14ac:dyDescent="0.25">
      <c r="A1888" s="18" t="s">
        <v>130</v>
      </c>
      <c r="B1888" t="s">
        <v>10</v>
      </c>
      <c r="C1888" t="s">
        <v>10</v>
      </c>
      <c r="D1888" s="248">
        <v>0</v>
      </c>
      <c r="E1888">
        <f>ROUND((E1887*D1888),4)</f>
        <v>0</v>
      </c>
    </row>
    <row r="1889" spans="1:5" x14ac:dyDescent="0.25">
      <c r="A1889" s="18" t="s">
        <v>131</v>
      </c>
      <c r="B1889" t="s">
        <v>10</v>
      </c>
      <c r="C1889" t="s">
        <v>10</v>
      </c>
      <c r="D1889" t="s">
        <v>10</v>
      </c>
      <c r="E1889">
        <f>SUM(E1887:E1888)</f>
        <v>1.6805999999999999</v>
      </c>
    </row>
    <row r="1890" spans="1:5" x14ac:dyDescent="0.25">
      <c r="C1890"/>
      <c r="D1890"/>
      <c r="E1890"/>
    </row>
    <row r="1891" spans="1:5" x14ac:dyDescent="0.25">
      <c r="A1891" s="18" t="s">
        <v>149</v>
      </c>
      <c r="C1891"/>
      <c r="D1891"/>
      <c r="E1891"/>
    </row>
    <row r="1892" spans="1:5" ht="30" x14ac:dyDescent="0.25">
      <c r="A1892" s="18" t="s">
        <v>1154</v>
      </c>
      <c r="C1892"/>
      <c r="D1892"/>
      <c r="E1892"/>
    </row>
    <row r="1893" spans="1:5" x14ac:dyDescent="0.25">
      <c r="A1893" s="18" t="s">
        <v>132</v>
      </c>
      <c r="C1893"/>
      <c r="D1893"/>
      <c r="E1893"/>
    </row>
    <row r="1894" spans="1:5" x14ac:dyDescent="0.25">
      <c r="C1894"/>
      <c r="D1894"/>
      <c r="E1894"/>
    </row>
    <row r="1895" spans="1:5" x14ac:dyDescent="0.25">
      <c r="A1895" s="18" t="s">
        <v>125</v>
      </c>
      <c r="B1895" t="s">
        <v>117</v>
      </c>
      <c r="C1895" t="s">
        <v>118</v>
      </c>
      <c r="D1895" t="s">
        <v>119</v>
      </c>
      <c r="E1895" t="s">
        <v>120</v>
      </c>
    </row>
    <row r="1896" spans="1:5" ht="30" x14ac:dyDescent="0.25">
      <c r="A1896" s="18" t="s">
        <v>796</v>
      </c>
      <c r="B1896" t="s">
        <v>124</v>
      </c>
      <c r="C1896">
        <v>0.18</v>
      </c>
      <c r="D1896">
        <v>11.5154</v>
      </c>
      <c r="E1896">
        <f>ROUND((C1896*D1896),4)</f>
        <v>2.0728</v>
      </c>
    </row>
    <row r="1897" spans="1:5" ht="30" x14ac:dyDescent="0.25">
      <c r="A1897" s="18" t="s">
        <v>779</v>
      </c>
      <c r="B1897" t="s">
        <v>124</v>
      </c>
      <c r="C1897">
        <v>0.18</v>
      </c>
      <c r="D1897">
        <v>14.205399999999999</v>
      </c>
      <c r="E1897">
        <f>ROUND((C1897*D1897),4)</f>
        <v>2.5569999999999999</v>
      </c>
    </row>
    <row r="1898" spans="1:5" ht="30" x14ac:dyDescent="0.25">
      <c r="A1898" s="18" t="s">
        <v>1155</v>
      </c>
      <c r="B1898" t="s">
        <v>127</v>
      </c>
      <c r="C1898">
        <v>1.05</v>
      </c>
      <c r="D1898">
        <v>31.73</v>
      </c>
      <c r="E1898">
        <f>ROUND((C1898*D1898),4)</f>
        <v>33.316499999999998</v>
      </c>
    </row>
    <row r="1899" spans="1:5" ht="30" x14ac:dyDescent="0.25">
      <c r="A1899" s="18" t="s">
        <v>828</v>
      </c>
      <c r="B1899" t="s">
        <v>136</v>
      </c>
      <c r="C1899">
        <v>0.9</v>
      </c>
      <c r="D1899">
        <v>28.57</v>
      </c>
      <c r="E1899">
        <f>ROUND((C1899*D1899),4)</f>
        <v>25.713000000000001</v>
      </c>
    </row>
    <row r="1900" spans="1:5" x14ac:dyDescent="0.25">
      <c r="A1900" s="18" t="s">
        <v>122</v>
      </c>
      <c r="B1900" t="s">
        <v>10</v>
      </c>
      <c r="C1900" t="s">
        <v>10</v>
      </c>
      <c r="D1900" t="s">
        <v>10</v>
      </c>
      <c r="E1900">
        <f>SUM(E1896:E1899)</f>
        <v>63.659299999999995</v>
      </c>
    </row>
    <row r="1901" spans="1:5" x14ac:dyDescent="0.25">
      <c r="C1901"/>
      <c r="D1901"/>
      <c r="E1901"/>
    </row>
    <row r="1902" spans="1:5" x14ac:dyDescent="0.25">
      <c r="A1902" s="18" t="s">
        <v>129</v>
      </c>
      <c r="B1902" t="s">
        <v>10</v>
      </c>
      <c r="C1902" t="s">
        <v>10</v>
      </c>
      <c r="D1902" t="s">
        <v>10</v>
      </c>
      <c r="E1902">
        <f>E1900</f>
        <v>63.659299999999995</v>
      </c>
    </row>
    <row r="1903" spans="1:5" x14ac:dyDescent="0.25">
      <c r="C1903"/>
      <c r="D1903"/>
      <c r="E1903"/>
    </row>
    <row r="1904" spans="1:5" x14ac:dyDescent="0.25">
      <c r="A1904" s="18" t="s">
        <v>1156</v>
      </c>
      <c r="C1904"/>
      <c r="D1904"/>
      <c r="E1904"/>
    </row>
    <row r="1905" spans="1:5" ht="30" x14ac:dyDescent="0.25">
      <c r="A1905" s="18" t="s">
        <v>1157</v>
      </c>
      <c r="C1905"/>
      <c r="D1905"/>
      <c r="E1905"/>
    </row>
    <row r="1906" spans="1:5" x14ac:dyDescent="0.25">
      <c r="A1906" s="18" t="s">
        <v>132</v>
      </c>
      <c r="C1906"/>
      <c r="D1906"/>
      <c r="E1906"/>
    </row>
    <row r="1907" spans="1:5" x14ac:dyDescent="0.25">
      <c r="C1907"/>
      <c r="D1907"/>
      <c r="E1907"/>
    </row>
    <row r="1908" spans="1:5" x14ac:dyDescent="0.25">
      <c r="A1908" s="18" t="s">
        <v>125</v>
      </c>
      <c r="B1908" t="s">
        <v>117</v>
      </c>
      <c r="C1908" t="s">
        <v>118</v>
      </c>
      <c r="D1908" t="s">
        <v>119</v>
      </c>
      <c r="E1908" t="s">
        <v>120</v>
      </c>
    </row>
    <row r="1909" spans="1:5" ht="30" x14ac:dyDescent="0.25">
      <c r="A1909" s="18" t="s">
        <v>796</v>
      </c>
      <c r="B1909" t="s">
        <v>124</v>
      </c>
      <c r="C1909">
        <v>0.18</v>
      </c>
      <c r="D1909">
        <v>11.5154</v>
      </c>
      <c r="E1909">
        <f>ROUND((C1909*D1909),4)</f>
        <v>2.0728</v>
      </c>
    </row>
    <row r="1910" spans="1:5" ht="30" x14ac:dyDescent="0.25">
      <c r="A1910" s="18" t="s">
        <v>779</v>
      </c>
      <c r="B1910" t="s">
        <v>124</v>
      </c>
      <c r="C1910">
        <v>0.18</v>
      </c>
      <c r="D1910">
        <v>14.205399999999999</v>
      </c>
      <c r="E1910">
        <f>ROUND((C1910*D1910),4)</f>
        <v>2.5569999999999999</v>
      </c>
    </row>
    <row r="1911" spans="1:5" ht="30" x14ac:dyDescent="0.25">
      <c r="A1911" s="18" t="s">
        <v>1052</v>
      </c>
      <c r="B1911" t="s">
        <v>127</v>
      </c>
      <c r="C1911">
        <v>1.05</v>
      </c>
      <c r="D1911">
        <v>32.94</v>
      </c>
      <c r="E1911">
        <f>ROUND((C1911*D1911),4)</f>
        <v>34.587000000000003</v>
      </c>
    </row>
    <row r="1912" spans="1:5" ht="30" x14ac:dyDescent="0.25">
      <c r="A1912" s="18" t="s">
        <v>828</v>
      </c>
      <c r="B1912" t="s">
        <v>136</v>
      </c>
      <c r="C1912">
        <v>0.9</v>
      </c>
      <c r="D1912">
        <v>28.57</v>
      </c>
      <c r="E1912">
        <f>ROUND((C1912*D1912),4)</f>
        <v>25.713000000000001</v>
      </c>
    </row>
    <row r="1913" spans="1:5" x14ac:dyDescent="0.25">
      <c r="A1913" s="18" t="s">
        <v>122</v>
      </c>
      <c r="B1913" t="s">
        <v>10</v>
      </c>
      <c r="C1913" t="s">
        <v>10</v>
      </c>
      <c r="D1913" t="s">
        <v>10</v>
      </c>
      <c r="E1913">
        <f>SUM(E1909:E1912)</f>
        <v>64.9298</v>
      </c>
    </row>
    <row r="1914" spans="1:5" x14ac:dyDescent="0.25">
      <c r="C1914"/>
      <c r="D1914"/>
      <c r="E1914"/>
    </row>
    <row r="1915" spans="1:5" x14ac:dyDescent="0.25">
      <c r="A1915" s="18" t="s">
        <v>129</v>
      </c>
      <c r="B1915" t="s">
        <v>10</v>
      </c>
      <c r="C1915" t="s">
        <v>10</v>
      </c>
      <c r="D1915" t="s">
        <v>10</v>
      </c>
      <c r="E1915">
        <f>E1913</f>
        <v>64.9298</v>
      </c>
    </row>
    <row r="1916" spans="1:5" x14ac:dyDescent="0.25">
      <c r="C1916"/>
      <c r="D1916"/>
      <c r="E1916"/>
    </row>
    <row r="1917" spans="1:5" x14ac:dyDescent="0.25">
      <c r="A1917" s="18" t="s">
        <v>150</v>
      </c>
      <c r="C1917"/>
      <c r="D1917"/>
      <c r="E1917"/>
    </row>
    <row r="1918" spans="1:5" ht="30" x14ac:dyDescent="0.25">
      <c r="A1918" s="18" t="s">
        <v>1158</v>
      </c>
      <c r="C1918"/>
      <c r="D1918"/>
      <c r="E1918"/>
    </row>
    <row r="1919" spans="1:5" x14ac:dyDescent="0.25">
      <c r="A1919" s="18" t="s">
        <v>151</v>
      </c>
      <c r="C1919"/>
      <c r="D1919"/>
      <c r="E1919"/>
    </row>
    <row r="1920" spans="1:5" x14ac:dyDescent="0.25">
      <c r="C1920"/>
      <c r="D1920"/>
      <c r="E1920"/>
    </row>
    <row r="1921" spans="1:5" x14ac:dyDescent="0.25">
      <c r="A1921" s="18" t="s">
        <v>125</v>
      </c>
      <c r="B1921" t="s">
        <v>117</v>
      </c>
      <c r="C1921" t="s">
        <v>118</v>
      </c>
      <c r="D1921" t="s">
        <v>119</v>
      </c>
      <c r="E1921" t="s">
        <v>120</v>
      </c>
    </row>
    <row r="1922" spans="1:5" x14ac:dyDescent="0.25">
      <c r="A1922" s="18" t="s">
        <v>1159</v>
      </c>
      <c r="B1922" t="s">
        <v>124</v>
      </c>
      <c r="C1922">
        <v>7.0000000000000007E-2</v>
      </c>
      <c r="D1922">
        <v>14.375400000000001</v>
      </c>
      <c r="E1922">
        <f>ROUND((C1922*D1922),4)</f>
        <v>1.0063</v>
      </c>
    </row>
    <row r="1923" spans="1:5" x14ac:dyDescent="0.25">
      <c r="A1923" s="18" t="s">
        <v>767</v>
      </c>
      <c r="B1923" t="s">
        <v>124</v>
      </c>
      <c r="C1923">
        <v>7.0000000000000007E-2</v>
      </c>
      <c r="D1923">
        <v>10.5754</v>
      </c>
      <c r="E1923">
        <f>ROUND((C1923*D1923),4)</f>
        <v>0.74029999999999996</v>
      </c>
    </row>
    <row r="1924" spans="1:5" x14ac:dyDescent="0.25">
      <c r="A1924" s="18" t="s">
        <v>1160</v>
      </c>
      <c r="B1924" t="s">
        <v>136</v>
      </c>
      <c r="C1924">
        <v>1.1000000000000001</v>
      </c>
      <c r="D1924">
        <v>3.79</v>
      </c>
      <c r="E1924">
        <f>ROUND((C1924*D1924),4)</f>
        <v>4.1689999999999996</v>
      </c>
    </row>
    <row r="1925" spans="1:5" x14ac:dyDescent="0.25">
      <c r="A1925" s="18" t="s">
        <v>1161</v>
      </c>
      <c r="B1925" t="s">
        <v>136</v>
      </c>
      <c r="C1925">
        <v>0.02</v>
      </c>
      <c r="D1925">
        <v>6.35</v>
      </c>
      <c r="E1925">
        <f>ROUND((C1925*D1925),4)</f>
        <v>0.127</v>
      </c>
    </row>
    <row r="1926" spans="1:5" x14ac:dyDescent="0.25">
      <c r="A1926" s="18" t="s">
        <v>122</v>
      </c>
      <c r="B1926" t="s">
        <v>10</v>
      </c>
      <c r="C1926" t="s">
        <v>10</v>
      </c>
      <c r="D1926" t="s">
        <v>10</v>
      </c>
      <c r="E1926">
        <f>SUM(E1922:E1925)</f>
        <v>6.0425999999999993</v>
      </c>
    </row>
    <row r="1927" spans="1:5" x14ac:dyDescent="0.25">
      <c r="C1927"/>
      <c r="D1927"/>
      <c r="E1927"/>
    </row>
    <row r="1928" spans="1:5" x14ac:dyDescent="0.25">
      <c r="A1928" s="18" t="s">
        <v>129</v>
      </c>
      <c r="B1928" t="s">
        <v>10</v>
      </c>
      <c r="C1928" t="s">
        <v>10</v>
      </c>
      <c r="D1928" t="s">
        <v>10</v>
      </c>
      <c r="E1928">
        <f>E1926</f>
        <v>6.0425999999999993</v>
      </c>
    </row>
    <row r="1929" spans="1:5" x14ac:dyDescent="0.25">
      <c r="C1929"/>
      <c r="D1929"/>
      <c r="E1929"/>
    </row>
    <row r="1930" spans="1:5" x14ac:dyDescent="0.25">
      <c r="A1930" s="18" t="s">
        <v>152</v>
      </c>
      <c r="C1930"/>
      <c r="D1930"/>
      <c r="E1930"/>
    </row>
    <row r="1931" spans="1:5" ht="30" x14ac:dyDescent="0.25">
      <c r="A1931" s="18" t="s">
        <v>1162</v>
      </c>
      <c r="C1931"/>
      <c r="D1931"/>
      <c r="E1931"/>
    </row>
    <row r="1932" spans="1:5" x14ac:dyDescent="0.25">
      <c r="A1932" s="18" t="s">
        <v>133</v>
      </c>
      <c r="C1932"/>
      <c r="D1932"/>
      <c r="E1932"/>
    </row>
    <row r="1933" spans="1:5" x14ac:dyDescent="0.25">
      <c r="C1933"/>
      <c r="D1933"/>
      <c r="E1933"/>
    </row>
    <row r="1934" spans="1:5" x14ac:dyDescent="0.25">
      <c r="A1934" s="18" t="s">
        <v>116</v>
      </c>
      <c r="B1934" t="s">
        <v>117</v>
      </c>
      <c r="C1934" t="s">
        <v>118</v>
      </c>
      <c r="D1934" t="s">
        <v>119</v>
      </c>
      <c r="E1934" t="s">
        <v>120</v>
      </c>
    </row>
    <row r="1935" spans="1:5" ht="30" x14ac:dyDescent="0.25">
      <c r="A1935" s="18" t="s">
        <v>1163</v>
      </c>
      <c r="B1935" t="s">
        <v>124</v>
      </c>
      <c r="C1935">
        <v>0.65</v>
      </c>
      <c r="D1935">
        <v>1.35</v>
      </c>
      <c r="E1935">
        <f>ROUND((C1935*D1935),4)</f>
        <v>0.87749999999999995</v>
      </c>
    </row>
    <row r="1936" spans="1:5" x14ac:dyDescent="0.25">
      <c r="A1936" s="18" t="s">
        <v>122</v>
      </c>
      <c r="B1936" t="s">
        <v>10</v>
      </c>
      <c r="C1936" t="s">
        <v>10</v>
      </c>
      <c r="D1936" t="s">
        <v>10</v>
      </c>
      <c r="E1936">
        <f>SUM(E1935:E1935)</f>
        <v>0.87749999999999995</v>
      </c>
    </row>
    <row r="1937" spans="1:5" x14ac:dyDescent="0.25">
      <c r="C1937"/>
      <c r="D1937"/>
      <c r="E1937"/>
    </row>
    <row r="1938" spans="1:5" x14ac:dyDescent="0.25">
      <c r="A1938" s="18" t="s">
        <v>125</v>
      </c>
      <c r="B1938" t="s">
        <v>117</v>
      </c>
      <c r="C1938" t="s">
        <v>118</v>
      </c>
      <c r="D1938" t="s">
        <v>119</v>
      </c>
      <c r="E1938" t="s">
        <v>120</v>
      </c>
    </row>
    <row r="1939" spans="1:5" x14ac:dyDescent="0.25">
      <c r="A1939" s="18" t="s">
        <v>767</v>
      </c>
      <c r="B1939" t="s">
        <v>124</v>
      </c>
      <c r="C1939">
        <v>6</v>
      </c>
      <c r="D1939">
        <v>10.5754</v>
      </c>
      <c r="E1939">
        <f>ROUND((C1939*D1939),4)</f>
        <v>63.452399999999997</v>
      </c>
    </row>
    <row r="1940" spans="1:5" ht="30" x14ac:dyDescent="0.25">
      <c r="A1940" s="18" t="s">
        <v>1164</v>
      </c>
      <c r="B1940" t="s">
        <v>137</v>
      </c>
      <c r="C1940">
        <v>0.49</v>
      </c>
      <c r="D1940">
        <v>70.92</v>
      </c>
      <c r="E1940">
        <f>ROUND((C1940*D1940),4)</f>
        <v>34.750799999999998</v>
      </c>
    </row>
    <row r="1941" spans="1:5" x14ac:dyDescent="0.25">
      <c r="A1941" s="18" t="s">
        <v>1025</v>
      </c>
      <c r="B1941" t="s">
        <v>136</v>
      </c>
      <c r="C1941">
        <v>150</v>
      </c>
      <c r="D1941">
        <v>0.44</v>
      </c>
      <c r="E1941">
        <f>ROUND((C1941*D1941),4)</f>
        <v>66</v>
      </c>
    </row>
    <row r="1942" spans="1:5" ht="30" x14ac:dyDescent="0.25">
      <c r="A1942" s="18" t="s">
        <v>1165</v>
      </c>
      <c r="B1942" t="s">
        <v>137</v>
      </c>
      <c r="C1942">
        <v>0.98</v>
      </c>
      <c r="D1942">
        <v>54.8</v>
      </c>
      <c r="E1942">
        <f>ROUND((C1942*D1942),4)</f>
        <v>53.704000000000001</v>
      </c>
    </row>
    <row r="1943" spans="1:5" x14ac:dyDescent="0.25">
      <c r="A1943" s="18" t="s">
        <v>122</v>
      </c>
      <c r="B1943" t="s">
        <v>10</v>
      </c>
      <c r="C1943" t="s">
        <v>10</v>
      </c>
      <c r="D1943" t="s">
        <v>10</v>
      </c>
      <c r="E1943">
        <f>SUM(E1939:E1942)</f>
        <v>217.90719999999999</v>
      </c>
    </row>
    <row r="1944" spans="1:5" x14ac:dyDescent="0.25">
      <c r="C1944"/>
      <c r="D1944"/>
      <c r="E1944"/>
    </row>
    <row r="1945" spans="1:5" x14ac:dyDescent="0.25">
      <c r="A1945" s="18" t="s">
        <v>129</v>
      </c>
      <c r="B1945" t="s">
        <v>10</v>
      </c>
      <c r="C1945" t="s">
        <v>10</v>
      </c>
      <c r="D1945" t="s">
        <v>10</v>
      </c>
      <c r="E1945">
        <f>E1936+E1943</f>
        <v>218.78469999999999</v>
      </c>
    </row>
    <row r="1946" spans="1:5" x14ac:dyDescent="0.25">
      <c r="C1946"/>
      <c r="D1946"/>
      <c r="E1946"/>
    </row>
    <row r="1947" spans="1:5" x14ac:dyDescent="0.25">
      <c r="A1947" s="18" t="s">
        <v>153</v>
      </c>
      <c r="C1947"/>
      <c r="D1947"/>
      <c r="E1947"/>
    </row>
    <row r="1948" spans="1:5" ht="30" x14ac:dyDescent="0.25">
      <c r="A1948" s="18" t="s">
        <v>1166</v>
      </c>
      <c r="C1948"/>
      <c r="D1948"/>
      <c r="E1948"/>
    </row>
    <row r="1949" spans="1:5" x14ac:dyDescent="0.25">
      <c r="A1949" s="18" t="s">
        <v>133</v>
      </c>
      <c r="C1949"/>
      <c r="D1949"/>
      <c r="E1949"/>
    </row>
    <row r="1950" spans="1:5" x14ac:dyDescent="0.25">
      <c r="C1950"/>
      <c r="D1950"/>
      <c r="E1950"/>
    </row>
    <row r="1951" spans="1:5" x14ac:dyDescent="0.25">
      <c r="A1951" s="18" t="s">
        <v>116</v>
      </c>
      <c r="B1951" t="s">
        <v>117</v>
      </c>
      <c r="C1951" t="s">
        <v>118</v>
      </c>
      <c r="D1951" t="s">
        <v>119</v>
      </c>
      <c r="E1951" t="s">
        <v>120</v>
      </c>
    </row>
    <row r="1952" spans="1:5" ht="30" x14ac:dyDescent="0.25">
      <c r="A1952" s="18" t="s">
        <v>1167</v>
      </c>
      <c r="B1952" t="s">
        <v>124</v>
      </c>
      <c r="C1952">
        <v>1.8335999999999999</v>
      </c>
      <c r="D1952">
        <v>2.31</v>
      </c>
      <c r="E1952">
        <f>ROUND((C1952*D1952),4)</f>
        <v>4.2355999999999998</v>
      </c>
    </row>
    <row r="1953" spans="1:5" x14ac:dyDescent="0.25">
      <c r="A1953" s="18" t="s">
        <v>122</v>
      </c>
      <c r="B1953" t="s">
        <v>10</v>
      </c>
      <c r="C1953" t="s">
        <v>10</v>
      </c>
      <c r="D1953" t="s">
        <v>10</v>
      </c>
      <c r="E1953">
        <f>SUM(E1952:E1952)</f>
        <v>4.2355999999999998</v>
      </c>
    </row>
    <row r="1954" spans="1:5" x14ac:dyDescent="0.25">
      <c r="C1954"/>
      <c r="D1954"/>
      <c r="E1954"/>
    </row>
    <row r="1955" spans="1:5" x14ac:dyDescent="0.25">
      <c r="A1955" s="18" t="s">
        <v>125</v>
      </c>
      <c r="B1955" t="s">
        <v>117</v>
      </c>
      <c r="C1955" t="s">
        <v>118</v>
      </c>
      <c r="D1955" t="s">
        <v>119</v>
      </c>
      <c r="E1955" t="s">
        <v>120</v>
      </c>
    </row>
    <row r="1956" spans="1:5" ht="30" x14ac:dyDescent="0.25">
      <c r="A1956" s="18" t="s">
        <v>1168</v>
      </c>
      <c r="B1956" t="s">
        <v>124</v>
      </c>
      <c r="C1956">
        <v>1.8335999999999999</v>
      </c>
      <c r="D1956">
        <v>15.3165</v>
      </c>
      <c r="E1956">
        <f>ROUND((C1956*D1956),4)</f>
        <v>28.084299999999999</v>
      </c>
    </row>
    <row r="1957" spans="1:5" x14ac:dyDescent="0.25">
      <c r="A1957" s="18" t="s">
        <v>767</v>
      </c>
      <c r="B1957" t="s">
        <v>124</v>
      </c>
      <c r="C1957">
        <v>3.2378</v>
      </c>
      <c r="D1957">
        <v>10.5754</v>
      </c>
      <c r="E1957">
        <f>ROUND((C1957*D1957),4)</f>
        <v>34.241</v>
      </c>
    </row>
    <row r="1958" spans="1:5" ht="30" x14ac:dyDescent="0.25">
      <c r="A1958" s="18" t="s">
        <v>1164</v>
      </c>
      <c r="B1958" t="s">
        <v>137</v>
      </c>
      <c r="C1958">
        <v>0.89039999999999997</v>
      </c>
      <c r="D1958">
        <v>70.92</v>
      </c>
      <c r="E1958">
        <f>ROUND((C1958*D1958),4)</f>
        <v>63.147199999999998</v>
      </c>
    </row>
    <row r="1959" spans="1:5" x14ac:dyDescent="0.25">
      <c r="A1959" s="18" t="s">
        <v>1025</v>
      </c>
      <c r="B1959" t="s">
        <v>136</v>
      </c>
      <c r="C1959">
        <v>320</v>
      </c>
      <c r="D1959">
        <v>0.44</v>
      </c>
      <c r="E1959">
        <f>ROUND((C1959*D1959),4)</f>
        <v>140.80000000000001</v>
      </c>
    </row>
    <row r="1960" spans="1:5" ht="30" x14ac:dyDescent="0.25">
      <c r="A1960" s="18" t="s">
        <v>1169</v>
      </c>
      <c r="B1960" t="s">
        <v>137</v>
      </c>
      <c r="C1960">
        <v>0.83599999999999997</v>
      </c>
      <c r="D1960">
        <v>54.81</v>
      </c>
      <c r="E1960">
        <f>ROUND((C1960*D1960),4)</f>
        <v>45.821199999999997</v>
      </c>
    </row>
    <row r="1961" spans="1:5" x14ac:dyDescent="0.25">
      <c r="A1961" s="18" t="s">
        <v>122</v>
      </c>
      <c r="B1961" t="s">
        <v>10</v>
      </c>
      <c r="C1961" t="s">
        <v>10</v>
      </c>
      <c r="D1961" t="s">
        <v>10</v>
      </c>
      <c r="E1961">
        <f>SUM(E1956:E1960)</f>
        <v>312.09370000000001</v>
      </c>
    </row>
    <row r="1962" spans="1:5" x14ac:dyDescent="0.25">
      <c r="C1962"/>
      <c r="D1962"/>
      <c r="E1962"/>
    </row>
    <row r="1963" spans="1:5" x14ac:dyDescent="0.25">
      <c r="A1963" s="18" t="s">
        <v>129</v>
      </c>
      <c r="B1963" t="s">
        <v>10</v>
      </c>
      <c r="C1963" t="s">
        <v>10</v>
      </c>
      <c r="D1963" t="s">
        <v>10</v>
      </c>
      <c r="E1963">
        <f>E1953+E1961</f>
        <v>316.32929999999999</v>
      </c>
    </row>
    <row r="1964" spans="1:5" x14ac:dyDescent="0.25">
      <c r="C1964"/>
      <c r="D1964"/>
      <c r="E1964"/>
    </row>
    <row r="1965" spans="1:5" x14ac:dyDescent="0.25">
      <c r="A1965" s="18" t="s">
        <v>202</v>
      </c>
      <c r="C1965"/>
      <c r="D1965"/>
      <c r="E1965"/>
    </row>
    <row r="1966" spans="1:5" ht="30" x14ac:dyDescent="0.25">
      <c r="A1966" s="18" t="s">
        <v>203</v>
      </c>
      <c r="C1966"/>
      <c r="D1966"/>
      <c r="E1966"/>
    </row>
    <row r="1967" spans="1:5" x14ac:dyDescent="0.25">
      <c r="A1967" s="18" t="s">
        <v>139</v>
      </c>
      <c r="C1967"/>
      <c r="D1967"/>
      <c r="E1967"/>
    </row>
    <row r="1968" spans="1:5" x14ac:dyDescent="0.25">
      <c r="C1968"/>
      <c r="D1968"/>
      <c r="E1968"/>
    </row>
    <row r="1969" spans="1:5" x14ac:dyDescent="0.25">
      <c r="A1969" s="18" t="s">
        <v>125</v>
      </c>
      <c r="B1969" t="s">
        <v>117</v>
      </c>
      <c r="C1969" t="s">
        <v>118</v>
      </c>
      <c r="D1969" t="s">
        <v>119</v>
      </c>
      <c r="E1969" t="s">
        <v>120</v>
      </c>
    </row>
    <row r="1970" spans="1:5" ht="30" x14ac:dyDescent="0.25">
      <c r="A1970" s="18" t="s">
        <v>1170</v>
      </c>
      <c r="B1970" t="s">
        <v>124</v>
      </c>
      <c r="C1970">
        <v>0.5</v>
      </c>
      <c r="D1970">
        <v>42.267699999999998</v>
      </c>
      <c r="E1970">
        <f>ROUND((C1970*D1970),4)</f>
        <v>21.133900000000001</v>
      </c>
    </row>
    <row r="1971" spans="1:5" ht="30" x14ac:dyDescent="0.25">
      <c r="A1971" s="18" t="s">
        <v>1171</v>
      </c>
      <c r="B1971" t="s">
        <v>124</v>
      </c>
      <c r="C1971">
        <v>1</v>
      </c>
      <c r="D1971">
        <v>10.386900000000001</v>
      </c>
      <c r="E1971">
        <f>ROUND((C1971*D1971),4)</f>
        <v>10.386900000000001</v>
      </c>
    </row>
    <row r="1972" spans="1:5" x14ac:dyDescent="0.25">
      <c r="A1972" s="18" t="s">
        <v>1172</v>
      </c>
      <c r="B1972" t="s">
        <v>124</v>
      </c>
      <c r="C1972">
        <v>3</v>
      </c>
      <c r="D1972">
        <v>14.6754</v>
      </c>
      <c r="E1972">
        <f>ROUND((C1972*D1972),4)</f>
        <v>44.026200000000003</v>
      </c>
    </row>
    <row r="1973" spans="1:5" ht="30" x14ac:dyDescent="0.25">
      <c r="A1973" s="18" t="s">
        <v>1173</v>
      </c>
      <c r="B1973" t="s">
        <v>136</v>
      </c>
      <c r="C1973">
        <v>0.8</v>
      </c>
      <c r="D1973">
        <v>14.98</v>
      </c>
      <c r="E1973">
        <f>ROUND((C1973*D1973),4)</f>
        <v>11.984</v>
      </c>
    </row>
    <row r="1974" spans="1:5" x14ac:dyDescent="0.25">
      <c r="A1974" s="18" t="s">
        <v>122</v>
      </c>
      <c r="B1974" t="s">
        <v>10</v>
      </c>
      <c r="C1974" t="s">
        <v>10</v>
      </c>
      <c r="D1974" t="s">
        <v>10</v>
      </c>
      <c r="E1974">
        <f>SUM(E1970:E1973)</f>
        <v>87.530999999999992</v>
      </c>
    </row>
    <row r="1975" spans="1:5" x14ac:dyDescent="0.25">
      <c r="C1975"/>
      <c r="D1975"/>
      <c r="E1975"/>
    </row>
    <row r="1976" spans="1:5" x14ac:dyDescent="0.25">
      <c r="A1976" s="18" t="s">
        <v>129</v>
      </c>
      <c r="B1976" t="s">
        <v>10</v>
      </c>
      <c r="C1976" t="s">
        <v>10</v>
      </c>
      <c r="D1976" t="s">
        <v>10</v>
      </c>
      <c r="E1976">
        <f>E1974</f>
        <v>87.530999999999992</v>
      </c>
    </row>
    <row r="1977" spans="1:5" x14ac:dyDescent="0.25">
      <c r="C1977"/>
      <c r="D1977"/>
      <c r="E1977"/>
    </row>
    <row r="1978" spans="1:5" x14ac:dyDescent="0.25">
      <c r="A1978" s="18" t="s">
        <v>154</v>
      </c>
      <c r="C1978"/>
      <c r="D1978"/>
      <c r="E1978"/>
    </row>
    <row r="1979" spans="1:5" ht="30" x14ac:dyDescent="0.25">
      <c r="A1979" s="18" t="s">
        <v>155</v>
      </c>
      <c r="C1979"/>
      <c r="D1979"/>
      <c r="E1979"/>
    </row>
    <row r="1980" spans="1:5" x14ac:dyDescent="0.25">
      <c r="A1980" s="18" t="s">
        <v>156</v>
      </c>
      <c r="C1980"/>
      <c r="D1980"/>
      <c r="E1980"/>
    </row>
    <row r="1981" spans="1:5" x14ac:dyDescent="0.25">
      <c r="C1981"/>
      <c r="D1981"/>
      <c r="E1981"/>
    </row>
    <row r="1982" spans="1:5" x14ac:dyDescent="0.25">
      <c r="A1982" s="18" t="s">
        <v>125</v>
      </c>
      <c r="B1982" t="s">
        <v>117</v>
      </c>
      <c r="C1982" t="s">
        <v>118</v>
      </c>
      <c r="D1982" t="s">
        <v>119</v>
      </c>
      <c r="E1982" t="s">
        <v>120</v>
      </c>
    </row>
    <row r="1983" spans="1:5" ht="30" x14ac:dyDescent="0.25">
      <c r="A1983" s="18" t="s">
        <v>1174</v>
      </c>
      <c r="B1983" t="s">
        <v>124</v>
      </c>
      <c r="C1983">
        <v>1</v>
      </c>
      <c r="D1983">
        <v>12.0159</v>
      </c>
      <c r="E1983">
        <f>ROUND((C1983*D1983),4)</f>
        <v>12.0159</v>
      </c>
    </row>
    <row r="1984" spans="1:5" ht="30" x14ac:dyDescent="0.25">
      <c r="A1984" s="18" t="s">
        <v>1175</v>
      </c>
      <c r="B1984" t="s">
        <v>124</v>
      </c>
      <c r="C1984">
        <v>1</v>
      </c>
      <c r="D1984">
        <v>19.991700000000002</v>
      </c>
      <c r="E1984">
        <f>ROUND((C1984*D1984),4)</f>
        <v>19.991700000000002</v>
      </c>
    </row>
    <row r="1985" spans="1:5" ht="30" x14ac:dyDescent="0.25">
      <c r="A1985" s="18" t="s">
        <v>1176</v>
      </c>
      <c r="B1985" t="s">
        <v>124</v>
      </c>
      <c r="C1985">
        <v>1</v>
      </c>
      <c r="D1985">
        <v>58.408000000000001</v>
      </c>
      <c r="E1985">
        <f>ROUND((C1985*D1985),4)</f>
        <v>58.408000000000001</v>
      </c>
    </row>
    <row r="1986" spans="1:5" ht="30" x14ac:dyDescent="0.25">
      <c r="A1986" s="18" t="s">
        <v>1177</v>
      </c>
      <c r="B1986" t="s">
        <v>124</v>
      </c>
      <c r="C1986">
        <v>1</v>
      </c>
      <c r="D1986">
        <v>13.86</v>
      </c>
      <c r="E1986">
        <f>ROUND((C1986*D1986),4)</f>
        <v>13.86</v>
      </c>
    </row>
    <row r="1987" spans="1:5" x14ac:dyDescent="0.25">
      <c r="A1987" s="18" t="s">
        <v>122</v>
      </c>
      <c r="B1987" t="s">
        <v>10</v>
      </c>
      <c r="C1987" t="s">
        <v>10</v>
      </c>
      <c r="D1987" t="s">
        <v>10</v>
      </c>
      <c r="E1987">
        <f>SUM(E1983:E1986)</f>
        <v>104.27560000000001</v>
      </c>
    </row>
    <row r="1988" spans="1:5" x14ac:dyDescent="0.25">
      <c r="C1988"/>
      <c r="D1988"/>
      <c r="E1988"/>
    </row>
    <row r="1989" spans="1:5" x14ac:dyDescent="0.25">
      <c r="A1989" s="18" t="s">
        <v>129</v>
      </c>
      <c r="B1989" t="s">
        <v>10</v>
      </c>
      <c r="C1989" t="s">
        <v>10</v>
      </c>
      <c r="D1989" t="s">
        <v>10</v>
      </c>
      <c r="E1989">
        <f>E1987</f>
        <v>104.27560000000001</v>
      </c>
    </row>
    <row r="1990" spans="1:5" x14ac:dyDescent="0.25">
      <c r="C1990"/>
      <c r="D1990"/>
      <c r="E1990"/>
    </row>
    <row r="1991" spans="1:5" x14ac:dyDescent="0.25">
      <c r="A1991" s="18" t="s">
        <v>157</v>
      </c>
      <c r="C1991"/>
      <c r="D1991"/>
      <c r="E1991"/>
    </row>
    <row r="1992" spans="1:5" ht="30" x14ac:dyDescent="0.25">
      <c r="A1992" s="18" t="s">
        <v>158</v>
      </c>
      <c r="C1992"/>
      <c r="D1992"/>
      <c r="E1992"/>
    </row>
    <row r="1993" spans="1:5" x14ac:dyDescent="0.25">
      <c r="A1993" s="18" t="s">
        <v>159</v>
      </c>
      <c r="C1993"/>
      <c r="D1993"/>
      <c r="E1993"/>
    </row>
    <row r="1994" spans="1:5" x14ac:dyDescent="0.25">
      <c r="C1994"/>
      <c r="D1994"/>
      <c r="E1994"/>
    </row>
    <row r="1995" spans="1:5" x14ac:dyDescent="0.25">
      <c r="A1995" s="18" t="s">
        <v>125</v>
      </c>
      <c r="B1995" t="s">
        <v>117</v>
      </c>
      <c r="C1995" t="s">
        <v>118</v>
      </c>
      <c r="D1995" t="s">
        <v>119</v>
      </c>
      <c r="E1995" t="s">
        <v>120</v>
      </c>
    </row>
    <row r="1996" spans="1:5" ht="30" x14ac:dyDescent="0.25">
      <c r="A1996" s="18" t="s">
        <v>1178</v>
      </c>
      <c r="B1996" t="s">
        <v>124</v>
      </c>
      <c r="C1996">
        <v>1</v>
      </c>
      <c r="D1996">
        <v>23.101099999999999</v>
      </c>
      <c r="E1996">
        <f>ROUND((C1996*D1996),4)</f>
        <v>23.101099999999999</v>
      </c>
    </row>
    <row r="1997" spans="1:5" ht="30" x14ac:dyDescent="0.25">
      <c r="A1997" s="18" t="s">
        <v>1179</v>
      </c>
      <c r="B1997" t="s">
        <v>124</v>
      </c>
      <c r="C1997">
        <v>1</v>
      </c>
      <c r="D1997">
        <v>12.89</v>
      </c>
      <c r="E1997">
        <f>ROUND((C1997*D1997),4)</f>
        <v>12.89</v>
      </c>
    </row>
    <row r="1998" spans="1:5" x14ac:dyDescent="0.25">
      <c r="A1998" s="18" t="s">
        <v>122</v>
      </c>
      <c r="B1998" t="s">
        <v>10</v>
      </c>
      <c r="C1998" t="s">
        <v>10</v>
      </c>
      <c r="D1998" t="s">
        <v>10</v>
      </c>
      <c r="E1998">
        <f>SUM(E1996:E1997)</f>
        <v>35.991100000000003</v>
      </c>
    </row>
    <row r="1999" spans="1:5" x14ac:dyDescent="0.25">
      <c r="C1999"/>
      <c r="D1999"/>
      <c r="E1999"/>
    </row>
    <row r="2000" spans="1:5" x14ac:dyDescent="0.25">
      <c r="A2000" s="18" t="s">
        <v>129</v>
      </c>
      <c r="B2000" t="s">
        <v>10</v>
      </c>
      <c r="C2000" t="s">
        <v>10</v>
      </c>
      <c r="D2000" t="s">
        <v>10</v>
      </c>
      <c r="E2000">
        <f>E1998</f>
        <v>35.991100000000003</v>
      </c>
    </row>
    <row r="2001" spans="1:5" x14ac:dyDescent="0.25">
      <c r="C2001"/>
      <c r="D2001"/>
      <c r="E2001"/>
    </row>
    <row r="2002" spans="1:5" x14ac:dyDescent="0.25">
      <c r="A2002" s="18" t="s">
        <v>160</v>
      </c>
      <c r="C2002"/>
      <c r="D2002"/>
      <c r="E2002"/>
    </row>
    <row r="2003" spans="1:5" ht="30" x14ac:dyDescent="0.25">
      <c r="A2003" s="18" t="s">
        <v>1180</v>
      </c>
      <c r="C2003"/>
      <c r="D2003"/>
      <c r="E2003"/>
    </row>
    <row r="2004" spans="1:5" x14ac:dyDescent="0.25">
      <c r="A2004" s="18" t="s">
        <v>115</v>
      </c>
      <c r="C2004"/>
      <c r="D2004"/>
      <c r="E2004"/>
    </row>
    <row r="2005" spans="1:5" x14ac:dyDescent="0.25">
      <c r="C2005"/>
      <c r="D2005"/>
      <c r="E2005"/>
    </row>
    <row r="2006" spans="1:5" x14ac:dyDescent="0.25">
      <c r="A2006" s="18" t="s">
        <v>125</v>
      </c>
      <c r="B2006" t="s">
        <v>117</v>
      </c>
      <c r="C2006" t="s">
        <v>118</v>
      </c>
      <c r="D2006" t="s">
        <v>119</v>
      </c>
      <c r="E2006" t="s">
        <v>120</v>
      </c>
    </row>
    <row r="2007" spans="1:5" ht="45" x14ac:dyDescent="0.25">
      <c r="A2007" s="18" t="s">
        <v>1070</v>
      </c>
      <c r="B2007" t="s">
        <v>135</v>
      </c>
      <c r="C2007">
        <v>0.1</v>
      </c>
      <c r="D2007">
        <v>87.531000000000006</v>
      </c>
      <c r="E2007">
        <f>ROUND((C2007*D2007),4)</f>
        <v>8.7530999999999999</v>
      </c>
    </row>
    <row r="2008" spans="1:5" ht="30" x14ac:dyDescent="0.25">
      <c r="A2008" s="18" t="s">
        <v>1071</v>
      </c>
      <c r="B2008" t="s">
        <v>135</v>
      </c>
      <c r="C2008">
        <v>1.24</v>
      </c>
      <c r="D2008">
        <v>9.61</v>
      </c>
      <c r="E2008">
        <f>ROUND((C2008*D2008),4)</f>
        <v>11.916399999999999</v>
      </c>
    </row>
    <row r="2009" spans="1:5" x14ac:dyDescent="0.25">
      <c r="A2009" s="18" t="s">
        <v>122</v>
      </c>
      <c r="B2009" t="s">
        <v>10</v>
      </c>
      <c r="C2009" t="s">
        <v>10</v>
      </c>
      <c r="D2009" t="s">
        <v>10</v>
      </c>
      <c r="E2009">
        <f>SUM(E2007:E2008)</f>
        <v>20.669499999999999</v>
      </c>
    </row>
    <row r="2010" spans="1:5" x14ac:dyDescent="0.25">
      <c r="C2010"/>
      <c r="D2010"/>
      <c r="E2010"/>
    </row>
    <row r="2011" spans="1:5" x14ac:dyDescent="0.25">
      <c r="A2011" s="18" t="s">
        <v>129</v>
      </c>
      <c r="B2011" t="s">
        <v>10</v>
      </c>
      <c r="C2011" t="s">
        <v>10</v>
      </c>
      <c r="D2011" t="s">
        <v>10</v>
      </c>
      <c r="E2011">
        <f>E2009</f>
        <v>20.669499999999999</v>
      </c>
    </row>
    <row r="2012" spans="1:5" x14ac:dyDescent="0.25">
      <c r="C2012"/>
      <c r="D2012"/>
      <c r="E2012"/>
    </row>
    <row r="2013" spans="1:5" x14ac:dyDescent="0.25">
      <c r="A2013" s="18" t="s">
        <v>161</v>
      </c>
      <c r="C2013"/>
      <c r="D2013"/>
      <c r="E2013"/>
    </row>
    <row r="2014" spans="1:5" ht="30" x14ac:dyDescent="0.25">
      <c r="A2014" s="18" t="s">
        <v>162</v>
      </c>
      <c r="C2014"/>
      <c r="D2014"/>
      <c r="E2014"/>
    </row>
    <row r="2015" spans="1:5" x14ac:dyDescent="0.25">
      <c r="A2015" s="18" t="s">
        <v>133</v>
      </c>
      <c r="C2015"/>
      <c r="D2015"/>
      <c r="E2015"/>
    </row>
    <row r="2016" spans="1:5" x14ac:dyDescent="0.25">
      <c r="C2016"/>
      <c r="D2016"/>
      <c r="E2016"/>
    </row>
    <row r="2017" spans="1:5" x14ac:dyDescent="0.25">
      <c r="A2017" s="18" t="s">
        <v>125</v>
      </c>
      <c r="B2017" t="s">
        <v>117</v>
      </c>
      <c r="C2017" t="s">
        <v>118</v>
      </c>
      <c r="D2017" t="s">
        <v>119</v>
      </c>
      <c r="E2017" t="s">
        <v>120</v>
      </c>
    </row>
    <row r="2018" spans="1:5" ht="45" x14ac:dyDescent="0.25">
      <c r="A2018" s="18" t="s">
        <v>1181</v>
      </c>
      <c r="B2018" t="s">
        <v>124</v>
      </c>
      <c r="C2018">
        <v>4.8899999999999997</v>
      </c>
      <c r="D2018">
        <v>11.006500000000001</v>
      </c>
      <c r="E2018">
        <f>ROUND((C2018*D2018),4)</f>
        <v>53.821800000000003</v>
      </c>
    </row>
    <row r="2019" spans="1:5" ht="45" x14ac:dyDescent="0.25">
      <c r="A2019" s="18" t="s">
        <v>1182</v>
      </c>
      <c r="B2019" t="s">
        <v>140</v>
      </c>
      <c r="C2019">
        <v>1.1599999999999999</v>
      </c>
      <c r="D2019">
        <v>1.7448999999999999</v>
      </c>
      <c r="E2019">
        <f>ROUND((C2019*D2019),4)</f>
        <v>2.0240999999999998</v>
      </c>
    </row>
    <row r="2020" spans="1:5" ht="45" x14ac:dyDescent="0.25">
      <c r="A2020" s="18" t="s">
        <v>1183</v>
      </c>
      <c r="B2020" t="s">
        <v>134</v>
      </c>
      <c r="C2020">
        <v>3.82</v>
      </c>
      <c r="D2020">
        <v>0.59350000000000003</v>
      </c>
      <c r="E2020">
        <f>ROUND((C2020*D2020),4)</f>
        <v>2.2671999999999999</v>
      </c>
    </row>
    <row r="2021" spans="1:5" ht="45" x14ac:dyDescent="0.25">
      <c r="A2021" s="18" t="s">
        <v>1184</v>
      </c>
      <c r="B2021" t="s">
        <v>136</v>
      </c>
      <c r="C2021">
        <v>1844.31</v>
      </c>
      <c r="D2021">
        <v>0.37</v>
      </c>
      <c r="E2021">
        <f>ROUND((C2021*D2021),4)</f>
        <v>682.39469999999994</v>
      </c>
    </row>
    <row r="2022" spans="1:5" x14ac:dyDescent="0.25">
      <c r="A2022" s="18" t="s">
        <v>122</v>
      </c>
      <c r="B2022" t="s">
        <v>10</v>
      </c>
      <c r="C2022" t="s">
        <v>10</v>
      </c>
      <c r="D2022" t="s">
        <v>10</v>
      </c>
      <c r="E2022">
        <f>SUM(E2018:E2021)</f>
        <v>740.50779999999997</v>
      </c>
    </row>
    <row r="2023" spans="1:5" x14ac:dyDescent="0.25">
      <c r="C2023"/>
      <c r="D2023"/>
      <c r="E2023"/>
    </row>
    <row r="2024" spans="1:5" x14ac:dyDescent="0.25">
      <c r="A2024" s="18" t="s">
        <v>129</v>
      </c>
      <c r="B2024" t="s">
        <v>10</v>
      </c>
      <c r="C2024" t="s">
        <v>10</v>
      </c>
      <c r="D2024" t="s">
        <v>10</v>
      </c>
      <c r="E2024">
        <f>E2022</f>
        <v>740.50779999999997</v>
      </c>
    </row>
    <row r="2025" spans="1:5" x14ac:dyDescent="0.25">
      <c r="C2025"/>
      <c r="D2025"/>
      <c r="E2025"/>
    </row>
    <row r="2026" spans="1:5" x14ac:dyDescent="0.25">
      <c r="A2026" s="18" t="s">
        <v>1185</v>
      </c>
      <c r="C2026"/>
      <c r="D2026"/>
      <c r="E2026"/>
    </row>
    <row r="2027" spans="1:5" ht="30" x14ac:dyDescent="0.25">
      <c r="A2027" s="18" t="s">
        <v>1186</v>
      </c>
      <c r="C2027"/>
      <c r="D2027"/>
      <c r="E2027"/>
    </row>
    <row r="2028" spans="1:5" x14ac:dyDescent="0.25">
      <c r="A2028" s="18" t="s">
        <v>133</v>
      </c>
      <c r="C2028"/>
      <c r="D2028"/>
      <c r="E2028"/>
    </row>
    <row r="2029" spans="1:5" x14ac:dyDescent="0.25">
      <c r="C2029"/>
      <c r="D2029"/>
      <c r="E2029"/>
    </row>
    <row r="2030" spans="1:5" x14ac:dyDescent="0.25">
      <c r="A2030" s="18" t="s">
        <v>125</v>
      </c>
      <c r="B2030" t="s">
        <v>117</v>
      </c>
      <c r="C2030" t="s">
        <v>118</v>
      </c>
      <c r="D2030" t="s">
        <v>119</v>
      </c>
      <c r="E2030" t="s">
        <v>120</v>
      </c>
    </row>
    <row r="2031" spans="1:5" ht="45" x14ac:dyDescent="0.25">
      <c r="A2031" s="18" t="s">
        <v>1181</v>
      </c>
      <c r="B2031" t="s">
        <v>124</v>
      </c>
      <c r="C2031">
        <v>1</v>
      </c>
      <c r="D2031">
        <v>11.006500000000001</v>
      </c>
      <c r="E2031">
        <f t="shared" ref="E2031:E2036" si="24">ROUND((C2031*D2031),4)</f>
        <v>11.006500000000001</v>
      </c>
    </row>
    <row r="2032" spans="1:5" ht="45" x14ac:dyDescent="0.25">
      <c r="A2032" s="18" t="s">
        <v>1187</v>
      </c>
      <c r="B2032" t="s">
        <v>140</v>
      </c>
      <c r="C2032">
        <v>1.19</v>
      </c>
      <c r="D2032">
        <v>0.97350000000000003</v>
      </c>
      <c r="E2032">
        <f t="shared" si="24"/>
        <v>1.1585000000000001</v>
      </c>
    </row>
    <row r="2033" spans="1:5" ht="45" x14ac:dyDescent="0.25">
      <c r="A2033" s="18" t="s">
        <v>1188</v>
      </c>
      <c r="B2033" t="s">
        <v>134</v>
      </c>
      <c r="C2033">
        <v>3.91</v>
      </c>
      <c r="D2033">
        <v>0.27829999999999999</v>
      </c>
      <c r="E2033">
        <f t="shared" si="24"/>
        <v>1.0882000000000001</v>
      </c>
    </row>
    <row r="2034" spans="1:5" ht="30" x14ac:dyDescent="0.25">
      <c r="A2034" s="18" t="s">
        <v>1164</v>
      </c>
      <c r="B2034" t="s">
        <v>137</v>
      </c>
      <c r="C2034">
        <v>1.3</v>
      </c>
      <c r="D2034">
        <v>70.92</v>
      </c>
      <c r="E2034">
        <f t="shared" si="24"/>
        <v>92.195999999999998</v>
      </c>
    </row>
    <row r="2035" spans="1:5" x14ac:dyDescent="0.25">
      <c r="A2035" s="18" t="s">
        <v>1189</v>
      </c>
      <c r="B2035" t="s">
        <v>136</v>
      </c>
      <c r="C2035">
        <v>130.49</v>
      </c>
      <c r="D2035">
        <v>0.5</v>
      </c>
      <c r="E2035">
        <f t="shared" si="24"/>
        <v>65.245000000000005</v>
      </c>
    </row>
    <row r="2036" spans="1:5" x14ac:dyDescent="0.25">
      <c r="A2036" s="18" t="s">
        <v>1025</v>
      </c>
      <c r="B2036" t="s">
        <v>136</v>
      </c>
      <c r="C2036">
        <v>250.11</v>
      </c>
      <c r="D2036">
        <v>0.44</v>
      </c>
      <c r="E2036">
        <f t="shared" si="24"/>
        <v>110.0484</v>
      </c>
    </row>
    <row r="2037" spans="1:5" x14ac:dyDescent="0.25">
      <c r="A2037" s="18" t="s">
        <v>122</v>
      </c>
      <c r="B2037" t="s">
        <v>10</v>
      </c>
      <c r="C2037" t="s">
        <v>10</v>
      </c>
      <c r="D2037" t="s">
        <v>10</v>
      </c>
      <c r="E2037">
        <f>SUM(E2031:E2036)</f>
        <v>280.74260000000004</v>
      </c>
    </row>
    <row r="2038" spans="1:5" x14ac:dyDescent="0.25">
      <c r="C2038"/>
      <c r="D2038"/>
      <c r="E2038"/>
    </row>
    <row r="2039" spans="1:5" x14ac:dyDescent="0.25">
      <c r="A2039" s="18" t="s">
        <v>129</v>
      </c>
      <c r="B2039" t="s">
        <v>10</v>
      </c>
      <c r="C2039" t="s">
        <v>10</v>
      </c>
      <c r="D2039" t="s">
        <v>10</v>
      </c>
      <c r="E2039">
        <f>E2037</f>
        <v>280.74260000000004</v>
      </c>
    </row>
    <row r="2040" spans="1:5" x14ac:dyDescent="0.25">
      <c r="C2040"/>
      <c r="D2040"/>
      <c r="E2040"/>
    </row>
    <row r="2041" spans="1:5" x14ac:dyDescent="0.25">
      <c r="A2041" s="18" t="s">
        <v>163</v>
      </c>
      <c r="C2041"/>
      <c r="D2041"/>
      <c r="E2041"/>
    </row>
    <row r="2042" spans="1:5" ht="30" x14ac:dyDescent="0.25">
      <c r="A2042" s="18" t="s">
        <v>164</v>
      </c>
      <c r="C2042"/>
      <c r="D2042"/>
      <c r="E2042"/>
    </row>
    <row r="2043" spans="1:5" x14ac:dyDescent="0.25">
      <c r="A2043" s="18" t="s">
        <v>133</v>
      </c>
      <c r="C2043"/>
      <c r="D2043"/>
      <c r="E2043"/>
    </row>
    <row r="2044" spans="1:5" x14ac:dyDescent="0.25">
      <c r="C2044"/>
      <c r="D2044"/>
      <c r="E2044"/>
    </row>
    <row r="2045" spans="1:5" x14ac:dyDescent="0.25">
      <c r="A2045" s="18" t="s">
        <v>125</v>
      </c>
      <c r="B2045" t="s">
        <v>117</v>
      </c>
      <c r="C2045" t="s">
        <v>118</v>
      </c>
      <c r="D2045" t="s">
        <v>119</v>
      </c>
      <c r="E2045" t="s">
        <v>120</v>
      </c>
    </row>
    <row r="2046" spans="1:5" ht="45" x14ac:dyDescent="0.25">
      <c r="A2046" s="18" t="s">
        <v>1181</v>
      </c>
      <c r="B2046" t="s">
        <v>124</v>
      </c>
      <c r="C2046">
        <v>4.75</v>
      </c>
      <c r="D2046">
        <v>11.006500000000001</v>
      </c>
      <c r="E2046">
        <f t="shared" ref="E2046:E2051" si="25">ROUND((C2046*D2046),4)</f>
        <v>52.280900000000003</v>
      </c>
    </row>
    <row r="2047" spans="1:5" ht="45" x14ac:dyDescent="0.25">
      <c r="A2047" s="18" t="s">
        <v>1187</v>
      </c>
      <c r="B2047" t="s">
        <v>140</v>
      </c>
      <c r="C2047">
        <v>1.1100000000000001</v>
      </c>
      <c r="D2047">
        <v>0.97350000000000003</v>
      </c>
      <c r="E2047">
        <f t="shared" si="25"/>
        <v>1.0806</v>
      </c>
    </row>
    <row r="2048" spans="1:5" ht="45" x14ac:dyDescent="0.25">
      <c r="A2048" s="18" t="s">
        <v>1188</v>
      </c>
      <c r="B2048" t="s">
        <v>134</v>
      </c>
      <c r="C2048">
        <v>3.64</v>
      </c>
      <c r="D2048">
        <v>0.27829999999999999</v>
      </c>
      <c r="E2048">
        <f t="shared" si="25"/>
        <v>1.0129999999999999</v>
      </c>
    </row>
    <row r="2049" spans="1:5" ht="30" x14ac:dyDescent="0.25">
      <c r="A2049" s="18" t="s">
        <v>1164</v>
      </c>
      <c r="B2049" t="s">
        <v>137</v>
      </c>
      <c r="C2049">
        <v>1.29</v>
      </c>
      <c r="D2049">
        <v>70.92</v>
      </c>
      <c r="E2049">
        <f t="shared" si="25"/>
        <v>91.486800000000002</v>
      </c>
    </row>
    <row r="2050" spans="1:5" x14ac:dyDescent="0.25">
      <c r="A2050" s="18" t="s">
        <v>1189</v>
      </c>
      <c r="B2050" t="s">
        <v>136</v>
      </c>
      <c r="C2050">
        <v>193.7</v>
      </c>
      <c r="D2050">
        <v>0.5</v>
      </c>
      <c r="E2050">
        <f t="shared" si="25"/>
        <v>96.85</v>
      </c>
    </row>
    <row r="2051" spans="1:5" x14ac:dyDescent="0.25">
      <c r="A2051" s="18" t="s">
        <v>1025</v>
      </c>
      <c r="B2051" t="s">
        <v>136</v>
      </c>
      <c r="C2051">
        <v>185.63</v>
      </c>
      <c r="D2051">
        <v>0.44</v>
      </c>
      <c r="E2051">
        <f t="shared" si="25"/>
        <v>81.677199999999999</v>
      </c>
    </row>
    <row r="2052" spans="1:5" x14ac:dyDescent="0.25">
      <c r="A2052" s="18" t="s">
        <v>122</v>
      </c>
      <c r="B2052" t="s">
        <v>10</v>
      </c>
      <c r="C2052" t="s">
        <v>10</v>
      </c>
      <c r="D2052" t="s">
        <v>10</v>
      </c>
      <c r="E2052">
        <f>SUM(E2046:E2051)</f>
        <v>324.38850000000002</v>
      </c>
    </row>
    <row r="2053" spans="1:5" x14ac:dyDescent="0.25">
      <c r="C2053"/>
      <c r="D2053"/>
      <c r="E2053"/>
    </row>
    <row r="2054" spans="1:5" x14ac:dyDescent="0.25">
      <c r="A2054" s="18" t="s">
        <v>129</v>
      </c>
      <c r="B2054" t="s">
        <v>10</v>
      </c>
      <c r="C2054" t="s">
        <v>10</v>
      </c>
      <c r="D2054" t="s">
        <v>10</v>
      </c>
      <c r="E2054">
        <f>E2052</f>
        <v>324.38850000000002</v>
      </c>
    </row>
    <row r="2055" spans="1:5" x14ac:dyDescent="0.25">
      <c r="C2055"/>
      <c r="D2055"/>
      <c r="E2055"/>
    </row>
    <row r="2056" spans="1:5" x14ac:dyDescent="0.25">
      <c r="A2056" s="18" t="s">
        <v>165</v>
      </c>
      <c r="C2056"/>
      <c r="D2056"/>
      <c r="E2056"/>
    </row>
    <row r="2057" spans="1:5" ht="30" x14ac:dyDescent="0.25">
      <c r="A2057" s="18" t="s">
        <v>166</v>
      </c>
      <c r="C2057"/>
      <c r="D2057"/>
      <c r="E2057"/>
    </row>
    <row r="2058" spans="1:5" x14ac:dyDescent="0.25">
      <c r="A2058" s="18" t="s">
        <v>133</v>
      </c>
      <c r="C2058"/>
      <c r="D2058"/>
      <c r="E2058"/>
    </row>
    <row r="2059" spans="1:5" x14ac:dyDescent="0.25">
      <c r="C2059"/>
      <c r="D2059"/>
      <c r="E2059"/>
    </row>
    <row r="2060" spans="1:5" x14ac:dyDescent="0.25">
      <c r="A2060" s="18" t="s">
        <v>125</v>
      </c>
      <c r="B2060" t="s">
        <v>117</v>
      </c>
      <c r="C2060" t="s">
        <v>118</v>
      </c>
      <c r="D2060" t="s">
        <v>119</v>
      </c>
      <c r="E2060" t="s">
        <v>120</v>
      </c>
    </row>
    <row r="2061" spans="1:5" ht="45" x14ac:dyDescent="0.25">
      <c r="A2061" s="18" t="s">
        <v>1181</v>
      </c>
      <c r="B2061" t="s">
        <v>124</v>
      </c>
      <c r="C2061">
        <v>5.0199999999999996</v>
      </c>
      <c r="D2061">
        <v>11.006500000000001</v>
      </c>
      <c r="E2061">
        <f>ROUND((C2061*D2061),4)</f>
        <v>55.252600000000001</v>
      </c>
    </row>
    <row r="2062" spans="1:5" ht="45" x14ac:dyDescent="0.25">
      <c r="A2062" s="18" t="s">
        <v>1187</v>
      </c>
      <c r="B2062" t="s">
        <v>140</v>
      </c>
      <c r="C2062">
        <v>1.17</v>
      </c>
      <c r="D2062">
        <v>0.97350000000000003</v>
      </c>
      <c r="E2062">
        <f>ROUND((C2062*D2062),4)</f>
        <v>1.139</v>
      </c>
    </row>
    <row r="2063" spans="1:5" ht="45" x14ac:dyDescent="0.25">
      <c r="A2063" s="18" t="s">
        <v>1188</v>
      </c>
      <c r="B2063" t="s">
        <v>134</v>
      </c>
      <c r="C2063">
        <v>3.85</v>
      </c>
      <c r="D2063">
        <v>0.27829999999999999</v>
      </c>
      <c r="E2063">
        <f>ROUND((C2063*D2063),4)</f>
        <v>1.0714999999999999</v>
      </c>
    </row>
    <row r="2064" spans="1:5" ht="30" x14ac:dyDescent="0.25">
      <c r="A2064" s="18" t="s">
        <v>1164</v>
      </c>
      <c r="B2064" t="s">
        <v>137</v>
      </c>
      <c r="C2064">
        <v>1.54</v>
      </c>
      <c r="D2064">
        <v>70.92</v>
      </c>
      <c r="E2064">
        <f>ROUND((C2064*D2064),4)</f>
        <v>109.21680000000001</v>
      </c>
    </row>
    <row r="2065" spans="1:5" x14ac:dyDescent="0.25">
      <c r="A2065" s="18" t="s">
        <v>1025</v>
      </c>
      <c r="B2065" t="s">
        <v>136</v>
      </c>
      <c r="C2065">
        <v>442.22</v>
      </c>
      <c r="D2065">
        <v>0.44</v>
      </c>
      <c r="E2065">
        <f>ROUND((C2065*D2065),4)</f>
        <v>194.57679999999999</v>
      </c>
    </row>
    <row r="2066" spans="1:5" x14ac:dyDescent="0.25">
      <c r="A2066" s="18" t="s">
        <v>122</v>
      </c>
      <c r="B2066" t="s">
        <v>10</v>
      </c>
      <c r="C2066" t="s">
        <v>10</v>
      </c>
      <c r="D2066" t="s">
        <v>10</v>
      </c>
      <c r="E2066">
        <f>SUM(E2061:E2065)</f>
        <v>361.25670000000002</v>
      </c>
    </row>
    <row r="2067" spans="1:5" x14ac:dyDescent="0.25">
      <c r="C2067"/>
      <c r="D2067"/>
      <c r="E2067"/>
    </row>
    <row r="2068" spans="1:5" x14ac:dyDescent="0.25">
      <c r="A2068" s="18" t="s">
        <v>129</v>
      </c>
      <c r="B2068" t="s">
        <v>10</v>
      </c>
      <c r="C2068" t="s">
        <v>10</v>
      </c>
      <c r="D2068" t="s">
        <v>10</v>
      </c>
      <c r="E2068">
        <f>E2066</f>
        <v>361.25670000000002</v>
      </c>
    </row>
    <row r="2069" spans="1:5" x14ac:dyDescent="0.25">
      <c r="C2069"/>
      <c r="D2069"/>
      <c r="E2069"/>
    </row>
    <row r="2070" spans="1:5" x14ac:dyDescent="0.25">
      <c r="A2070" s="18" t="s">
        <v>167</v>
      </c>
      <c r="C2070"/>
      <c r="D2070"/>
      <c r="E2070"/>
    </row>
    <row r="2071" spans="1:5" ht="30" x14ac:dyDescent="0.25">
      <c r="A2071" s="18" t="s">
        <v>164</v>
      </c>
      <c r="C2071"/>
      <c r="D2071"/>
      <c r="E2071"/>
    </row>
    <row r="2072" spans="1:5" x14ac:dyDescent="0.25">
      <c r="A2072" s="18" t="s">
        <v>133</v>
      </c>
      <c r="C2072"/>
      <c r="D2072"/>
      <c r="E2072"/>
    </row>
    <row r="2073" spans="1:5" x14ac:dyDescent="0.25">
      <c r="C2073"/>
      <c r="D2073"/>
      <c r="E2073"/>
    </row>
    <row r="2074" spans="1:5" x14ac:dyDescent="0.25">
      <c r="A2074" s="18" t="s">
        <v>125</v>
      </c>
      <c r="B2074" t="s">
        <v>117</v>
      </c>
      <c r="C2074" t="s">
        <v>118</v>
      </c>
      <c r="D2074" t="s">
        <v>119</v>
      </c>
      <c r="E2074" t="s">
        <v>120</v>
      </c>
    </row>
    <row r="2075" spans="1:5" ht="45" x14ac:dyDescent="0.25">
      <c r="A2075" s="18" t="s">
        <v>1181</v>
      </c>
      <c r="B2075" t="s">
        <v>124</v>
      </c>
      <c r="C2075">
        <v>4.88</v>
      </c>
      <c r="D2075">
        <v>11.006500000000001</v>
      </c>
      <c r="E2075">
        <f t="shared" ref="E2075:E2080" si="26">ROUND((C2075*D2075),4)</f>
        <v>53.7117</v>
      </c>
    </row>
    <row r="2076" spans="1:5" ht="45" x14ac:dyDescent="0.25">
      <c r="A2076" s="18" t="s">
        <v>1190</v>
      </c>
      <c r="B2076" t="s">
        <v>140</v>
      </c>
      <c r="C2076">
        <v>1.1399999999999999</v>
      </c>
      <c r="D2076">
        <v>2.4868000000000001</v>
      </c>
      <c r="E2076">
        <f t="shared" si="26"/>
        <v>2.835</v>
      </c>
    </row>
    <row r="2077" spans="1:5" ht="45" x14ac:dyDescent="0.25">
      <c r="A2077" s="18" t="s">
        <v>1191</v>
      </c>
      <c r="B2077" t="s">
        <v>134</v>
      </c>
      <c r="C2077">
        <v>3.74</v>
      </c>
      <c r="D2077">
        <v>0.73770000000000002</v>
      </c>
      <c r="E2077">
        <f t="shared" si="26"/>
        <v>2.7589999999999999</v>
      </c>
    </row>
    <row r="2078" spans="1:5" ht="30" x14ac:dyDescent="0.25">
      <c r="A2078" s="18" t="s">
        <v>1164</v>
      </c>
      <c r="B2078" t="s">
        <v>137</v>
      </c>
      <c r="C2078">
        <v>1.25</v>
      </c>
      <c r="D2078">
        <v>70.92</v>
      </c>
      <c r="E2078">
        <f t="shared" si="26"/>
        <v>88.65</v>
      </c>
    </row>
    <row r="2079" spans="1:5" x14ac:dyDescent="0.25">
      <c r="A2079" s="18" t="s">
        <v>1189</v>
      </c>
      <c r="B2079" t="s">
        <v>136</v>
      </c>
      <c r="C2079">
        <v>187.02</v>
      </c>
      <c r="D2079">
        <v>0.5</v>
      </c>
      <c r="E2079">
        <f t="shared" si="26"/>
        <v>93.51</v>
      </c>
    </row>
    <row r="2080" spans="1:5" x14ac:dyDescent="0.25">
      <c r="A2080" s="18" t="s">
        <v>1025</v>
      </c>
      <c r="B2080" t="s">
        <v>136</v>
      </c>
      <c r="C2080">
        <v>179.22</v>
      </c>
      <c r="D2080">
        <v>0.44</v>
      </c>
      <c r="E2080">
        <f t="shared" si="26"/>
        <v>78.856800000000007</v>
      </c>
    </row>
    <row r="2081" spans="1:5" x14ac:dyDescent="0.25">
      <c r="A2081" s="18" t="s">
        <v>122</v>
      </c>
      <c r="B2081" t="s">
        <v>10</v>
      </c>
      <c r="C2081" t="s">
        <v>10</v>
      </c>
      <c r="D2081" t="s">
        <v>10</v>
      </c>
      <c r="E2081">
        <f>SUM(E2075:E2080)</f>
        <v>320.32250000000005</v>
      </c>
    </row>
    <row r="2082" spans="1:5" x14ac:dyDescent="0.25">
      <c r="C2082"/>
      <c r="D2082"/>
      <c r="E2082"/>
    </row>
    <row r="2083" spans="1:5" x14ac:dyDescent="0.25">
      <c r="A2083" s="18" t="s">
        <v>129</v>
      </c>
      <c r="B2083" t="s">
        <v>10</v>
      </c>
      <c r="C2083" t="s">
        <v>10</v>
      </c>
      <c r="D2083" t="s">
        <v>10</v>
      </c>
      <c r="E2083">
        <f>E2081</f>
        <v>320.32250000000005</v>
      </c>
    </row>
    <row r="2084" spans="1:5" x14ac:dyDescent="0.25">
      <c r="C2084"/>
      <c r="D2084"/>
      <c r="E2084"/>
    </row>
    <row r="2085" spans="1:5" x14ac:dyDescent="0.25">
      <c r="A2085" s="18" t="s">
        <v>168</v>
      </c>
      <c r="C2085"/>
      <c r="D2085"/>
      <c r="E2085"/>
    </row>
    <row r="2086" spans="1:5" ht="30" x14ac:dyDescent="0.25">
      <c r="A2086" s="18" t="s">
        <v>164</v>
      </c>
      <c r="C2086"/>
      <c r="D2086"/>
      <c r="E2086"/>
    </row>
    <row r="2087" spans="1:5" x14ac:dyDescent="0.25">
      <c r="A2087" s="18" t="s">
        <v>133</v>
      </c>
      <c r="C2087"/>
      <c r="D2087"/>
      <c r="E2087"/>
    </row>
    <row r="2088" spans="1:5" x14ac:dyDescent="0.25">
      <c r="C2088"/>
      <c r="D2088"/>
      <c r="E2088"/>
    </row>
    <row r="2089" spans="1:5" x14ac:dyDescent="0.25">
      <c r="A2089" s="18" t="s">
        <v>125</v>
      </c>
      <c r="B2089" t="s">
        <v>117</v>
      </c>
      <c r="C2089" t="s">
        <v>118</v>
      </c>
      <c r="D2089" t="s">
        <v>119</v>
      </c>
      <c r="E2089" t="s">
        <v>120</v>
      </c>
    </row>
    <row r="2090" spans="1:5" x14ac:dyDescent="0.25">
      <c r="A2090" s="18" t="s">
        <v>767</v>
      </c>
      <c r="B2090" t="s">
        <v>124</v>
      </c>
      <c r="C2090">
        <v>11.37</v>
      </c>
      <c r="D2090">
        <v>10.5754</v>
      </c>
      <c r="E2090">
        <f>ROUND((C2090*D2090),4)</f>
        <v>120.2423</v>
      </c>
    </row>
    <row r="2091" spans="1:5" ht="30" x14ac:dyDescent="0.25">
      <c r="A2091" s="18" t="s">
        <v>1164</v>
      </c>
      <c r="B2091" t="s">
        <v>137</v>
      </c>
      <c r="C2091">
        <v>1.26</v>
      </c>
      <c r="D2091">
        <v>70.92</v>
      </c>
      <c r="E2091">
        <f>ROUND((C2091*D2091),4)</f>
        <v>89.359200000000001</v>
      </c>
    </row>
    <row r="2092" spans="1:5" x14ac:dyDescent="0.25">
      <c r="A2092" s="18" t="s">
        <v>1189</v>
      </c>
      <c r="B2092" t="s">
        <v>136</v>
      </c>
      <c r="C2092">
        <v>188.94</v>
      </c>
      <c r="D2092">
        <v>0.5</v>
      </c>
      <c r="E2092">
        <f>ROUND((C2092*D2092),4)</f>
        <v>94.47</v>
      </c>
    </row>
    <row r="2093" spans="1:5" x14ac:dyDescent="0.25">
      <c r="A2093" s="18" t="s">
        <v>1025</v>
      </c>
      <c r="B2093" t="s">
        <v>136</v>
      </c>
      <c r="C2093">
        <v>181.07</v>
      </c>
      <c r="D2093">
        <v>0.44</v>
      </c>
      <c r="E2093">
        <f>ROUND((C2093*D2093),4)</f>
        <v>79.6708</v>
      </c>
    </row>
    <row r="2094" spans="1:5" x14ac:dyDescent="0.25">
      <c r="A2094" s="18" t="s">
        <v>122</v>
      </c>
      <c r="B2094" t="s">
        <v>10</v>
      </c>
      <c r="C2094" t="s">
        <v>10</v>
      </c>
      <c r="D2094" t="s">
        <v>10</v>
      </c>
      <c r="E2094">
        <f>SUM(E2090:E2093)</f>
        <v>383.7423</v>
      </c>
    </row>
    <row r="2095" spans="1:5" x14ac:dyDescent="0.25">
      <c r="C2095"/>
      <c r="D2095"/>
      <c r="E2095"/>
    </row>
    <row r="2096" spans="1:5" x14ac:dyDescent="0.25">
      <c r="A2096" s="18" t="s">
        <v>129</v>
      </c>
      <c r="B2096" t="s">
        <v>10</v>
      </c>
      <c r="C2096" t="s">
        <v>10</v>
      </c>
      <c r="D2096" t="s">
        <v>10</v>
      </c>
      <c r="E2096">
        <f>E2094</f>
        <v>383.7423</v>
      </c>
    </row>
    <row r="2097" spans="1:5" x14ac:dyDescent="0.25">
      <c r="C2097"/>
      <c r="D2097"/>
      <c r="E2097"/>
    </row>
    <row r="2098" spans="1:5" x14ac:dyDescent="0.25">
      <c r="A2098" s="18" t="s">
        <v>169</v>
      </c>
      <c r="C2098"/>
      <c r="D2098"/>
      <c r="E2098"/>
    </row>
    <row r="2099" spans="1:5" ht="30" x14ac:dyDescent="0.25">
      <c r="A2099" s="18" t="s">
        <v>166</v>
      </c>
      <c r="C2099"/>
      <c r="D2099"/>
      <c r="E2099"/>
    </row>
    <row r="2100" spans="1:5" x14ac:dyDescent="0.25">
      <c r="A2100" s="18" t="s">
        <v>133</v>
      </c>
      <c r="C2100"/>
      <c r="D2100"/>
      <c r="E2100"/>
    </row>
    <row r="2101" spans="1:5" x14ac:dyDescent="0.25">
      <c r="C2101"/>
      <c r="D2101"/>
      <c r="E2101"/>
    </row>
    <row r="2102" spans="1:5" x14ac:dyDescent="0.25">
      <c r="A2102" s="18" t="s">
        <v>125</v>
      </c>
      <c r="B2102" t="s">
        <v>117</v>
      </c>
      <c r="C2102" t="s">
        <v>118</v>
      </c>
      <c r="D2102" t="s">
        <v>119</v>
      </c>
      <c r="E2102" t="s">
        <v>120</v>
      </c>
    </row>
    <row r="2103" spans="1:5" x14ac:dyDescent="0.25">
      <c r="A2103" s="18" t="s">
        <v>767</v>
      </c>
      <c r="B2103" t="s">
        <v>124</v>
      </c>
      <c r="C2103">
        <v>11.49</v>
      </c>
      <c r="D2103">
        <v>10.5754</v>
      </c>
      <c r="E2103">
        <f>ROUND((C2103*D2103),4)</f>
        <v>121.51130000000001</v>
      </c>
    </row>
    <row r="2104" spans="1:5" ht="30" x14ac:dyDescent="0.25">
      <c r="A2104" s="18" t="s">
        <v>1164</v>
      </c>
      <c r="B2104" t="s">
        <v>137</v>
      </c>
      <c r="C2104">
        <v>1.51</v>
      </c>
      <c r="D2104">
        <v>70.92</v>
      </c>
      <c r="E2104">
        <f>ROUND((C2104*D2104),4)</f>
        <v>107.08920000000001</v>
      </c>
    </row>
    <row r="2105" spans="1:5" x14ac:dyDescent="0.25">
      <c r="A2105" s="18" t="s">
        <v>1025</v>
      </c>
      <c r="B2105" t="s">
        <v>136</v>
      </c>
      <c r="C2105">
        <v>435.03</v>
      </c>
      <c r="D2105">
        <v>0.44</v>
      </c>
      <c r="E2105">
        <f>ROUND((C2105*D2105),4)</f>
        <v>191.41319999999999</v>
      </c>
    </row>
    <row r="2106" spans="1:5" x14ac:dyDescent="0.25">
      <c r="A2106" s="18" t="s">
        <v>122</v>
      </c>
      <c r="B2106" t="s">
        <v>10</v>
      </c>
      <c r="C2106" t="s">
        <v>10</v>
      </c>
      <c r="D2106" t="s">
        <v>10</v>
      </c>
      <c r="E2106">
        <f>SUM(E2103:E2105)</f>
        <v>420.01369999999997</v>
      </c>
    </row>
    <row r="2107" spans="1:5" x14ac:dyDescent="0.25">
      <c r="C2107"/>
      <c r="D2107"/>
      <c r="E2107"/>
    </row>
    <row r="2108" spans="1:5" x14ac:dyDescent="0.25">
      <c r="A2108" s="18" t="s">
        <v>129</v>
      </c>
      <c r="B2108" t="s">
        <v>10</v>
      </c>
      <c r="C2108" t="s">
        <v>10</v>
      </c>
      <c r="D2108" t="s">
        <v>10</v>
      </c>
      <c r="E2108">
        <f>E2106</f>
        <v>420.01369999999997</v>
      </c>
    </row>
    <row r="2109" spans="1:5" x14ac:dyDescent="0.25">
      <c r="C2109"/>
      <c r="D2109"/>
      <c r="E2109"/>
    </row>
    <row r="2110" spans="1:5" x14ac:dyDescent="0.25">
      <c r="A2110" s="18" t="s">
        <v>1192</v>
      </c>
      <c r="C2110"/>
      <c r="D2110"/>
      <c r="E2110"/>
    </row>
    <row r="2111" spans="1:5" ht="30" x14ac:dyDescent="0.25">
      <c r="A2111" s="18" t="s">
        <v>1193</v>
      </c>
      <c r="C2111"/>
      <c r="D2111"/>
      <c r="E2111"/>
    </row>
    <row r="2112" spans="1:5" x14ac:dyDescent="0.25">
      <c r="A2112" s="18" t="s">
        <v>133</v>
      </c>
      <c r="C2112"/>
      <c r="D2112"/>
      <c r="E2112"/>
    </row>
    <row r="2113" spans="1:5" x14ac:dyDescent="0.25">
      <c r="C2113"/>
      <c r="D2113"/>
      <c r="E2113"/>
    </row>
    <row r="2114" spans="1:5" x14ac:dyDescent="0.25">
      <c r="A2114" s="18" t="s">
        <v>125</v>
      </c>
      <c r="B2114" t="s">
        <v>117</v>
      </c>
      <c r="C2114" t="s">
        <v>118</v>
      </c>
      <c r="D2114" t="s">
        <v>119</v>
      </c>
      <c r="E2114" t="s">
        <v>120</v>
      </c>
    </row>
    <row r="2115" spans="1:5" x14ac:dyDescent="0.25">
      <c r="A2115" s="18" t="s">
        <v>767</v>
      </c>
      <c r="B2115" t="s">
        <v>124</v>
      </c>
      <c r="C2115">
        <v>10.89</v>
      </c>
      <c r="D2115">
        <v>10.5754</v>
      </c>
      <c r="E2115">
        <f>ROUND((C2115*D2115),4)</f>
        <v>115.1661</v>
      </c>
    </row>
    <row r="2116" spans="1:5" ht="30" x14ac:dyDescent="0.25">
      <c r="A2116" s="18" t="s">
        <v>1194</v>
      </c>
      <c r="B2116" t="s">
        <v>137</v>
      </c>
      <c r="C2116">
        <v>1.05</v>
      </c>
      <c r="D2116">
        <v>74.25</v>
      </c>
      <c r="E2116">
        <f>ROUND((C2116*D2116),4)</f>
        <v>77.962500000000006</v>
      </c>
    </row>
    <row r="2117" spans="1:5" x14ac:dyDescent="0.25">
      <c r="A2117" s="18" t="s">
        <v>1025</v>
      </c>
      <c r="B2117" t="s">
        <v>136</v>
      </c>
      <c r="C2117">
        <v>401.09</v>
      </c>
      <c r="D2117">
        <v>0.44</v>
      </c>
      <c r="E2117">
        <f>ROUND((C2117*D2117),4)</f>
        <v>176.4796</v>
      </c>
    </row>
    <row r="2118" spans="1:5" x14ac:dyDescent="0.25">
      <c r="A2118" s="18" t="s">
        <v>122</v>
      </c>
      <c r="B2118" t="s">
        <v>10</v>
      </c>
      <c r="C2118" t="s">
        <v>10</v>
      </c>
      <c r="D2118" t="s">
        <v>10</v>
      </c>
      <c r="E2118">
        <f>SUM(E2115:E2117)</f>
        <v>369.60820000000001</v>
      </c>
    </row>
    <row r="2119" spans="1:5" x14ac:dyDescent="0.25">
      <c r="C2119"/>
      <c r="D2119"/>
      <c r="E2119"/>
    </row>
    <row r="2120" spans="1:5" x14ac:dyDescent="0.25">
      <c r="A2120" s="18" t="s">
        <v>129</v>
      </c>
      <c r="B2120" t="s">
        <v>10</v>
      </c>
      <c r="C2120" t="s">
        <v>10</v>
      </c>
      <c r="D2120" t="s">
        <v>10</v>
      </c>
      <c r="E2120">
        <f>E2118</f>
        <v>369.60820000000001</v>
      </c>
    </row>
    <row r="2121" spans="1:5" x14ac:dyDescent="0.25">
      <c r="C2121"/>
      <c r="D2121"/>
      <c r="E2121"/>
    </row>
    <row r="2122" spans="1:5" x14ac:dyDescent="0.25">
      <c r="A2122" s="18" t="s">
        <v>170</v>
      </c>
      <c r="C2122"/>
      <c r="D2122"/>
      <c r="E2122"/>
    </row>
    <row r="2123" spans="1:5" ht="30" x14ac:dyDescent="0.25">
      <c r="A2123" s="18" t="s">
        <v>171</v>
      </c>
      <c r="C2123"/>
      <c r="D2123"/>
      <c r="E2123"/>
    </row>
    <row r="2124" spans="1:5" x14ac:dyDescent="0.25">
      <c r="A2124" s="18" t="s">
        <v>172</v>
      </c>
      <c r="C2124"/>
      <c r="D2124"/>
      <c r="E2124"/>
    </row>
    <row r="2125" spans="1:5" x14ac:dyDescent="0.25">
      <c r="C2125"/>
      <c r="D2125"/>
      <c r="E2125"/>
    </row>
    <row r="2126" spans="1:5" x14ac:dyDescent="0.25">
      <c r="A2126" s="18" t="s">
        <v>123</v>
      </c>
      <c r="B2126" t="s">
        <v>117</v>
      </c>
      <c r="C2126" t="s">
        <v>118</v>
      </c>
      <c r="D2126" t="s">
        <v>119</v>
      </c>
      <c r="E2126" t="s">
        <v>120</v>
      </c>
    </row>
    <row r="2127" spans="1:5" x14ac:dyDescent="0.25">
      <c r="A2127" s="18" t="s">
        <v>1050</v>
      </c>
      <c r="B2127" t="s">
        <v>124</v>
      </c>
      <c r="C2127">
        <v>1</v>
      </c>
      <c r="D2127">
        <v>8.6199999999999992</v>
      </c>
      <c r="E2127">
        <f>ROUND((C2127*D2127),4)</f>
        <v>8.6199999999999992</v>
      </c>
    </row>
    <row r="2128" spans="1:5" x14ac:dyDescent="0.25">
      <c r="A2128" s="18" t="s">
        <v>122</v>
      </c>
      <c r="B2128" t="s">
        <v>10</v>
      </c>
      <c r="C2128" t="s">
        <v>10</v>
      </c>
      <c r="D2128" t="s">
        <v>10</v>
      </c>
      <c r="E2128">
        <f>SUM(E2127:E2127)</f>
        <v>8.6199999999999992</v>
      </c>
    </row>
    <row r="2129" spans="1:5" x14ac:dyDescent="0.25">
      <c r="C2129"/>
      <c r="D2129"/>
      <c r="E2129"/>
    </row>
    <row r="2130" spans="1:5" x14ac:dyDescent="0.25">
      <c r="A2130" s="18" t="s">
        <v>125</v>
      </c>
      <c r="B2130" t="s">
        <v>117</v>
      </c>
      <c r="C2130" t="s">
        <v>118</v>
      </c>
      <c r="D2130" t="s">
        <v>119</v>
      </c>
      <c r="E2130" t="s">
        <v>120</v>
      </c>
    </row>
    <row r="2131" spans="1:5" x14ac:dyDescent="0.25">
      <c r="A2131" s="18" t="s">
        <v>1195</v>
      </c>
      <c r="B2131" t="s">
        <v>124</v>
      </c>
      <c r="C2131">
        <v>1</v>
      </c>
      <c r="D2131">
        <v>0.33889999999999998</v>
      </c>
      <c r="E2131">
        <f t="shared" ref="E2131:E2136" si="27">ROUND((C2131*D2131),4)</f>
        <v>0.33889999999999998</v>
      </c>
    </row>
    <row r="2132" spans="1:5" x14ac:dyDescent="0.25">
      <c r="A2132" s="18" t="s">
        <v>1196</v>
      </c>
      <c r="B2132" t="s">
        <v>124</v>
      </c>
      <c r="C2132">
        <v>1</v>
      </c>
      <c r="D2132">
        <v>1.1265000000000001</v>
      </c>
      <c r="E2132">
        <f t="shared" si="27"/>
        <v>1.1265000000000001</v>
      </c>
    </row>
    <row r="2133" spans="1:5" ht="30" x14ac:dyDescent="0.25">
      <c r="A2133" s="18" t="s">
        <v>1197</v>
      </c>
      <c r="B2133" t="s">
        <v>124</v>
      </c>
      <c r="C2133">
        <v>1</v>
      </c>
      <c r="D2133">
        <v>0.6</v>
      </c>
      <c r="E2133">
        <f t="shared" si="27"/>
        <v>0.6</v>
      </c>
    </row>
    <row r="2134" spans="1:5" ht="30" x14ac:dyDescent="0.25">
      <c r="A2134" s="18" t="s">
        <v>1198</v>
      </c>
      <c r="B2134" t="s">
        <v>124</v>
      </c>
      <c r="C2134">
        <v>1</v>
      </c>
      <c r="D2134">
        <v>0.7</v>
      </c>
      <c r="E2134">
        <f t="shared" si="27"/>
        <v>0.7</v>
      </c>
    </row>
    <row r="2135" spans="1:5" ht="30" x14ac:dyDescent="0.25">
      <c r="A2135" s="18" t="s">
        <v>1199</v>
      </c>
      <c r="B2135" t="s">
        <v>124</v>
      </c>
      <c r="C2135">
        <v>1</v>
      </c>
      <c r="D2135">
        <v>0.09</v>
      </c>
      <c r="E2135">
        <f t="shared" si="27"/>
        <v>0.09</v>
      </c>
    </row>
    <row r="2136" spans="1:5" ht="30" x14ac:dyDescent="0.25">
      <c r="A2136" s="18" t="s">
        <v>1200</v>
      </c>
      <c r="B2136" t="s">
        <v>124</v>
      </c>
      <c r="C2136">
        <v>1</v>
      </c>
      <c r="D2136">
        <v>0.04</v>
      </c>
      <c r="E2136">
        <f t="shared" si="27"/>
        <v>0.04</v>
      </c>
    </row>
    <row r="2137" spans="1:5" x14ac:dyDescent="0.25">
      <c r="A2137" s="18" t="s">
        <v>122</v>
      </c>
      <c r="B2137" t="s">
        <v>10</v>
      </c>
      <c r="C2137" t="s">
        <v>10</v>
      </c>
      <c r="D2137" t="s">
        <v>10</v>
      </c>
      <c r="E2137">
        <f>SUM(E2131:E2136)</f>
        <v>2.8953999999999995</v>
      </c>
    </row>
    <row r="2138" spans="1:5" x14ac:dyDescent="0.25">
      <c r="C2138"/>
      <c r="D2138"/>
      <c r="E2138"/>
    </row>
    <row r="2139" spans="1:5" x14ac:dyDescent="0.25">
      <c r="A2139" s="18" t="s">
        <v>129</v>
      </c>
      <c r="B2139" t="s">
        <v>10</v>
      </c>
      <c r="C2139" t="s">
        <v>10</v>
      </c>
      <c r="D2139" t="s">
        <v>10</v>
      </c>
      <c r="E2139">
        <f>E2128+E2137</f>
        <v>11.5154</v>
      </c>
    </row>
    <row r="2140" spans="1:5" x14ac:dyDescent="0.25">
      <c r="C2140"/>
      <c r="D2140"/>
      <c r="E2140"/>
    </row>
    <row r="2141" spans="1:5" x14ac:dyDescent="0.25">
      <c r="A2141" s="18" t="s">
        <v>173</v>
      </c>
      <c r="C2141"/>
      <c r="D2141"/>
      <c r="E2141"/>
    </row>
    <row r="2142" spans="1:5" ht="30" x14ac:dyDescent="0.25">
      <c r="A2142" s="18" t="s">
        <v>174</v>
      </c>
      <c r="C2142"/>
      <c r="D2142"/>
      <c r="E2142"/>
    </row>
    <row r="2143" spans="1:5" x14ac:dyDescent="0.25">
      <c r="A2143" s="18" t="s">
        <v>172</v>
      </c>
      <c r="C2143"/>
      <c r="D2143"/>
      <c r="E2143"/>
    </row>
    <row r="2144" spans="1:5" x14ac:dyDescent="0.25">
      <c r="C2144"/>
      <c r="D2144"/>
      <c r="E2144"/>
    </row>
    <row r="2145" spans="1:5" x14ac:dyDescent="0.25">
      <c r="A2145" s="18" t="s">
        <v>123</v>
      </c>
      <c r="B2145" t="s">
        <v>117</v>
      </c>
      <c r="C2145" t="s">
        <v>118</v>
      </c>
      <c r="D2145" t="s">
        <v>119</v>
      </c>
      <c r="E2145" t="s">
        <v>120</v>
      </c>
    </row>
    <row r="2146" spans="1:5" x14ac:dyDescent="0.25">
      <c r="A2146" s="18" t="s">
        <v>1201</v>
      </c>
      <c r="B2146" t="s">
        <v>124</v>
      </c>
      <c r="C2146">
        <v>1</v>
      </c>
      <c r="D2146">
        <v>7.58</v>
      </c>
      <c r="E2146">
        <f>ROUND((C2146*D2146),4)</f>
        <v>7.58</v>
      </c>
    </row>
    <row r="2147" spans="1:5" x14ac:dyDescent="0.25">
      <c r="A2147" s="18" t="s">
        <v>122</v>
      </c>
      <c r="B2147" t="s">
        <v>10</v>
      </c>
      <c r="C2147" t="s">
        <v>10</v>
      </c>
      <c r="D2147" t="s">
        <v>10</v>
      </c>
      <c r="E2147">
        <f>SUM(E2146:E2146)</f>
        <v>7.58</v>
      </c>
    </row>
    <row r="2148" spans="1:5" x14ac:dyDescent="0.25">
      <c r="C2148"/>
      <c r="D2148"/>
      <c r="E2148"/>
    </row>
    <row r="2149" spans="1:5" x14ac:dyDescent="0.25">
      <c r="A2149" s="18" t="s">
        <v>125</v>
      </c>
      <c r="B2149" t="s">
        <v>117</v>
      </c>
      <c r="C2149" t="s">
        <v>118</v>
      </c>
      <c r="D2149" t="s">
        <v>119</v>
      </c>
      <c r="E2149" t="s">
        <v>120</v>
      </c>
    </row>
    <row r="2150" spans="1:5" x14ac:dyDescent="0.25">
      <c r="A2150" s="18" t="s">
        <v>1195</v>
      </c>
      <c r="B2150" t="s">
        <v>124</v>
      </c>
      <c r="C2150">
        <v>1</v>
      </c>
      <c r="D2150">
        <v>0.33889999999999998</v>
      </c>
      <c r="E2150">
        <f t="shared" ref="E2150:E2155" si="28">ROUND((C2150*D2150),4)</f>
        <v>0.33889999999999998</v>
      </c>
    </row>
    <row r="2151" spans="1:5" x14ac:dyDescent="0.25">
      <c r="A2151" s="18" t="s">
        <v>1196</v>
      </c>
      <c r="B2151" t="s">
        <v>124</v>
      </c>
      <c r="C2151">
        <v>1</v>
      </c>
      <c r="D2151">
        <v>1.1265000000000001</v>
      </c>
      <c r="E2151">
        <f t="shared" si="28"/>
        <v>1.1265000000000001</v>
      </c>
    </row>
    <row r="2152" spans="1:5" ht="30" x14ac:dyDescent="0.25">
      <c r="A2152" s="18" t="s">
        <v>1197</v>
      </c>
      <c r="B2152" t="s">
        <v>124</v>
      </c>
      <c r="C2152">
        <v>1</v>
      </c>
      <c r="D2152">
        <v>0.6</v>
      </c>
      <c r="E2152">
        <f t="shared" si="28"/>
        <v>0.6</v>
      </c>
    </row>
    <row r="2153" spans="1:5" ht="30" x14ac:dyDescent="0.25">
      <c r="A2153" s="18" t="s">
        <v>1198</v>
      </c>
      <c r="B2153" t="s">
        <v>124</v>
      </c>
      <c r="C2153">
        <v>1</v>
      </c>
      <c r="D2153">
        <v>0.7</v>
      </c>
      <c r="E2153">
        <f t="shared" si="28"/>
        <v>0.7</v>
      </c>
    </row>
    <row r="2154" spans="1:5" ht="30" x14ac:dyDescent="0.25">
      <c r="A2154" s="18" t="s">
        <v>1199</v>
      </c>
      <c r="B2154" t="s">
        <v>124</v>
      </c>
      <c r="C2154">
        <v>1</v>
      </c>
      <c r="D2154">
        <v>0.09</v>
      </c>
      <c r="E2154">
        <f t="shared" si="28"/>
        <v>0.09</v>
      </c>
    </row>
    <row r="2155" spans="1:5" ht="30" x14ac:dyDescent="0.25">
      <c r="A2155" s="18" t="s">
        <v>1200</v>
      </c>
      <c r="B2155" t="s">
        <v>124</v>
      </c>
      <c r="C2155">
        <v>1</v>
      </c>
      <c r="D2155">
        <v>0.04</v>
      </c>
      <c r="E2155">
        <f t="shared" si="28"/>
        <v>0.04</v>
      </c>
    </row>
    <row r="2156" spans="1:5" x14ac:dyDescent="0.25">
      <c r="A2156" s="18" t="s">
        <v>122</v>
      </c>
      <c r="B2156" t="s">
        <v>10</v>
      </c>
      <c r="C2156" t="s">
        <v>10</v>
      </c>
      <c r="D2156" t="s">
        <v>10</v>
      </c>
      <c r="E2156">
        <f>SUM(E2150:E2155)</f>
        <v>2.8953999999999995</v>
      </c>
    </row>
    <row r="2157" spans="1:5" x14ac:dyDescent="0.25">
      <c r="C2157"/>
      <c r="D2157"/>
      <c r="E2157"/>
    </row>
    <row r="2158" spans="1:5" x14ac:dyDescent="0.25">
      <c r="A2158" s="18" t="s">
        <v>129</v>
      </c>
      <c r="B2158" t="s">
        <v>10</v>
      </c>
      <c r="C2158" t="s">
        <v>10</v>
      </c>
      <c r="D2158" t="s">
        <v>10</v>
      </c>
      <c r="E2158">
        <f>E2147+E2156</f>
        <v>10.4754</v>
      </c>
    </row>
    <row r="2159" spans="1:5" x14ac:dyDescent="0.25">
      <c r="C2159"/>
      <c r="D2159"/>
      <c r="E2159"/>
    </row>
    <row r="2160" spans="1:5" x14ac:dyDescent="0.25">
      <c r="A2160" s="18" t="s">
        <v>175</v>
      </c>
      <c r="C2160"/>
      <c r="D2160"/>
      <c r="E2160"/>
    </row>
    <row r="2161" spans="1:5" ht="30" x14ac:dyDescent="0.25">
      <c r="A2161" s="18" t="s">
        <v>176</v>
      </c>
      <c r="C2161"/>
      <c r="D2161"/>
      <c r="E2161"/>
    </row>
    <row r="2162" spans="1:5" x14ac:dyDescent="0.25">
      <c r="A2162" s="18" t="s">
        <v>172</v>
      </c>
      <c r="C2162"/>
      <c r="D2162"/>
      <c r="E2162"/>
    </row>
    <row r="2163" spans="1:5" x14ac:dyDescent="0.25">
      <c r="C2163"/>
      <c r="D2163"/>
      <c r="E2163"/>
    </row>
    <row r="2164" spans="1:5" x14ac:dyDescent="0.25">
      <c r="A2164" s="18" t="s">
        <v>123</v>
      </c>
      <c r="B2164" t="s">
        <v>117</v>
      </c>
      <c r="C2164" t="s">
        <v>118</v>
      </c>
      <c r="D2164" t="s">
        <v>119</v>
      </c>
      <c r="E2164" t="s">
        <v>120</v>
      </c>
    </row>
    <row r="2165" spans="1:5" x14ac:dyDescent="0.25">
      <c r="A2165" s="18" t="s">
        <v>875</v>
      </c>
      <c r="B2165" t="s">
        <v>124</v>
      </c>
      <c r="C2165">
        <v>1</v>
      </c>
      <c r="D2165">
        <v>8.66</v>
      </c>
      <c r="E2165">
        <f>ROUND((C2165*D2165),4)</f>
        <v>8.66</v>
      </c>
    </row>
    <row r="2166" spans="1:5" x14ac:dyDescent="0.25">
      <c r="A2166" s="18" t="s">
        <v>122</v>
      </c>
      <c r="B2166" t="s">
        <v>10</v>
      </c>
      <c r="C2166" t="s">
        <v>10</v>
      </c>
      <c r="D2166" t="s">
        <v>10</v>
      </c>
      <c r="E2166">
        <f>SUM(E2165:E2165)</f>
        <v>8.66</v>
      </c>
    </row>
    <row r="2167" spans="1:5" x14ac:dyDescent="0.25">
      <c r="C2167"/>
      <c r="D2167"/>
      <c r="E2167"/>
    </row>
    <row r="2168" spans="1:5" x14ac:dyDescent="0.25">
      <c r="A2168" s="18" t="s">
        <v>125</v>
      </c>
      <c r="B2168" t="s">
        <v>117</v>
      </c>
      <c r="C2168" t="s">
        <v>118</v>
      </c>
      <c r="D2168" t="s">
        <v>119</v>
      </c>
      <c r="E2168" t="s">
        <v>120</v>
      </c>
    </row>
    <row r="2169" spans="1:5" x14ac:dyDescent="0.25">
      <c r="A2169" s="18" t="s">
        <v>1195</v>
      </c>
      <c r="B2169" t="s">
        <v>124</v>
      </c>
      <c r="C2169">
        <v>1</v>
      </c>
      <c r="D2169">
        <v>0.33889999999999998</v>
      </c>
      <c r="E2169">
        <f t="shared" ref="E2169:E2174" si="29">ROUND((C2169*D2169),4)</f>
        <v>0.33889999999999998</v>
      </c>
    </row>
    <row r="2170" spans="1:5" x14ac:dyDescent="0.25">
      <c r="A2170" s="18" t="s">
        <v>1196</v>
      </c>
      <c r="B2170" t="s">
        <v>124</v>
      </c>
      <c r="C2170">
        <v>1</v>
      </c>
      <c r="D2170">
        <v>1.1265000000000001</v>
      </c>
      <c r="E2170">
        <f t="shared" si="29"/>
        <v>1.1265000000000001</v>
      </c>
    </row>
    <row r="2171" spans="1:5" ht="30" x14ac:dyDescent="0.25">
      <c r="A2171" s="18" t="s">
        <v>1197</v>
      </c>
      <c r="B2171" t="s">
        <v>124</v>
      </c>
      <c r="C2171">
        <v>1</v>
      </c>
      <c r="D2171">
        <v>0.6</v>
      </c>
      <c r="E2171">
        <f t="shared" si="29"/>
        <v>0.6</v>
      </c>
    </row>
    <row r="2172" spans="1:5" ht="30" x14ac:dyDescent="0.25">
      <c r="A2172" s="18" t="s">
        <v>1198</v>
      </c>
      <c r="B2172" t="s">
        <v>124</v>
      </c>
      <c r="C2172">
        <v>1</v>
      </c>
      <c r="D2172">
        <v>0.7</v>
      </c>
      <c r="E2172">
        <f t="shared" si="29"/>
        <v>0.7</v>
      </c>
    </row>
    <row r="2173" spans="1:5" ht="30" x14ac:dyDescent="0.25">
      <c r="A2173" s="18" t="s">
        <v>1199</v>
      </c>
      <c r="B2173" t="s">
        <v>124</v>
      </c>
      <c r="C2173">
        <v>1</v>
      </c>
      <c r="D2173">
        <v>0.09</v>
      </c>
      <c r="E2173">
        <f t="shared" si="29"/>
        <v>0.09</v>
      </c>
    </row>
    <row r="2174" spans="1:5" ht="30" x14ac:dyDescent="0.25">
      <c r="A2174" s="18" t="s">
        <v>1200</v>
      </c>
      <c r="B2174" t="s">
        <v>124</v>
      </c>
      <c r="C2174">
        <v>1</v>
      </c>
      <c r="D2174">
        <v>0.04</v>
      </c>
      <c r="E2174">
        <f t="shared" si="29"/>
        <v>0.04</v>
      </c>
    </row>
    <row r="2175" spans="1:5" x14ac:dyDescent="0.25">
      <c r="A2175" s="18" t="s">
        <v>122</v>
      </c>
      <c r="B2175" t="s">
        <v>10</v>
      </c>
      <c r="C2175" t="s">
        <v>10</v>
      </c>
      <c r="D2175" t="s">
        <v>10</v>
      </c>
      <c r="E2175">
        <f>SUM(E2169:E2174)</f>
        <v>2.8953999999999995</v>
      </c>
    </row>
    <row r="2176" spans="1:5" x14ac:dyDescent="0.25">
      <c r="C2176"/>
      <c r="D2176"/>
      <c r="E2176"/>
    </row>
    <row r="2177" spans="1:5" x14ac:dyDescent="0.25">
      <c r="A2177" s="18" t="s">
        <v>129</v>
      </c>
      <c r="B2177" t="s">
        <v>10</v>
      </c>
      <c r="C2177" t="s">
        <v>10</v>
      </c>
      <c r="D2177" t="s">
        <v>10</v>
      </c>
      <c r="E2177">
        <f>E2166+E2175</f>
        <v>11.555399999999999</v>
      </c>
    </row>
    <row r="2178" spans="1:5" x14ac:dyDescent="0.25">
      <c r="C2178"/>
      <c r="D2178"/>
      <c r="E2178"/>
    </row>
    <row r="2179" spans="1:5" x14ac:dyDescent="0.25">
      <c r="A2179" s="18" t="s">
        <v>177</v>
      </c>
      <c r="C2179"/>
      <c r="D2179"/>
      <c r="E2179"/>
    </row>
    <row r="2180" spans="1:5" ht="30" x14ac:dyDescent="0.25">
      <c r="A2180" s="18" t="s">
        <v>178</v>
      </c>
      <c r="C2180"/>
      <c r="D2180"/>
      <c r="E2180"/>
    </row>
    <row r="2181" spans="1:5" x14ac:dyDescent="0.25">
      <c r="A2181" s="18" t="s">
        <v>172</v>
      </c>
      <c r="C2181"/>
      <c r="D2181"/>
      <c r="E2181"/>
    </row>
    <row r="2182" spans="1:5" x14ac:dyDescent="0.25">
      <c r="C2182"/>
      <c r="D2182"/>
      <c r="E2182"/>
    </row>
    <row r="2183" spans="1:5" x14ac:dyDescent="0.25">
      <c r="A2183" s="18" t="s">
        <v>123</v>
      </c>
      <c r="B2183" t="s">
        <v>117</v>
      </c>
      <c r="C2183" t="s">
        <v>118</v>
      </c>
      <c r="D2183" t="s">
        <v>119</v>
      </c>
      <c r="E2183" t="s">
        <v>120</v>
      </c>
    </row>
    <row r="2184" spans="1:5" x14ac:dyDescent="0.25">
      <c r="A2184" s="18" t="s">
        <v>1202</v>
      </c>
      <c r="B2184" t="s">
        <v>124</v>
      </c>
      <c r="C2184">
        <v>1</v>
      </c>
      <c r="D2184">
        <v>8.6199999999999992</v>
      </c>
      <c r="E2184">
        <f>ROUND((C2184*D2184),4)</f>
        <v>8.6199999999999992</v>
      </c>
    </row>
    <row r="2185" spans="1:5" x14ac:dyDescent="0.25">
      <c r="A2185" s="18" t="s">
        <v>122</v>
      </c>
      <c r="B2185" t="s">
        <v>10</v>
      </c>
      <c r="C2185" t="s">
        <v>10</v>
      </c>
      <c r="D2185" t="s">
        <v>10</v>
      </c>
      <c r="E2185">
        <f>SUM(E2184:E2184)</f>
        <v>8.6199999999999992</v>
      </c>
    </row>
    <row r="2186" spans="1:5" x14ac:dyDescent="0.25">
      <c r="C2186"/>
      <c r="D2186"/>
      <c r="E2186"/>
    </row>
    <row r="2187" spans="1:5" x14ac:dyDescent="0.25">
      <c r="A2187" s="18" t="s">
        <v>125</v>
      </c>
      <c r="B2187" t="s">
        <v>117</v>
      </c>
      <c r="C2187" t="s">
        <v>118</v>
      </c>
      <c r="D2187" t="s">
        <v>119</v>
      </c>
      <c r="E2187" t="s">
        <v>120</v>
      </c>
    </row>
    <row r="2188" spans="1:5" x14ac:dyDescent="0.25">
      <c r="A2188" s="18" t="s">
        <v>1195</v>
      </c>
      <c r="B2188" t="s">
        <v>124</v>
      </c>
      <c r="C2188">
        <v>1</v>
      </c>
      <c r="D2188">
        <v>0.33889999999999998</v>
      </c>
      <c r="E2188">
        <f t="shared" ref="E2188:E2193" si="30">ROUND((C2188*D2188),4)</f>
        <v>0.33889999999999998</v>
      </c>
    </row>
    <row r="2189" spans="1:5" x14ac:dyDescent="0.25">
      <c r="A2189" s="18" t="s">
        <v>1196</v>
      </c>
      <c r="B2189" t="s">
        <v>124</v>
      </c>
      <c r="C2189">
        <v>1</v>
      </c>
      <c r="D2189">
        <v>1.1265000000000001</v>
      </c>
      <c r="E2189">
        <f t="shared" si="30"/>
        <v>1.1265000000000001</v>
      </c>
    </row>
    <row r="2190" spans="1:5" ht="30" x14ac:dyDescent="0.25">
      <c r="A2190" s="18" t="s">
        <v>1197</v>
      </c>
      <c r="B2190" t="s">
        <v>124</v>
      </c>
      <c r="C2190">
        <v>1</v>
      </c>
      <c r="D2190">
        <v>0.6</v>
      </c>
      <c r="E2190">
        <f t="shared" si="30"/>
        <v>0.6</v>
      </c>
    </row>
    <row r="2191" spans="1:5" ht="30" x14ac:dyDescent="0.25">
      <c r="A2191" s="18" t="s">
        <v>1198</v>
      </c>
      <c r="B2191" t="s">
        <v>124</v>
      </c>
      <c r="C2191">
        <v>1</v>
      </c>
      <c r="D2191">
        <v>0.7</v>
      </c>
      <c r="E2191">
        <f t="shared" si="30"/>
        <v>0.7</v>
      </c>
    </row>
    <row r="2192" spans="1:5" ht="30" x14ac:dyDescent="0.25">
      <c r="A2192" s="18" t="s">
        <v>1199</v>
      </c>
      <c r="B2192" t="s">
        <v>124</v>
      </c>
      <c r="C2192">
        <v>1</v>
      </c>
      <c r="D2192">
        <v>0.09</v>
      </c>
      <c r="E2192">
        <f t="shared" si="30"/>
        <v>0.09</v>
      </c>
    </row>
    <row r="2193" spans="1:5" ht="30" x14ac:dyDescent="0.25">
      <c r="A2193" s="18" t="s">
        <v>1200</v>
      </c>
      <c r="B2193" t="s">
        <v>124</v>
      </c>
      <c r="C2193">
        <v>1</v>
      </c>
      <c r="D2193">
        <v>0.04</v>
      </c>
      <c r="E2193">
        <f t="shared" si="30"/>
        <v>0.04</v>
      </c>
    </row>
    <row r="2194" spans="1:5" x14ac:dyDescent="0.25">
      <c r="A2194" s="18" t="s">
        <v>122</v>
      </c>
      <c r="B2194" t="s">
        <v>10</v>
      </c>
      <c r="C2194" t="s">
        <v>10</v>
      </c>
      <c r="D2194" t="s">
        <v>10</v>
      </c>
      <c r="E2194">
        <f>SUM(E2188:E2193)</f>
        <v>2.8953999999999995</v>
      </c>
    </row>
    <row r="2195" spans="1:5" x14ac:dyDescent="0.25">
      <c r="C2195"/>
      <c r="D2195"/>
      <c r="E2195"/>
    </row>
    <row r="2196" spans="1:5" x14ac:dyDescent="0.25">
      <c r="A2196" s="18" t="s">
        <v>129</v>
      </c>
      <c r="B2196" t="s">
        <v>10</v>
      </c>
      <c r="C2196" t="s">
        <v>10</v>
      </c>
      <c r="D2196" t="s">
        <v>10</v>
      </c>
      <c r="E2196">
        <f>E2185+E2194</f>
        <v>11.5154</v>
      </c>
    </row>
    <row r="2197" spans="1:5" x14ac:dyDescent="0.25">
      <c r="C2197"/>
      <c r="D2197"/>
      <c r="E2197"/>
    </row>
    <row r="2198" spans="1:5" x14ac:dyDescent="0.25">
      <c r="A2198" s="18" t="s">
        <v>179</v>
      </c>
      <c r="C2198"/>
      <c r="D2198"/>
      <c r="E2198"/>
    </row>
    <row r="2199" spans="1:5" ht="30" x14ac:dyDescent="0.25">
      <c r="A2199" s="18" t="s">
        <v>180</v>
      </c>
      <c r="C2199"/>
      <c r="D2199"/>
      <c r="E2199"/>
    </row>
    <row r="2200" spans="1:5" x14ac:dyDescent="0.25">
      <c r="A2200" s="18" t="s">
        <v>172</v>
      </c>
      <c r="C2200"/>
      <c r="D2200"/>
      <c r="E2200"/>
    </row>
    <row r="2201" spans="1:5" x14ac:dyDescent="0.25">
      <c r="C2201"/>
      <c r="D2201"/>
      <c r="E2201"/>
    </row>
    <row r="2202" spans="1:5" x14ac:dyDescent="0.25">
      <c r="A2202" s="18" t="s">
        <v>123</v>
      </c>
      <c r="B2202" t="s">
        <v>117</v>
      </c>
      <c r="C2202" t="s">
        <v>118</v>
      </c>
      <c r="D2202" t="s">
        <v>119</v>
      </c>
      <c r="E2202" t="s">
        <v>120</v>
      </c>
    </row>
    <row r="2203" spans="1:5" x14ac:dyDescent="0.25">
      <c r="A2203" s="18" t="s">
        <v>1203</v>
      </c>
      <c r="B2203" t="s">
        <v>124</v>
      </c>
      <c r="C2203">
        <v>1</v>
      </c>
      <c r="D2203">
        <v>10.44</v>
      </c>
      <c r="E2203">
        <f>ROUND((C2203*D2203),4)</f>
        <v>10.44</v>
      </c>
    </row>
    <row r="2204" spans="1:5" x14ac:dyDescent="0.25">
      <c r="A2204" s="18" t="s">
        <v>122</v>
      </c>
      <c r="B2204" t="s">
        <v>10</v>
      </c>
      <c r="C2204" t="s">
        <v>10</v>
      </c>
      <c r="D2204" t="s">
        <v>10</v>
      </c>
      <c r="E2204">
        <f>SUM(E2203:E2203)</f>
        <v>10.44</v>
      </c>
    </row>
    <row r="2205" spans="1:5" x14ac:dyDescent="0.25">
      <c r="C2205"/>
      <c r="D2205"/>
      <c r="E2205"/>
    </row>
    <row r="2206" spans="1:5" x14ac:dyDescent="0.25">
      <c r="A2206" s="18" t="s">
        <v>125</v>
      </c>
      <c r="B2206" t="s">
        <v>117</v>
      </c>
      <c r="C2206" t="s">
        <v>118</v>
      </c>
      <c r="D2206" t="s">
        <v>119</v>
      </c>
      <c r="E2206" t="s">
        <v>120</v>
      </c>
    </row>
    <row r="2207" spans="1:5" x14ac:dyDescent="0.25">
      <c r="A2207" s="18" t="s">
        <v>1195</v>
      </c>
      <c r="B2207" t="s">
        <v>124</v>
      </c>
      <c r="C2207">
        <v>1</v>
      </c>
      <c r="D2207">
        <v>0.33889999999999998</v>
      </c>
      <c r="E2207">
        <f t="shared" ref="E2207:E2212" si="31">ROUND((C2207*D2207),4)</f>
        <v>0.33889999999999998</v>
      </c>
    </row>
    <row r="2208" spans="1:5" x14ac:dyDescent="0.25">
      <c r="A2208" s="18" t="s">
        <v>1196</v>
      </c>
      <c r="B2208" t="s">
        <v>124</v>
      </c>
      <c r="C2208">
        <v>1</v>
      </c>
      <c r="D2208">
        <v>1.1265000000000001</v>
      </c>
      <c r="E2208">
        <f t="shared" si="31"/>
        <v>1.1265000000000001</v>
      </c>
    </row>
    <row r="2209" spans="1:5" ht="30" x14ac:dyDescent="0.25">
      <c r="A2209" s="18" t="s">
        <v>1197</v>
      </c>
      <c r="B2209" t="s">
        <v>124</v>
      </c>
      <c r="C2209">
        <v>1</v>
      </c>
      <c r="D2209">
        <v>0.6</v>
      </c>
      <c r="E2209">
        <f t="shared" si="31"/>
        <v>0.6</v>
      </c>
    </row>
    <row r="2210" spans="1:5" ht="30" x14ac:dyDescent="0.25">
      <c r="A2210" s="18" t="s">
        <v>1198</v>
      </c>
      <c r="B2210" t="s">
        <v>124</v>
      </c>
      <c r="C2210">
        <v>1</v>
      </c>
      <c r="D2210">
        <v>0.7</v>
      </c>
      <c r="E2210">
        <f t="shared" si="31"/>
        <v>0.7</v>
      </c>
    </row>
    <row r="2211" spans="1:5" ht="30" x14ac:dyDescent="0.25">
      <c r="A2211" s="18" t="s">
        <v>1199</v>
      </c>
      <c r="B2211" t="s">
        <v>124</v>
      </c>
      <c r="C2211">
        <v>1</v>
      </c>
      <c r="D2211">
        <v>0.09</v>
      </c>
      <c r="E2211">
        <f t="shared" si="31"/>
        <v>0.09</v>
      </c>
    </row>
    <row r="2212" spans="1:5" ht="30" x14ac:dyDescent="0.25">
      <c r="A2212" s="18" t="s">
        <v>1200</v>
      </c>
      <c r="B2212" t="s">
        <v>124</v>
      </c>
      <c r="C2212">
        <v>1</v>
      </c>
      <c r="D2212">
        <v>0.04</v>
      </c>
      <c r="E2212">
        <f t="shared" si="31"/>
        <v>0.04</v>
      </c>
    </row>
    <row r="2213" spans="1:5" x14ac:dyDescent="0.25">
      <c r="A2213" s="18" t="s">
        <v>122</v>
      </c>
      <c r="B2213" t="s">
        <v>10</v>
      </c>
      <c r="C2213" t="s">
        <v>10</v>
      </c>
      <c r="D2213" t="s">
        <v>10</v>
      </c>
      <c r="E2213">
        <f>SUM(E2207:E2212)</f>
        <v>2.8953999999999995</v>
      </c>
    </row>
    <row r="2214" spans="1:5" x14ac:dyDescent="0.25">
      <c r="C2214"/>
      <c r="D2214"/>
      <c r="E2214"/>
    </row>
    <row r="2215" spans="1:5" x14ac:dyDescent="0.25">
      <c r="A2215" s="18" t="s">
        <v>129</v>
      </c>
      <c r="B2215" t="s">
        <v>10</v>
      </c>
      <c r="C2215" t="s">
        <v>10</v>
      </c>
      <c r="D2215" t="s">
        <v>10</v>
      </c>
      <c r="E2215">
        <f>E2204+E2213</f>
        <v>13.3354</v>
      </c>
    </row>
    <row r="2216" spans="1:5" x14ac:dyDescent="0.25">
      <c r="C2216"/>
      <c r="D2216"/>
      <c r="E2216"/>
    </row>
    <row r="2217" spans="1:5" x14ac:dyDescent="0.25">
      <c r="A2217" s="18" t="s">
        <v>181</v>
      </c>
      <c r="C2217"/>
      <c r="D2217"/>
      <c r="E2217"/>
    </row>
    <row r="2218" spans="1:5" ht="30" x14ac:dyDescent="0.25">
      <c r="A2218" s="18" t="s">
        <v>182</v>
      </c>
      <c r="C2218"/>
      <c r="D2218"/>
      <c r="E2218"/>
    </row>
    <row r="2219" spans="1:5" x14ac:dyDescent="0.25">
      <c r="A2219" s="18" t="s">
        <v>172</v>
      </c>
      <c r="C2219"/>
      <c r="D2219"/>
      <c r="E2219"/>
    </row>
    <row r="2220" spans="1:5" x14ac:dyDescent="0.25">
      <c r="C2220"/>
      <c r="D2220"/>
      <c r="E2220"/>
    </row>
    <row r="2221" spans="1:5" x14ac:dyDescent="0.25">
      <c r="A2221" s="18" t="s">
        <v>123</v>
      </c>
      <c r="B2221" t="s">
        <v>117</v>
      </c>
      <c r="C2221" t="s">
        <v>118</v>
      </c>
      <c r="D2221" t="s">
        <v>119</v>
      </c>
      <c r="E2221" t="s">
        <v>120</v>
      </c>
    </row>
    <row r="2222" spans="1:5" x14ac:dyDescent="0.25">
      <c r="A2222" s="18" t="s">
        <v>1051</v>
      </c>
      <c r="B2222" t="s">
        <v>124</v>
      </c>
      <c r="C2222">
        <v>1</v>
      </c>
      <c r="D2222">
        <v>11.31</v>
      </c>
      <c r="E2222">
        <f>ROUND((C2222*D2222),4)</f>
        <v>11.31</v>
      </c>
    </row>
    <row r="2223" spans="1:5" x14ac:dyDescent="0.25">
      <c r="A2223" s="18" t="s">
        <v>122</v>
      </c>
      <c r="B2223" t="s">
        <v>10</v>
      </c>
      <c r="C2223" t="s">
        <v>10</v>
      </c>
      <c r="D2223" t="s">
        <v>10</v>
      </c>
      <c r="E2223">
        <f>SUM(E2222:E2222)</f>
        <v>11.31</v>
      </c>
    </row>
    <row r="2224" spans="1:5" x14ac:dyDescent="0.25">
      <c r="C2224"/>
      <c r="D2224"/>
      <c r="E2224"/>
    </row>
    <row r="2225" spans="1:5" x14ac:dyDescent="0.25">
      <c r="A2225" s="18" t="s">
        <v>125</v>
      </c>
      <c r="B2225" t="s">
        <v>117</v>
      </c>
      <c r="C2225" t="s">
        <v>118</v>
      </c>
      <c r="D2225" t="s">
        <v>119</v>
      </c>
      <c r="E2225" t="s">
        <v>120</v>
      </c>
    </row>
    <row r="2226" spans="1:5" x14ac:dyDescent="0.25">
      <c r="A2226" s="18" t="s">
        <v>1195</v>
      </c>
      <c r="B2226" t="s">
        <v>124</v>
      </c>
      <c r="C2226">
        <v>1</v>
      </c>
      <c r="D2226">
        <v>0.33889999999999998</v>
      </c>
      <c r="E2226">
        <f t="shared" ref="E2226:E2231" si="32">ROUND((C2226*D2226),4)</f>
        <v>0.33889999999999998</v>
      </c>
    </row>
    <row r="2227" spans="1:5" x14ac:dyDescent="0.25">
      <c r="A2227" s="18" t="s">
        <v>1196</v>
      </c>
      <c r="B2227" t="s">
        <v>124</v>
      </c>
      <c r="C2227">
        <v>1</v>
      </c>
      <c r="D2227">
        <v>1.1265000000000001</v>
      </c>
      <c r="E2227">
        <f t="shared" si="32"/>
        <v>1.1265000000000001</v>
      </c>
    </row>
    <row r="2228" spans="1:5" ht="30" x14ac:dyDescent="0.25">
      <c r="A2228" s="18" t="s">
        <v>1197</v>
      </c>
      <c r="B2228" t="s">
        <v>124</v>
      </c>
      <c r="C2228">
        <v>1</v>
      </c>
      <c r="D2228">
        <v>0.6</v>
      </c>
      <c r="E2228">
        <f t="shared" si="32"/>
        <v>0.6</v>
      </c>
    </row>
    <row r="2229" spans="1:5" ht="30" x14ac:dyDescent="0.25">
      <c r="A2229" s="18" t="s">
        <v>1198</v>
      </c>
      <c r="B2229" t="s">
        <v>124</v>
      </c>
      <c r="C2229">
        <v>1</v>
      </c>
      <c r="D2229">
        <v>0.7</v>
      </c>
      <c r="E2229">
        <f t="shared" si="32"/>
        <v>0.7</v>
      </c>
    </row>
    <row r="2230" spans="1:5" ht="30" x14ac:dyDescent="0.25">
      <c r="A2230" s="18" t="s">
        <v>1199</v>
      </c>
      <c r="B2230" t="s">
        <v>124</v>
      </c>
      <c r="C2230">
        <v>1</v>
      </c>
      <c r="D2230">
        <v>0.09</v>
      </c>
      <c r="E2230">
        <f t="shared" si="32"/>
        <v>0.09</v>
      </c>
    </row>
    <row r="2231" spans="1:5" ht="30" x14ac:dyDescent="0.25">
      <c r="A2231" s="18" t="s">
        <v>1200</v>
      </c>
      <c r="B2231" t="s">
        <v>124</v>
      </c>
      <c r="C2231">
        <v>1</v>
      </c>
      <c r="D2231">
        <v>0.04</v>
      </c>
      <c r="E2231">
        <f t="shared" si="32"/>
        <v>0.04</v>
      </c>
    </row>
    <row r="2232" spans="1:5" x14ac:dyDescent="0.25">
      <c r="A2232" s="18" t="s">
        <v>122</v>
      </c>
      <c r="B2232" t="s">
        <v>10</v>
      </c>
      <c r="C2232" t="s">
        <v>10</v>
      </c>
      <c r="D2232" t="s">
        <v>10</v>
      </c>
      <c r="E2232">
        <f>SUM(E2226:E2231)</f>
        <v>2.8953999999999995</v>
      </c>
    </row>
    <row r="2233" spans="1:5" x14ac:dyDescent="0.25">
      <c r="C2233"/>
      <c r="D2233"/>
      <c r="E2233"/>
    </row>
    <row r="2234" spans="1:5" x14ac:dyDescent="0.25">
      <c r="A2234" s="18" t="s">
        <v>129</v>
      </c>
      <c r="B2234" t="s">
        <v>10</v>
      </c>
      <c r="C2234" t="s">
        <v>10</v>
      </c>
      <c r="D2234" t="s">
        <v>10</v>
      </c>
      <c r="E2234">
        <f>E2223+E2232</f>
        <v>14.205400000000001</v>
      </c>
    </row>
    <row r="2235" spans="1:5" x14ac:dyDescent="0.25">
      <c r="C2235"/>
      <c r="D2235"/>
      <c r="E2235"/>
    </row>
    <row r="2236" spans="1:5" x14ac:dyDescent="0.25">
      <c r="A2236" s="18" t="s">
        <v>183</v>
      </c>
      <c r="C2236"/>
      <c r="D2236"/>
      <c r="E2236"/>
    </row>
    <row r="2237" spans="1:5" ht="30" x14ac:dyDescent="0.25">
      <c r="A2237" s="18" t="s">
        <v>184</v>
      </c>
      <c r="C2237"/>
      <c r="D2237"/>
      <c r="E2237"/>
    </row>
    <row r="2238" spans="1:5" x14ac:dyDescent="0.25">
      <c r="A2238" s="18" t="s">
        <v>172</v>
      </c>
      <c r="C2238"/>
      <c r="D2238"/>
      <c r="E2238"/>
    </row>
    <row r="2239" spans="1:5" x14ac:dyDescent="0.25">
      <c r="C2239"/>
      <c r="D2239"/>
      <c r="E2239"/>
    </row>
    <row r="2240" spans="1:5" x14ac:dyDescent="0.25">
      <c r="A2240" s="18" t="s">
        <v>123</v>
      </c>
      <c r="B2240" t="s">
        <v>117</v>
      </c>
      <c r="C2240" t="s">
        <v>118</v>
      </c>
      <c r="D2240" t="s">
        <v>119</v>
      </c>
      <c r="E2240" t="s">
        <v>120</v>
      </c>
    </row>
    <row r="2241" spans="1:5" x14ac:dyDescent="0.25">
      <c r="A2241" s="18" t="s">
        <v>1204</v>
      </c>
      <c r="B2241" t="s">
        <v>124</v>
      </c>
      <c r="C2241">
        <v>1</v>
      </c>
      <c r="D2241">
        <v>11.48</v>
      </c>
      <c r="E2241">
        <f>ROUND((C2241*D2241),4)</f>
        <v>11.48</v>
      </c>
    </row>
    <row r="2242" spans="1:5" x14ac:dyDescent="0.25">
      <c r="A2242" s="18" t="s">
        <v>122</v>
      </c>
      <c r="B2242" t="s">
        <v>10</v>
      </c>
      <c r="C2242" t="s">
        <v>10</v>
      </c>
      <c r="D2242" t="s">
        <v>10</v>
      </c>
      <c r="E2242">
        <f>SUM(E2241:E2241)</f>
        <v>11.48</v>
      </c>
    </row>
    <row r="2243" spans="1:5" x14ac:dyDescent="0.25">
      <c r="C2243"/>
      <c r="D2243"/>
      <c r="E2243"/>
    </row>
    <row r="2244" spans="1:5" x14ac:dyDescent="0.25">
      <c r="A2244" s="18" t="s">
        <v>125</v>
      </c>
      <c r="B2244" t="s">
        <v>117</v>
      </c>
      <c r="C2244" t="s">
        <v>118</v>
      </c>
      <c r="D2244" t="s">
        <v>119</v>
      </c>
      <c r="E2244" t="s">
        <v>120</v>
      </c>
    </row>
    <row r="2245" spans="1:5" x14ac:dyDescent="0.25">
      <c r="A2245" s="18" t="s">
        <v>1195</v>
      </c>
      <c r="B2245" t="s">
        <v>124</v>
      </c>
      <c r="C2245">
        <v>1</v>
      </c>
      <c r="D2245">
        <v>0.33889999999999998</v>
      </c>
      <c r="E2245">
        <f t="shared" ref="E2245:E2250" si="33">ROUND((C2245*D2245),4)</f>
        <v>0.33889999999999998</v>
      </c>
    </row>
    <row r="2246" spans="1:5" x14ac:dyDescent="0.25">
      <c r="A2246" s="18" t="s">
        <v>1196</v>
      </c>
      <c r="B2246" t="s">
        <v>124</v>
      </c>
      <c r="C2246">
        <v>1</v>
      </c>
      <c r="D2246">
        <v>1.1265000000000001</v>
      </c>
      <c r="E2246">
        <f t="shared" si="33"/>
        <v>1.1265000000000001</v>
      </c>
    </row>
    <row r="2247" spans="1:5" ht="30" x14ac:dyDescent="0.25">
      <c r="A2247" s="18" t="s">
        <v>1197</v>
      </c>
      <c r="B2247" t="s">
        <v>124</v>
      </c>
      <c r="C2247">
        <v>1</v>
      </c>
      <c r="D2247">
        <v>0.6</v>
      </c>
      <c r="E2247">
        <f t="shared" si="33"/>
        <v>0.6</v>
      </c>
    </row>
    <row r="2248" spans="1:5" ht="30" x14ac:dyDescent="0.25">
      <c r="A2248" s="18" t="s">
        <v>1198</v>
      </c>
      <c r="B2248" t="s">
        <v>124</v>
      </c>
      <c r="C2248">
        <v>1</v>
      </c>
      <c r="D2248">
        <v>0.7</v>
      </c>
      <c r="E2248">
        <f t="shared" si="33"/>
        <v>0.7</v>
      </c>
    </row>
    <row r="2249" spans="1:5" ht="30" x14ac:dyDescent="0.25">
      <c r="A2249" s="18" t="s">
        <v>1199</v>
      </c>
      <c r="B2249" t="s">
        <v>124</v>
      </c>
      <c r="C2249">
        <v>1</v>
      </c>
      <c r="D2249">
        <v>0.09</v>
      </c>
      <c r="E2249">
        <f t="shared" si="33"/>
        <v>0.09</v>
      </c>
    </row>
    <row r="2250" spans="1:5" ht="30" x14ac:dyDescent="0.25">
      <c r="A2250" s="18" t="s">
        <v>1200</v>
      </c>
      <c r="B2250" t="s">
        <v>124</v>
      </c>
      <c r="C2250">
        <v>1</v>
      </c>
      <c r="D2250">
        <v>0.04</v>
      </c>
      <c r="E2250">
        <f t="shared" si="33"/>
        <v>0.04</v>
      </c>
    </row>
    <row r="2251" spans="1:5" x14ac:dyDescent="0.25">
      <c r="A2251" s="18" t="s">
        <v>122</v>
      </c>
      <c r="B2251" t="s">
        <v>10</v>
      </c>
      <c r="C2251" t="s">
        <v>10</v>
      </c>
      <c r="D2251" t="s">
        <v>10</v>
      </c>
      <c r="E2251">
        <f>SUM(E2245:E2250)</f>
        <v>2.8953999999999995</v>
      </c>
    </row>
    <row r="2252" spans="1:5" x14ac:dyDescent="0.25">
      <c r="C2252"/>
      <c r="D2252"/>
      <c r="E2252"/>
    </row>
    <row r="2253" spans="1:5" x14ac:dyDescent="0.25">
      <c r="A2253" s="18" t="s">
        <v>129</v>
      </c>
      <c r="B2253" t="s">
        <v>10</v>
      </c>
      <c r="C2253" t="s">
        <v>10</v>
      </c>
      <c r="D2253" t="s">
        <v>10</v>
      </c>
      <c r="E2253">
        <f>E2242+E2251</f>
        <v>14.375399999999999</v>
      </c>
    </row>
    <row r="2254" spans="1:5" x14ac:dyDescent="0.25">
      <c r="C2254"/>
      <c r="D2254"/>
      <c r="E2254"/>
    </row>
    <row r="2255" spans="1:5" x14ac:dyDescent="0.25">
      <c r="A2255" s="18" t="s">
        <v>185</v>
      </c>
      <c r="C2255"/>
      <c r="D2255"/>
      <c r="E2255"/>
    </row>
    <row r="2256" spans="1:5" x14ac:dyDescent="0.25">
      <c r="A2256" s="18" t="s">
        <v>186</v>
      </c>
      <c r="C2256"/>
      <c r="D2256"/>
      <c r="E2256"/>
    </row>
    <row r="2257" spans="1:5" x14ac:dyDescent="0.25">
      <c r="A2257" s="18" t="s">
        <v>172</v>
      </c>
      <c r="C2257"/>
      <c r="D2257"/>
      <c r="E2257"/>
    </row>
    <row r="2258" spans="1:5" x14ac:dyDescent="0.25">
      <c r="C2258"/>
      <c r="D2258"/>
      <c r="E2258"/>
    </row>
    <row r="2259" spans="1:5" x14ac:dyDescent="0.25">
      <c r="A2259" s="18" t="s">
        <v>123</v>
      </c>
      <c r="B2259" t="s">
        <v>117</v>
      </c>
      <c r="C2259" t="s">
        <v>118</v>
      </c>
      <c r="D2259" t="s">
        <v>119</v>
      </c>
      <c r="E2259" t="s">
        <v>120</v>
      </c>
    </row>
    <row r="2260" spans="1:5" x14ac:dyDescent="0.25">
      <c r="A2260" s="18" t="s">
        <v>876</v>
      </c>
      <c r="B2260" t="s">
        <v>124</v>
      </c>
      <c r="C2260">
        <v>1</v>
      </c>
      <c r="D2260">
        <v>11.48</v>
      </c>
      <c r="E2260">
        <f>ROUND((C2260*D2260),4)</f>
        <v>11.48</v>
      </c>
    </row>
    <row r="2261" spans="1:5" x14ac:dyDescent="0.25">
      <c r="A2261" s="18" t="s">
        <v>122</v>
      </c>
      <c r="B2261" t="s">
        <v>10</v>
      </c>
      <c r="C2261" t="s">
        <v>10</v>
      </c>
      <c r="D2261" t="s">
        <v>10</v>
      </c>
      <c r="E2261">
        <f>SUM(E2260:E2260)</f>
        <v>11.48</v>
      </c>
    </row>
    <row r="2262" spans="1:5" x14ac:dyDescent="0.25">
      <c r="C2262"/>
      <c r="D2262"/>
      <c r="E2262"/>
    </row>
    <row r="2263" spans="1:5" x14ac:dyDescent="0.25">
      <c r="A2263" s="18" t="s">
        <v>125</v>
      </c>
      <c r="B2263" t="s">
        <v>117</v>
      </c>
      <c r="C2263" t="s">
        <v>118</v>
      </c>
      <c r="D2263" t="s">
        <v>119</v>
      </c>
      <c r="E2263" t="s">
        <v>120</v>
      </c>
    </row>
    <row r="2264" spans="1:5" x14ac:dyDescent="0.25">
      <c r="A2264" s="18" t="s">
        <v>1195</v>
      </c>
      <c r="B2264" t="s">
        <v>124</v>
      </c>
      <c r="C2264">
        <v>1</v>
      </c>
      <c r="D2264">
        <v>0.33889999999999998</v>
      </c>
      <c r="E2264">
        <f t="shared" ref="E2264:E2269" si="34">ROUND((C2264*D2264),4)</f>
        <v>0.33889999999999998</v>
      </c>
    </row>
    <row r="2265" spans="1:5" x14ac:dyDescent="0.25">
      <c r="A2265" s="18" t="s">
        <v>1196</v>
      </c>
      <c r="B2265" t="s">
        <v>124</v>
      </c>
      <c r="C2265">
        <v>1</v>
      </c>
      <c r="D2265">
        <v>1.1265000000000001</v>
      </c>
      <c r="E2265">
        <f t="shared" si="34"/>
        <v>1.1265000000000001</v>
      </c>
    </row>
    <row r="2266" spans="1:5" ht="30" x14ac:dyDescent="0.25">
      <c r="A2266" s="18" t="s">
        <v>1197</v>
      </c>
      <c r="B2266" t="s">
        <v>124</v>
      </c>
      <c r="C2266">
        <v>1</v>
      </c>
      <c r="D2266">
        <v>0.6</v>
      </c>
      <c r="E2266">
        <f t="shared" si="34"/>
        <v>0.6</v>
      </c>
    </row>
    <row r="2267" spans="1:5" ht="30" x14ac:dyDescent="0.25">
      <c r="A2267" s="18" t="s">
        <v>1198</v>
      </c>
      <c r="B2267" t="s">
        <v>124</v>
      </c>
      <c r="C2267">
        <v>1</v>
      </c>
      <c r="D2267">
        <v>0.7</v>
      </c>
      <c r="E2267">
        <f t="shared" si="34"/>
        <v>0.7</v>
      </c>
    </row>
    <row r="2268" spans="1:5" ht="30" x14ac:dyDescent="0.25">
      <c r="A2268" s="18" t="s">
        <v>1199</v>
      </c>
      <c r="B2268" t="s">
        <v>124</v>
      </c>
      <c r="C2268">
        <v>1</v>
      </c>
      <c r="D2268">
        <v>0.09</v>
      </c>
      <c r="E2268">
        <f t="shared" si="34"/>
        <v>0.09</v>
      </c>
    </row>
    <row r="2269" spans="1:5" ht="30" x14ac:dyDescent="0.25">
      <c r="A2269" s="18" t="s">
        <v>1200</v>
      </c>
      <c r="B2269" t="s">
        <v>124</v>
      </c>
      <c r="C2269">
        <v>1</v>
      </c>
      <c r="D2269">
        <v>0.04</v>
      </c>
      <c r="E2269">
        <f t="shared" si="34"/>
        <v>0.04</v>
      </c>
    </row>
    <row r="2270" spans="1:5" x14ac:dyDescent="0.25">
      <c r="A2270" s="18" t="s">
        <v>122</v>
      </c>
      <c r="B2270" t="s">
        <v>10</v>
      </c>
      <c r="C2270" t="s">
        <v>10</v>
      </c>
      <c r="D2270" t="s">
        <v>10</v>
      </c>
      <c r="E2270">
        <f>SUM(E2264:E2269)</f>
        <v>2.8953999999999995</v>
      </c>
    </row>
    <row r="2271" spans="1:5" x14ac:dyDescent="0.25">
      <c r="C2271"/>
      <c r="D2271"/>
      <c r="E2271"/>
    </row>
    <row r="2272" spans="1:5" x14ac:dyDescent="0.25">
      <c r="A2272" s="18" t="s">
        <v>129</v>
      </c>
      <c r="B2272" t="s">
        <v>10</v>
      </c>
      <c r="C2272" t="s">
        <v>10</v>
      </c>
      <c r="D2272" t="s">
        <v>10</v>
      </c>
      <c r="E2272">
        <f>E2261+E2270</f>
        <v>14.375399999999999</v>
      </c>
    </row>
    <row r="2273" spans="1:5" x14ac:dyDescent="0.25">
      <c r="C2273"/>
      <c r="D2273"/>
      <c r="E2273"/>
    </row>
    <row r="2274" spans="1:5" x14ac:dyDescent="0.25">
      <c r="A2274" s="18" t="s">
        <v>187</v>
      </c>
      <c r="C2274"/>
      <c r="D2274"/>
      <c r="E2274"/>
    </row>
    <row r="2275" spans="1:5" ht="30" x14ac:dyDescent="0.25">
      <c r="A2275" s="18" t="s">
        <v>188</v>
      </c>
      <c r="C2275"/>
      <c r="D2275"/>
      <c r="E2275"/>
    </row>
    <row r="2276" spans="1:5" x14ac:dyDescent="0.25">
      <c r="A2276" s="18" t="s">
        <v>172</v>
      </c>
      <c r="C2276"/>
      <c r="D2276"/>
      <c r="E2276"/>
    </row>
    <row r="2277" spans="1:5" x14ac:dyDescent="0.25">
      <c r="C2277"/>
      <c r="D2277"/>
      <c r="E2277"/>
    </row>
    <row r="2278" spans="1:5" x14ac:dyDescent="0.25">
      <c r="A2278" s="18" t="s">
        <v>123</v>
      </c>
      <c r="B2278" t="s">
        <v>117</v>
      </c>
      <c r="C2278" t="s">
        <v>118</v>
      </c>
      <c r="D2278" t="s">
        <v>119</v>
      </c>
      <c r="E2278" t="s">
        <v>120</v>
      </c>
    </row>
    <row r="2279" spans="1:5" x14ac:dyDescent="0.25">
      <c r="A2279" s="18" t="s">
        <v>1205</v>
      </c>
      <c r="B2279" t="s">
        <v>124</v>
      </c>
      <c r="C2279">
        <v>1</v>
      </c>
      <c r="D2279">
        <v>11.48</v>
      </c>
      <c r="E2279">
        <f>ROUND((C2279*D2279),4)</f>
        <v>11.48</v>
      </c>
    </row>
    <row r="2280" spans="1:5" x14ac:dyDescent="0.25">
      <c r="A2280" s="18" t="s">
        <v>122</v>
      </c>
      <c r="B2280" t="s">
        <v>10</v>
      </c>
      <c r="C2280" t="s">
        <v>10</v>
      </c>
      <c r="D2280" t="s">
        <v>10</v>
      </c>
      <c r="E2280">
        <f>SUM(E2279:E2279)</f>
        <v>11.48</v>
      </c>
    </row>
    <row r="2281" spans="1:5" x14ac:dyDescent="0.25">
      <c r="C2281"/>
      <c r="D2281"/>
      <c r="E2281"/>
    </row>
    <row r="2282" spans="1:5" x14ac:dyDescent="0.25">
      <c r="A2282" s="18" t="s">
        <v>125</v>
      </c>
      <c r="B2282" t="s">
        <v>117</v>
      </c>
      <c r="C2282" t="s">
        <v>118</v>
      </c>
      <c r="D2282" t="s">
        <v>119</v>
      </c>
      <c r="E2282" t="s">
        <v>120</v>
      </c>
    </row>
    <row r="2283" spans="1:5" x14ac:dyDescent="0.25">
      <c r="A2283" s="18" t="s">
        <v>1195</v>
      </c>
      <c r="B2283" t="s">
        <v>124</v>
      </c>
      <c r="C2283">
        <v>1</v>
      </c>
      <c r="D2283">
        <v>0.33889999999999998</v>
      </c>
      <c r="E2283">
        <f t="shared" ref="E2283:E2288" si="35">ROUND((C2283*D2283),4)</f>
        <v>0.33889999999999998</v>
      </c>
    </row>
    <row r="2284" spans="1:5" x14ac:dyDescent="0.25">
      <c r="A2284" s="18" t="s">
        <v>1196</v>
      </c>
      <c r="B2284" t="s">
        <v>124</v>
      </c>
      <c r="C2284">
        <v>1</v>
      </c>
      <c r="D2284">
        <v>1.1265000000000001</v>
      </c>
      <c r="E2284">
        <f t="shared" si="35"/>
        <v>1.1265000000000001</v>
      </c>
    </row>
    <row r="2285" spans="1:5" ht="30" x14ac:dyDescent="0.25">
      <c r="A2285" s="18" t="s">
        <v>1197</v>
      </c>
      <c r="B2285" t="s">
        <v>124</v>
      </c>
      <c r="C2285">
        <v>1</v>
      </c>
      <c r="D2285">
        <v>0.6</v>
      </c>
      <c r="E2285">
        <f t="shared" si="35"/>
        <v>0.6</v>
      </c>
    </row>
    <row r="2286" spans="1:5" ht="30" x14ac:dyDescent="0.25">
      <c r="A2286" s="18" t="s">
        <v>1198</v>
      </c>
      <c r="B2286" t="s">
        <v>124</v>
      </c>
      <c r="C2286">
        <v>1</v>
      </c>
      <c r="D2286">
        <v>0.7</v>
      </c>
      <c r="E2286">
        <f t="shared" si="35"/>
        <v>0.7</v>
      </c>
    </row>
    <row r="2287" spans="1:5" ht="30" x14ac:dyDescent="0.25">
      <c r="A2287" s="18" t="s">
        <v>1199</v>
      </c>
      <c r="B2287" t="s">
        <v>124</v>
      </c>
      <c r="C2287">
        <v>1</v>
      </c>
      <c r="D2287">
        <v>0.09</v>
      </c>
      <c r="E2287">
        <f t="shared" si="35"/>
        <v>0.09</v>
      </c>
    </row>
    <row r="2288" spans="1:5" ht="30" x14ac:dyDescent="0.25">
      <c r="A2288" s="18" t="s">
        <v>1200</v>
      </c>
      <c r="B2288" t="s">
        <v>124</v>
      </c>
      <c r="C2288">
        <v>1</v>
      </c>
      <c r="D2288">
        <v>0.04</v>
      </c>
      <c r="E2288">
        <f t="shared" si="35"/>
        <v>0.04</v>
      </c>
    </row>
    <row r="2289" spans="1:5" x14ac:dyDescent="0.25">
      <c r="A2289" s="18" t="s">
        <v>122</v>
      </c>
      <c r="B2289" t="s">
        <v>10</v>
      </c>
      <c r="C2289" t="s">
        <v>10</v>
      </c>
      <c r="D2289" t="s">
        <v>10</v>
      </c>
      <c r="E2289">
        <f>SUM(E2283:E2288)</f>
        <v>2.8953999999999995</v>
      </c>
    </row>
    <row r="2290" spans="1:5" x14ac:dyDescent="0.25">
      <c r="C2290"/>
      <c r="D2290"/>
      <c r="E2290"/>
    </row>
    <row r="2291" spans="1:5" x14ac:dyDescent="0.25">
      <c r="A2291" s="18" t="s">
        <v>129</v>
      </c>
      <c r="B2291" t="s">
        <v>10</v>
      </c>
      <c r="C2291" t="s">
        <v>10</v>
      </c>
      <c r="D2291" t="s">
        <v>10</v>
      </c>
      <c r="E2291">
        <f>E2280+E2289</f>
        <v>14.375399999999999</v>
      </c>
    </row>
    <row r="2292" spans="1:5" x14ac:dyDescent="0.25">
      <c r="C2292"/>
      <c r="D2292"/>
      <c r="E2292"/>
    </row>
    <row r="2293" spans="1:5" x14ac:dyDescent="0.25">
      <c r="A2293" s="18" t="s">
        <v>189</v>
      </c>
      <c r="C2293"/>
      <c r="D2293"/>
      <c r="E2293"/>
    </row>
    <row r="2294" spans="1:5" ht="30" x14ac:dyDescent="0.25">
      <c r="A2294" s="18" t="s">
        <v>190</v>
      </c>
      <c r="C2294"/>
      <c r="D2294"/>
      <c r="E2294"/>
    </row>
    <row r="2295" spans="1:5" x14ac:dyDescent="0.25">
      <c r="A2295" s="18" t="s">
        <v>172</v>
      </c>
      <c r="C2295"/>
      <c r="D2295"/>
      <c r="E2295"/>
    </row>
    <row r="2296" spans="1:5" x14ac:dyDescent="0.25">
      <c r="C2296"/>
      <c r="D2296"/>
      <c r="E2296"/>
    </row>
    <row r="2297" spans="1:5" x14ac:dyDescent="0.25">
      <c r="A2297" s="18" t="s">
        <v>123</v>
      </c>
      <c r="B2297" t="s">
        <v>117</v>
      </c>
      <c r="C2297" t="s">
        <v>118</v>
      </c>
      <c r="D2297" t="s">
        <v>119</v>
      </c>
      <c r="E2297" t="s">
        <v>120</v>
      </c>
    </row>
    <row r="2298" spans="1:5" x14ac:dyDescent="0.25">
      <c r="A2298" s="18" t="s">
        <v>1206</v>
      </c>
      <c r="B2298" t="s">
        <v>124</v>
      </c>
      <c r="C2298">
        <v>1</v>
      </c>
      <c r="D2298">
        <v>13.46</v>
      </c>
      <c r="E2298">
        <f>ROUND((C2298*D2298),4)</f>
        <v>13.46</v>
      </c>
    </row>
    <row r="2299" spans="1:5" x14ac:dyDescent="0.25">
      <c r="A2299" s="18" t="s">
        <v>122</v>
      </c>
      <c r="B2299" t="s">
        <v>10</v>
      </c>
      <c r="C2299" t="s">
        <v>10</v>
      </c>
      <c r="D2299" t="s">
        <v>10</v>
      </c>
      <c r="E2299">
        <f>SUM(E2298:E2298)</f>
        <v>13.46</v>
      </c>
    </row>
    <row r="2300" spans="1:5" x14ac:dyDescent="0.25">
      <c r="C2300"/>
      <c r="D2300"/>
      <c r="E2300"/>
    </row>
    <row r="2301" spans="1:5" x14ac:dyDescent="0.25">
      <c r="A2301" s="18" t="s">
        <v>125</v>
      </c>
      <c r="B2301" t="s">
        <v>117</v>
      </c>
      <c r="C2301" t="s">
        <v>118</v>
      </c>
      <c r="D2301" t="s">
        <v>119</v>
      </c>
      <c r="E2301" t="s">
        <v>120</v>
      </c>
    </row>
    <row r="2302" spans="1:5" x14ac:dyDescent="0.25">
      <c r="A2302" s="18" t="s">
        <v>1195</v>
      </c>
      <c r="B2302" t="s">
        <v>124</v>
      </c>
      <c r="C2302">
        <v>1</v>
      </c>
      <c r="D2302">
        <v>0.33889999999999998</v>
      </c>
      <c r="E2302">
        <f t="shared" ref="E2302:E2307" si="36">ROUND((C2302*D2302),4)</f>
        <v>0.33889999999999998</v>
      </c>
    </row>
    <row r="2303" spans="1:5" x14ac:dyDescent="0.25">
      <c r="A2303" s="18" t="s">
        <v>1196</v>
      </c>
      <c r="B2303" t="s">
        <v>124</v>
      </c>
      <c r="C2303">
        <v>1</v>
      </c>
      <c r="D2303">
        <v>1.1265000000000001</v>
      </c>
      <c r="E2303">
        <f t="shared" si="36"/>
        <v>1.1265000000000001</v>
      </c>
    </row>
    <row r="2304" spans="1:5" ht="30" x14ac:dyDescent="0.25">
      <c r="A2304" s="18" t="s">
        <v>1197</v>
      </c>
      <c r="B2304" t="s">
        <v>124</v>
      </c>
      <c r="C2304">
        <v>1</v>
      </c>
      <c r="D2304">
        <v>0.6</v>
      </c>
      <c r="E2304">
        <f t="shared" si="36"/>
        <v>0.6</v>
      </c>
    </row>
    <row r="2305" spans="1:5" ht="30" x14ac:dyDescent="0.25">
      <c r="A2305" s="18" t="s">
        <v>1198</v>
      </c>
      <c r="B2305" t="s">
        <v>124</v>
      </c>
      <c r="C2305">
        <v>1</v>
      </c>
      <c r="D2305">
        <v>0.7</v>
      </c>
      <c r="E2305">
        <f t="shared" si="36"/>
        <v>0.7</v>
      </c>
    </row>
    <row r="2306" spans="1:5" ht="30" x14ac:dyDescent="0.25">
      <c r="A2306" s="18" t="s">
        <v>1199</v>
      </c>
      <c r="B2306" t="s">
        <v>124</v>
      </c>
      <c r="C2306">
        <v>1</v>
      </c>
      <c r="D2306">
        <v>0.09</v>
      </c>
      <c r="E2306">
        <f t="shared" si="36"/>
        <v>0.09</v>
      </c>
    </row>
    <row r="2307" spans="1:5" ht="30" x14ac:dyDescent="0.25">
      <c r="A2307" s="18" t="s">
        <v>1200</v>
      </c>
      <c r="B2307" t="s">
        <v>124</v>
      </c>
      <c r="C2307">
        <v>1</v>
      </c>
      <c r="D2307">
        <v>0.04</v>
      </c>
      <c r="E2307">
        <f t="shared" si="36"/>
        <v>0.04</v>
      </c>
    </row>
    <row r="2308" spans="1:5" x14ac:dyDescent="0.25">
      <c r="A2308" s="18" t="s">
        <v>122</v>
      </c>
      <c r="B2308" t="s">
        <v>10</v>
      </c>
      <c r="C2308" t="s">
        <v>10</v>
      </c>
      <c r="D2308" t="s">
        <v>10</v>
      </c>
      <c r="E2308">
        <f>SUM(E2302:E2307)</f>
        <v>2.8953999999999995</v>
      </c>
    </row>
    <row r="2309" spans="1:5" x14ac:dyDescent="0.25">
      <c r="C2309"/>
      <c r="D2309"/>
      <c r="E2309"/>
    </row>
    <row r="2310" spans="1:5" x14ac:dyDescent="0.25">
      <c r="A2310" s="18" t="s">
        <v>129</v>
      </c>
      <c r="B2310" t="s">
        <v>10</v>
      </c>
      <c r="C2310" t="s">
        <v>10</v>
      </c>
      <c r="D2310" t="s">
        <v>10</v>
      </c>
      <c r="E2310">
        <f>E2299+E2308</f>
        <v>16.355399999999999</v>
      </c>
    </row>
    <row r="2311" spans="1:5" x14ac:dyDescent="0.25">
      <c r="C2311"/>
      <c r="D2311"/>
      <c r="E2311"/>
    </row>
    <row r="2312" spans="1:5" x14ac:dyDescent="0.25">
      <c r="A2312" s="18" t="s">
        <v>191</v>
      </c>
      <c r="C2312"/>
      <c r="D2312"/>
      <c r="E2312"/>
    </row>
    <row r="2313" spans="1:5" x14ac:dyDescent="0.25">
      <c r="A2313" s="18" t="s">
        <v>192</v>
      </c>
      <c r="C2313"/>
      <c r="D2313"/>
      <c r="E2313"/>
    </row>
    <row r="2314" spans="1:5" x14ac:dyDescent="0.25">
      <c r="A2314" s="18" t="s">
        <v>172</v>
      </c>
      <c r="C2314"/>
      <c r="D2314"/>
      <c r="E2314"/>
    </row>
    <row r="2315" spans="1:5" x14ac:dyDescent="0.25">
      <c r="C2315"/>
      <c r="D2315"/>
      <c r="E2315"/>
    </row>
    <row r="2316" spans="1:5" x14ac:dyDescent="0.25">
      <c r="A2316" s="18" t="s">
        <v>123</v>
      </c>
      <c r="B2316" t="s">
        <v>117</v>
      </c>
      <c r="C2316" t="s">
        <v>118</v>
      </c>
      <c r="D2316" t="s">
        <v>119</v>
      </c>
      <c r="E2316" t="s">
        <v>120</v>
      </c>
    </row>
    <row r="2317" spans="1:5" x14ac:dyDescent="0.25">
      <c r="A2317" s="18" t="s">
        <v>1081</v>
      </c>
      <c r="B2317" t="s">
        <v>124</v>
      </c>
      <c r="C2317">
        <v>1</v>
      </c>
      <c r="D2317">
        <v>11.48</v>
      </c>
      <c r="E2317">
        <f>ROUND((C2317*D2317),4)</f>
        <v>11.48</v>
      </c>
    </row>
    <row r="2318" spans="1:5" x14ac:dyDescent="0.25">
      <c r="A2318" s="18" t="s">
        <v>122</v>
      </c>
      <c r="B2318" t="s">
        <v>10</v>
      </c>
      <c r="C2318" t="s">
        <v>10</v>
      </c>
      <c r="D2318" t="s">
        <v>10</v>
      </c>
      <c r="E2318">
        <f>SUM(E2317:E2317)</f>
        <v>11.48</v>
      </c>
    </row>
    <row r="2319" spans="1:5" x14ac:dyDescent="0.25">
      <c r="C2319"/>
      <c r="D2319"/>
      <c r="E2319"/>
    </row>
    <row r="2320" spans="1:5" x14ac:dyDescent="0.25">
      <c r="A2320" s="18" t="s">
        <v>125</v>
      </c>
      <c r="B2320" t="s">
        <v>117</v>
      </c>
      <c r="C2320" t="s">
        <v>118</v>
      </c>
      <c r="D2320" t="s">
        <v>119</v>
      </c>
      <c r="E2320" t="s">
        <v>120</v>
      </c>
    </row>
    <row r="2321" spans="1:5" x14ac:dyDescent="0.25">
      <c r="A2321" s="18" t="s">
        <v>1195</v>
      </c>
      <c r="B2321" t="s">
        <v>124</v>
      </c>
      <c r="C2321">
        <v>1</v>
      </c>
      <c r="D2321">
        <v>0.33889999999999998</v>
      </c>
      <c r="E2321">
        <f t="shared" ref="E2321:E2326" si="37">ROUND((C2321*D2321),4)</f>
        <v>0.33889999999999998</v>
      </c>
    </row>
    <row r="2322" spans="1:5" x14ac:dyDescent="0.25">
      <c r="A2322" s="18" t="s">
        <v>1196</v>
      </c>
      <c r="B2322" t="s">
        <v>124</v>
      </c>
      <c r="C2322">
        <v>1</v>
      </c>
      <c r="D2322">
        <v>1.1265000000000001</v>
      </c>
      <c r="E2322">
        <f t="shared" si="37"/>
        <v>1.1265000000000001</v>
      </c>
    </row>
    <row r="2323" spans="1:5" ht="30" x14ac:dyDescent="0.25">
      <c r="A2323" s="18" t="s">
        <v>1197</v>
      </c>
      <c r="B2323" t="s">
        <v>124</v>
      </c>
      <c r="C2323">
        <v>1</v>
      </c>
      <c r="D2323">
        <v>0.6</v>
      </c>
      <c r="E2323">
        <f t="shared" si="37"/>
        <v>0.6</v>
      </c>
    </row>
    <row r="2324" spans="1:5" ht="30" x14ac:dyDescent="0.25">
      <c r="A2324" s="18" t="s">
        <v>1198</v>
      </c>
      <c r="B2324" t="s">
        <v>124</v>
      </c>
      <c r="C2324">
        <v>1</v>
      </c>
      <c r="D2324">
        <v>0.7</v>
      </c>
      <c r="E2324">
        <f t="shared" si="37"/>
        <v>0.7</v>
      </c>
    </row>
    <row r="2325" spans="1:5" ht="30" x14ac:dyDescent="0.25">
      <c r="A2325" s="18" t="s">
        <v>1199</v>
      </c>
      <c r="B2325" t="s">
        <v>124</v>
      </c>
      <c r="C2325">
        <v>1</v>
      </c>
      <c r="D2325">
        <v>0.09</v>
      </c>
      <c r="E2325">
        <f t="shared" si="37"/>
        <v>0.09</v>
      </c>
    </row>
    <row r="2326" spans="1:5" ht="30" x14ac:dyDescent="0.25">
      <c r="A2326" s="18" t="s">
        <v>1200</v>
      </c>
      <c r="B2326" t="s">
        <v>124</v>
      </c>
      <c r="C2326">
        <v>1</v>
      </c>
      <c r="D2326">
        <v>0.04</v>
      </c>
      <c r="E2326">
        <f t="shared" si="37"/>
        <v>0.04</v>
      </c>
    </row>
    <row r="2327" spans="1:5" x14ac:dyDescent="0.25">
      <c r="A2327" s="18" t="s">
        <v>122</v>
      </c>
      <c r="B2327" t="s">
        <v>10</v>
      </c>
      <c r="C2327" t="s">
        <v>10</v>
      </c>
      <c r="D2327" t="s">
        <v>10</v>
      </c>
      <c r="E2327">
        <f>SUM(E2321:E2326)</f>
        <v>2.8953999999999995</v>
      </c>
    </row>
    <row r="2328" spans="1:5" x14ac:dyDescent="0.25">
      <c r="C2328"/>
      <c r="D2328"/>
      <c r="E2328"/>
    </row>
    <row r="2329" spans="1:5" x14ac:dyDescent="0.25">
      <c r="A2329" s="18" t="s">
        <v>129</v>
      </c>
      <c r="B2329" t="s">
        <v>10</v>
      </c>
      <c r="C2329" t="s">
        <v>10</v>
      </c>
      <c r="D2329" t="s">
        <v>10</v>
      </c>
      <c r="E2329">
        <f>E2318+E2327</f>
        <v>14.375399999999999</v>
      </c>
    </row>
    <row r="2330" spans="1:5" x14ac:dyDescent="0.25">
      <c r="C2330"/>
      <c r="D2330"/>
      <c r="E2330"/>
    </row>
    <row r="2331" spans="1:5" x14ac:dyDescent="0.25">
      <c r="A2331" s="18" t="s">
        <v>193</v>
      </c>
      <c r="C2331"/>
      <c r="D2331"/>
      <c r="E2331"/>
    </row>
    <row r="2332" spans="1:5" x14ac:dyDescent="0.25">
      <c r="A2332" s="18" t="s">
        <v>194</v>
      </c>
      <c r="C2332"/>
      <c r="D2332"/>
      <c r="E2332"/>
    </row>
    <row r="2333" spans="1:5" x14ac:dyDescent="0.25">
      <c r="A2333" s="18" t="s">
        <v>172</v>
      </c>
      <c r="C2333"/>
      <c r="D2333"/>
      <c r="E2333"/>
    </row>
    <row r="2334" spans="1:5" x14ac:dyDescent="0.25">
      <c r="C2334"/>
      <c r="D2334"/>
      <c r="E2334"/>
    </row>
    <row r="2335" spans="1:5" x14ac:dyDescent="0.25">
      <c r="A2335" s="18" t="s">
        <v>123</v>
      </c>
      <c r="B2335" t="s">
        <v>117</v>
      </c>
      <c r="C2335" t="s">
        <v>118</v>
      </c>
      <c r="D2335" t="s">
        <v>119</v>
      </c>
      <c r="E2335" t="s">
        <v>120</v>
      </c>
    </row>
    <row r="2336" spans="1:5" x14ac:dyDescent="0.25">
      <c r="A2336" s="18" t="s">
        <v>1207</v>
      </c>
      <c r="B2336" t="s">
        <v>124</v>
      </c>
      <c r="C2336">
        <v>1</v>
      </c>
      <c r="D2336">
        <v>11.15</v>
      </c>
      <c r="E2336">
        <f>ROUND((C2336*D2336),4)</f>
        <v>11.15</v>
      </c>
    </row>
    <row r="2337" spans="1:5" x14ac:dyDescent="0.25">
      <c r="A2337" s="18" t="s">
        <v>122</v>
      </c>
      <c r="B2337" t="s">
        <v>10</v>
      </c>
      <c r="C2337" t="s">
        <v>10</v>
      </c>
      <c r="D2337" t="s">
        <v>10</v>
      </c>
      <c r="E2337">
        <f>SUM(E2336:E2336)</f>
        <v>11.15</v>
      </c>
    </row>
    <row r="2338" spans="1:5" x14ac:dyDescent="0.25">
      <c r="C2338"/>
      <c r="D2338"/>
      <c r="E2338"/>
    </row>
    <row r="2339" spans="1:5" x14ac:dyDescent="0.25">
      <c r="A2339" s="18" t="s">
        <v>125</v>
      </c>
      <c r="B2339" t="s">
        <v>117</v>
      </c>
      <c r="C2339" t="s">
        <v>118</v>
      </c>
      <c r="D2339" t="s">
        <v>119</v>
      </c>
      <c r="E2339" t="s">
        <v>120</v>
      </c>
    </row>
    <row r="2340" spans="1:5" x14ac:dyDescent="0.25">
      <c r="A2340" s="18" t="s">
        <v>1195</v>
      </c>
      <c r="B2340" t="s">
        <v>124</v>
      </c>
      <c r="C2340">
        <v>1</v>
      </c>
      <c r="D2340">
        <v>0.33889999999999998</v>
      </c>
      <c r="E2340">
        <f t="shared" ref="E2340:E2345" si="38">ROUND((C2340*D2340),4)</f>
        <v>0.33889999999999998</v>
      </c>
    </row>
    <row r="2341" spans="1:5" x14ac:dyDescent="0.25">
      <c r="A2341" s="18" t="s">
        <v>1196</v>
      </c>
      <c r="B2341" t="s">
        <v>124</v>
      </c>
      <c r="C2341">
        <v>1</v>
      </c>
      <c r="D2341">
        <v>1.1265000000000001</v>
      </c>
      <c r="E2341">
        <f t="shared" si="38"/>
        <v>1.1265000000000001</v>
      </c>
    </row>
    <row r="2342" spans="1:5" ht="30" x14ac:dyDescent="0.25">
      <c r="A2342" s="18" t="s">
        <v>1197</v>
      </c>
      <c r="B2342" t="s">
        <v>124</v>
      </c>
      <c r="C2342">
        <v>1</v>
      </c>
      <c r="D2342">
        <v>0.6</v>
      </c>
      <c r="E2342">
        <f t="shared" si="38"/>
        <v>0.6</v>
      </c>
    </row>
    <row r="2343" spans="1:5" ht="30" x14ac:dyDescent="0.25">
      <c r="A2343" s="18" t="s">
        <v>1198</v>
      </c>
      <c r="B2343" t="s">
        <v>124</v>
      </c>
      <c r="C2343">
        <v>1</v>
      </c>
      <c r="D2343">
        <v>0.7</v>
      </c>
      <c r="E2343">
        <f t="shared" si="38"/>
        <v>0.7</v>
      </c>
    </row>
    <row r="2344" spans="1:5" ht="30" x14ac:dyDescent="0.25">
      <c r="A2344" s="18" t="s">
        <v>1199</v>
      </c>
      <c r="B2344" t="s">
        <v>124</v>
      </c>
      <c r="C2344">
        <v>1</v>
      </c>
      <c r="D2344">
        <v>0.09</v>
      </c>
      <c r="E2344">
        <f t="shared" si="38"/>
        <v>0.09</v>
      </c>
    </row>
    <row r="2345" spans="1:5" ht="30" x14ac:dyDescent="0.25">
      <c r="A2345" s="18" t="s">
        <v>1200</v>
      </c>
      <c r="B2345" t="s">
        <v>124</v>
      </c>
      <c r="C2345">
        <v>1</v>
      </c>
      <c r="D2345">
        <v>0.04</v>
      </c>
      <c r="E2345">
        <f t="shared" si="38"/>
        <v>0.04</v>
      </c>
    </row>
    <row r="2346" spans="1:5" x14ac:dyDescent="0.25">
      <c r="A2346" s="18" t="s">
        <v>122</v>
      </c>
      <c r="B2346" t="s">
        <v>10</v>
      </c>
      <c r="C2346" t="s">
        <v>10</v>
      </c>
      <c r="D2346" t="s">
        <v>10</v>
      </c>
      <c r="E2346">
        <f>SUM(E2340:E2345)</f>
        <v>2.8953999999999995</v>
      </c>
    </row>
    <row r="2347" spans="1:5" x14ac:dyDescent="0.25">
      <c r="C2347"/>
      <c r="D2347"/>
      <c r="E2347"/>
    </row>
    <row r="2348" spans="1:5" x14ac:dyDescent="0.25">
      <c r="A2348" s="18" t="s">
        <v>129</v>
      </c>
      <c r="B2348" t="s">
        <v>10</v>
      </c>
      <c r="C2348" t="s">
        <v>10</v>
      </c>
      <c r="D2348" t="s">
        <v>10</v>
      </c>
      <c r="E2348">
        <f>E2337+E2346</f>
        <v>14.045400000000001</v>
      </c>
    </row>
    <row r="2349" spans="1:5" x14ac:dyDescent="0.25">
      <c r="C2349"/>
      <c r="D2349"/>
      <c r="E2349"/>
    </row>
    <row r="2350" spans="1:5" x14ac:dyDescent="0.25">
      <c r="A2350" s="18" t="s">
        <v>1208</v>
      </c>
      <c r="C2350"/>
      <c r="D2350"/>
      <c r="E2350"/>
    </row>
    <row r="2351" spans="1:5" x14ac:dyDescent="0.25">
      <c r="A2351" s="18" t="s">
        <v>1209</v>
      </c>
      <c r="C2351"/>
      <c r="D2351"/>
      <c r="E2351"/>
    </row>
    <row r="2352" spans="1:5" x14ac:dyDescent="0.25">
      <c r="A2352" s="18" t="s">
        <v>172</v>
      </c>
      <c r="C2352"/>
      <c r="D2352"/>
      <c r="E2352"/>
    </row>
    <row r="2353" spans="1:5" x14ac:dyDescent="0.25">
      <c r="C2353"/>
      <c r="D2353"/>
      <c r="E2353"/>
    </row>
    <row r="2354" spans="1:5" x14ac:dyDescent="0.25">
      <c r="A2354" s="18" t="s">
        <v>123</v>
      </c>
      <c r="B2354" t="s">
        <v>117</v>
      </c>
      <c r="C2354" t="s">
        <v>118</v>
      </c>
      <c r="D2354" t="s">
        <v>119</v>
      </c>
      <c r="E2354" t="s">
        <v>120</v>
      </c>
    </row>
    <row r="2355" spans="1:5" x14ac:dyDescent="0.25">
      <c r="A2355" s="18" t="s">
        <v>1210</v>
      </c>
      <c r="B2355" t="s">
        <v>124</v>
      </c>
      <c r="C2355">
        <v>1</v>
      </c>
      <c r="D2355">
        <v>10.84</v>
      </c>
      <c r="E2355">
        <f>ROUND((C2355*D2355),4)</f>
        <v>10.84</v>
      </c>
    </row>
    <row r="2356" spans="1:5" x14ac:dyDescent="0.25">
      <c r="A2356" s="18" t="s">
        <v>122</v>
      </c>
      <c r="B2356" t="s">
        <v>10</v>
      </c>
      <c r="C2356" t="s">
        <v>10</v>
      </c>
      <c r="D2356" t="s">
        <v>10</v>
      </c>
      <c r="E2356">
        <f>SUM(E2355:E2355)</f>
        <v>10.84</v>
      </c>
    </row>
    <row r="2357" spans="1:5" x14ac:dyDescent="0.25">
      <c r="C2357"/>
      <c r="D2357"/>
      <c r="E2357"/>
    </row>
    <row r="2358" spans="1:5" x14ac:dyDescent="0.25">
      <c r="A2358" s="18" t="s">
        <v>125</v>
      </c>
      <c r="B2358" t="s">
        <v>117</v>
      </c>
      <c r="C2358" t="s">
        <v>118</v>
      </c>
      <c r="D2358" t="s">
        <v>119</v>
      </c>
      <c r="E2358" t="s">
        <v>120</v>
      </c>
    </row>
    <row r="2359" spans="1:5" x14ac:dyDescent="0.25">
      <c r="A2359" s="18" t="s">
        <v>1195</v>
      </c>
      <c r="B2359" t="s">
        <v>124</v>
      </c>
      <c r="C2359">
        <v>1</v>
      </c>
      <c r="D2359">
        <v>0.33889999999999998</v>
      </c>
      <c r="E2359">
        <f t="shared" ref="E2359:E2364" si="39">ROUND((C2359*D2359),4)</f>
        <v>0.33889999999999998</v>
      </c>
    </row>
    <row r="2360" spans="1:5" x14ac:dyDescent="0.25">
      <c r="A2360" s="18" t="s">
        <v>1196</v>
      </c>
      <c r="B2360" t="s">
        <v>124</v>
      </c>
      <c r="C2360">
        <v>1</v>
      </c>
      <c r="D2360">
        <v>1.1265000000000001</v>
      </c>
      <c r="E2360">
        <f t="shared" si="39"/>
        <v>1.1265000000000001</v>
      </c>
    </row>
    <row r="2361" spans="1:5" ht="30" x14ac:dyDescent="0.25">
      <c r="A2361" s="18" t="s">
        <v>1197</v>
      </c>
      <c r="B2361" t="s">
        <v>124</v>
      </c>
      <c r="C2361">
        <v>1</v>
      </c>
      <c r="D2361">
        <v>0.6</v>
      </c>
      <c r="E2361">
        <f t="shared" si="39"/>
        <v>0.6</v>
      </c>
    </row>
    <row r="2362" spans="1:5" ht="30" x14ac:dyDescent="0.25">
      <c r="A2362" s="18" t="s">
        <v>1198</v>
      </c>
      <c r="B2362" t="s">
        <v>124</v>
      </c>
      <c r="C2362">
        <v>1</v>
      </c>
      <c r="D2362">
        <v>0.7</v>
      </c>
      <c r="E2362">
        <f t="shared" si="39"/>
        <v>0.7</v>
      </c>
    </row>
    <row r="2363" spans="1:5" ht="30" x14ac:dyDescent="0.25">
      <c r="A2363" s="18" t="s">
        <v>1199</v>
      </c>
      <c r="B2363" t="s">
        <v>124</v>
      </c>
      <c r="C2363">
        <v>1</v>
      </c>
      <c r="D2363">
        <v>0.09</v>
      </c>
      <c r="E2363">
        <f t="shared" si="39"/>
        <v>0.09</v>
      </c>
    </row>
    <row r="2364" spans="1:5" ht="30" x14ac:dyDescent="0.25">
      <c r="A2364" s="18" t="s">
        <v>1200</v>
      </c>
      <c r="B2364" t="s">
        <v>124</v>
      </c>
      <c r="C2364">
        <v>1</v>
      </c>
      <c r="D2364">
        <v>0.04</v>
      </c>
      <c r="E2364">
        <f t="shared" si="39"/>
        <v>0.04</v>
      </c>
    </row>
    <row r="2365" spans="1:5" x14ac:dyDescent="0.25">
      <c r="A2365" s="18" t="s">
        <v>122</v>
      </c>
      <c r="B2365" t="s">
        <v>10</v>
      </c>
      <c r="C2365" t="s">
        <v>10</v>
      </c>
      <c r="D2365" t="s">
        <v>10</v>
      </c>
      <c r="E2365">
        <f>SUM(E2359:E2364)</f>
        <v>2.8953999999999995</v>
      </c>
    </row>
    <row r="2366" spans="1:5" x14ac:dyDescent="0.25">
      <c r="C2366"/>
      <c r="D2366"/>
      <c r="E2366"/>
    </row>
    <row r="2367" spans="1:5" x14ac:dyDescent="0.25">
      <c r="A2367" s="18" t="s">
        <v>129</v>
      </c>
      <c r="B2367" t="s">
        <v>10</v>
      </c>
      <c r="C2367" t="s">
        <v>10</v>
      </c>
      <c r="D2367" t="s">
        <v>10</v>
      </c>
      <c r="E2367">
        <f>E2356+E2365</f>
        <v>13.735399999999998</v>
      </c>
    </row>
    <row r="2368" spans="1:5" x14ac:dyDescent="0.25">
      <c r="C2368"/>
      <c r="D2368"/>
      <c r="E2368"/>
    </row>
    <row r="2369" spans="1:5" x14ac:dyDescent="0.25">
      <c r="A2369" s="18" t="s">
        <v>1211</v>
      </c>
      <c r="C2369"/>
      <c r="D2369"/>
      <c r="E2369"/>
    </row>
    <row r="2370" spans="1:5" x14ac:dyDescent="0.25">
      <c r="A2370" s="18" t="s">
        <v>1212</v>
      </c>
      <c r="C2370"/>
      <c r="D2370"/>
      <c r="E2370"/>
    </row>
    <row r="2371" spans="1:5" x14ac:dyDescent="0.25">
      <c r="A2371" s="18" t="s">
        <v>172</v>
      </c>
      <c r="C2371"/>
      <c r="D2371"/>
      <c r="E2371"/>
    </row>
    <row r="2372" spans="1:5" x14ac:dyDescent="0.25">
      <c r="C2372"/>
      <c r="D2372"/>
      <c r="E2372"/>
    </row>
    <row r="2373" spans="1:5" x14ac:dyDescent="0.25">
      <c r="A2373" s="18" t="s">
        <v>123</v>
      </c>
      <c r="B2373" t="s">
        <v>117</v>
      </c>
      <c r="C2373" t="s">
        <v>118</v>
      </c>
      <c r="D2373" t="s">
        <v>119</v>
      </c>
      <c r="E2373" t="s">
        <v>120</v>
      </c>
    </row>
    <row r="2374" spans="1:5" x14ac:dyDescent="0.25">
      <c r="A2374" s="18" t="s">
        <v>1213</v>
      </c>
      <c r="B2374" t="s">
        <v>124</v>
      </c>
      <c r="C2374">
        <v>1</v>
      </c>
      <c r="D2374">
        <v>11.27</v>
      </c>
      <c r="E2374">
        <f>ROUND((C2374*D2374),4)</f>
        <v>11.27</v>
      </c>
    </row>
    <row r="2375" spans="1:5" x14ac:dyDescent="0.25">
      <c r="A2375" s="18" t="s">
        <v>122</v>
      </c>
      <c r="B2375" t="s">
        <v>10</v>
      </c>
      <c r="C2375" t="s">
        <v>10</v>
      </c>
      <c r="D2375" t="s">
        <v>10</v>
      </c>
      <c r="E2375">
        <f>SUM(E2374:E2374)</f>
        <v>11.27</v>
      </c>
    </row>
    <row r="2376" spans="1:5" x14ac:dyDescent="0.25">
      <c r="C2376"/>
      <c r="D2376"/>
      <c r="E2376"/>
    </row>
    <row r="2377" spans="1:5" x14ac:dyDescent="0.25">
      <c r="A2377" s="18" t="s">
        <v>125</v>
      </c>
      <c r="B2377" t="s">
        <v>117</v>
      </c>
      <c r="C2377" t="s">
        <v>118</v>
      </c>
      <c r="D2377" t="s">
        <v>119</v>
      </c>
      <c r="E2377" t="s">
        <v>120</v>
      </c>
    </row>
    <row r="2378" spans="1:5" ht="30" x14ac:dyDescent="0.25">
      <c r="A2378" s="18" t="s">
        <v>1197</v>
      </c>
      <c r="B2378" t="s">
        <v>124</v>
      </c>
      <c r="C2378">
        <v>1</v>
      </c>
      <c r="D2378">
        <v>0.6</v>
      </c>
      <c r="E2378">
        <f>ROUND((C2378*D2378),4)</f>
        <v>0.6</v>
      </c>
    </row>
    <row r="2379" spans="1:5" ht="30" x14ac:dyDescent="0.25">
      <c r="A2379" s="18" t="s">
        <v>1198</v>
      </c>
      <c r="B2379" t="s">
        <v>124</v>
      </c>
      <c r="C2379">
        <v>1</v>
      </c>
      <c r="D2379">
        <v>0.7</v>
      </c>
      <c r="E2379">
        <f>ROUND((C2379*D2379),4)</f>
        <v>0.7</v>
      </c>
    </row>
    <row r="2380" spans="1:5" ht="30" x14ac:dyDescent="0.25">
      <c r="A2380" s="18" t="s">
        <v>1199</v>
      </c>
      <c r="B2380" t="s">
        <v>124</v>
      </c>
      <c r="C2380">
        <v>1</v>
      </c>
      <c r="D2380">
        <v>0.09</v>
      </c>
      <c r="E2380">
        <f>ROUND((C2380*D2380),4)</f>
        <v>0.09</v>
      </c>
    </row>
    <row r="2381" spans="1:5" ht="30" x14ac:dyDescent="0.25">
      <c r="A2381" s="18" t="s">
        <v>1200</v>
      </c>
      <c r="B2381" t="s">
        <v>124</v>
      </c>
      <c r="C2381">
        <v>1</v>
      </c>
      <c r="D2381">
        <v>0.04</v>
      </c>
      <c r="E2381">
        <f>ROUND((C2381*D2381),4)</f>
        <v>0.04</v>
      </c>
    </row>
    <row r="2382" spans="1:5" x14ac:dyDescent="0.25">
      <c r="A2382" s="18" t="s">
        <v>122</v>
      </c>
      <c r="B2382" t="s">
        <v>10</v>
      </c>
      <c r="C2382" t="s">
        <v>10</v>
      </c>
      <c r="D2382" t="s">
        <v>10</v>
      </c>
      <c r="E2382">
        <f>SUM(E2378:E2381)</f>
        <v>1.43</v>
      </c>
    </row>
    <row r="2383" spans="1:5" x14ac:dyDescent="0.25">
      <c r="C2383"/>
      <c r="D2383"/>
      <c r="E2383"/>
    </row>
    <row r="2384" spans="1:5" x14ac:dyDescent="0.25">
      <c r="A2384" s="18" t="s">
        <v>129</v>
      </c>
      <c r="B2384" t="s">
        <v>10</v>
      </c>
      <c r="C2384" t="s">
        <v>10</v>
      </c>
      <c r="D2384" t="s">
        <v>10</v>
      </c>
      <c r="E2384">
        <f>E2375+E2382</f>
        <v>12.7</v>
      </c>
    </row>
    <row r="2385" spans="1:5" x14ac:dyDescent="0.25">
      <c r="C2385"/>
      <c r="D2385"/>
      <c r="E2385"/>
    </row>
    <row r="2386" spans="1:5" x14ac:dyDescent="0.25">
      <c r="A2386" s="18" t="s">
        <v>197</v>
      </c>
      <c r="C2386"/>
      <c r="D2386"/>
      <c r="E2386"/>
    </row>
    <row r="2387" spans="1:5" ht="30" x14ac:dyDescent="0.25">
      <c r="A2387" s="18" t="s">
        <v>198</v>
      </c>
      <c r="C2387"/>
      <c r="D2387"/>
      <c r="E2387"/>
    </row>
    <row r="2388" spans="1:5" x14ac:dyDescent="0.25">
      <c r="A2388" s="18" t="s">
        <v>172</v>
      </c>
      <c r="C2388"/>
      <c r="D2388"/>
      <c r="E2388"/>
    </row>
    <row r="2389" spans="1:5" x14ac:dyDescent="0.25">
      <c r="C2389"/>
      <c r="D2389"/>
      <c r="E2389"/>
    </row>
    <row r="2390" spans="1:5" x14ac:dyDescent="0.25">
      <c r="A2390" s="18" t="s">
        <v>123</v>
      </c>
      <c r="B2390" t="s">
        <v>117</v>
      </c>
      <c r="C2390" t="s">
        <v>118</v>
      </c>
      <c r="D2390" t="s">
        <v>119</v>
      </c>
      <c r="E2390" t="s">
        <v>120</v>
      </c>
    </row>
    <row r="2391" spans="1:5" ht="30" x14ac:dyDescent="0.25">
      <c r="A2391" s="18" t="s">
        <v>1214</v>
      </c>
      <c r="B2391" t="s">
        <v>124</v>
      </c>
      <c r="C2391">
        <v>1</v>
      </c>
      <c r="D2391">
        <v>15.11</v>
      </c>
      <c r="E2391">
        <f>ROUND((C2391*D2391),4)</f>
        <v>15.11</v>
      </c>
    </row>
    <row r="2392" spans="1:5" x14ac:dyDescent="0.25">
      <c r="A2392" s="18" t="s">
        <v>122</v>
      </c>
      <c r="B2392" t="s">
        <v>10</v>
      </c>
      <c r="C2392" t="s">
        <v>10</v>
      </c>
      <c r="D2392" t="s">
        <v>10</v>
      </c>
      <c r="E2392">
        <f>SUM(E2391:E2391)</f>
        <v>15.11</v>
      </c>
    </row>
    <row r="2393" spans="1:5" x14ac:dyDescent="0.25">
      <c r="C2393"/>
      <c r="D2393"/>
      <c r="E2393"/>
    </row>
    <row r="2394" spans="1:5" x14ac:dyDescent="0.25">
      <c r="A2394" s="18" t="s">
        <v>125</v>
      </c>
      <c r="B2394" t="s">
        <v>117</v>
      </c>
      <c r="C2394" t="s">
        <v>118</v>
      </c>
      <c r="D2394" t="s">
        <v>119</v>
      </c>
      <c r="E2394" t="s">
        <v>120</v>
      </c>
    </row>
    <row r="2395" spans="1:5" x14ac:dyDescent="0.25">
      <c r="A2395" s="18" t="s">
        <v>1195</v>
      </c>
      <c r="B2395" t="s">
        <v>124</v>
      </c>
      <c r="C2395">
        <v>1</v>
      </c>
      <c r="D2395">
        <v>0.33889999999999998</v>
      </c>
      <c r="E2395">
        <f t="shared" ref="E2395:E2400" si="40">ROUND((C2395*D2395),4)</f>
        <v>0.33889999999999998</v>
      </c>
    </row>
    <row r="2396" spans="1:5" x14ac:dyDescent="0.25">
      <c r="A2396" s="18" t="s">
        <v>1196</v>
      </c>
      <c r="B2396" t="s">
        <v>124</v>
      </c>
      <c r="C2396">
        <v>1</v>
      </c>
      <c r="D2396">
        <v>1.1265000000000001</v>
      </c>
      <c r="E2396">
        <f t="shared" si="40"/>
        <v>1.1265000000000001</v>
      </c>
    </row>
    <row r="2397" spans="1:5" ht="30" x14ac:dyDescent="0.25">
      <c r="A2397" s="18" t="s">
        <v>1197</v>
      </c>
      <c r="B2397" t="s">
        <v>124</v>
      </c>
      <c r="C2397">
        <v>1</v>
      </c>
      <c r="D2397">
        <v>0.6</v>
      </c>
      <c r="E2397">
        <f t="shared" si="40"/>
        <v>0.6</v>
      </c>
    </row>
    <row r="2398" spans="1:5" ht="30" x14ac:dyDescent="0.25">
      <c r="A2398" s="18" t="s">
        <v>1198</v>
      </c>
      <c r="B2398" t="s">
        <v>124</v>
      </c>
      <c r="C2398">
        <v>1</v>
      </c>
      <c r="D2398">
        <v>0.7</v>
      </c>
      <c r="E2398">
        <f t="shared" si="40"/>
        <v>0.7</v>
      </c>
    </row>
    <row r="2399" spans="1:5" ht="30" x14ac:dyDescent="0.25">
      <c r="A2399" s="18" t="s">
        <v>1199</v>
      </c>
      <c r="B2399" t="s">
        <v>124</v>
      </c>
      <c r="C2399">
        <v>1</v>
      </c>
      <c r="D2399">
        <v>0.09</v>
      </c>
      <c r="E2399">
        <f t="shared" si="40"/>
        <v>0.09</v>
      </c>
    </row>
    <row r="2400" spans="1:5" ht="30" x14ac:dyDescent="0.25">
      <c r="A2400" s="18" t="s">
        <v>1200</v>
      </c>
      <c r="B2400" t="s">
        <v>124</v>
      </c>
      <c r="C2400">
        <v>1</v>
      </c>
      <c r="D2400">
        <v>0.04</v>
      </c>
      <c r="E2400">
        <f t="shared" si="40"/>
        <v>0.04</v>
      </c>
    </row>
    <row r="2401" spans="1:5" x14ac:dyDescent="0.25">
      <c r="A2401" s="18" t="s">
        <v>122</v>
      </c>
      <c r="B2401" t="s">
        <v>10</v>
      </c>
      <c r="C2401" t="s">
        <v>10</v>
      </c>
      <c r="D2401" t="s">
        <v>10</v>
      </c>
      <c r="E2401">
        <f>SUM(E2395:E2400)</f>
        <v>2.8953999999999995</v>
      </c>
    </row>
    <row r="2402" spans="1:5" x14ac:dyDescent="0.25">
      <c r="C2402"/>
      <c r="D2402"/>
      <c r="E2402"/>
    </row>
    <row r="2403" spans="1:5" x14ac:dyDescent="0.25">
      <c r="A2403" s="18" t="s">
        <v>129</v>
      </c>
      <c r="B2403" t="s">
        <v>10</v>
      </c>
      <c r="C2403" t="s">
        <v>10</v>
      </c>
      <c r="D2403" t="s">
        <v>10</v>
      </c>
      <c r="E2403">
        <f>E2392+E2401</f>
        <v>18.005399999999998</v>
      </c>
    </row>
    <row r="2404" spans="1:5" x14ac:dyDescent="0.25">
      <c r="C2404"/>
      <c r="D2404"/>
      <c r="E2404"/>
    </row>
    <row r="2405" spans="1:5" x14ac:dyDescent="0.25">
      <c r="A2405" s="18" t="s">
        <v>199</v>
      </c>
      <c r="C2405"/>
      <c r="D2405"/>
      <c r="E2405"/>
    </row>
    <row r="2406" spans="1:5" x14ac:dyDescent="0.25">
      <c r="A2406" s="18" t="s">
        <v>200</v>
      </c>
      <c r="C2406"/>
      <c r="D2406"/>
      <c r="E2406"/>
    </row>
    <row r="2407" spans="1:5" x14ac:dyDescent="0.25">
      <c r="A2407" s="18" t="s">
        <v>172</v>
      </c>
      <c r="C2407"/>
      <c r="D2407"/>
      <c r="E2407"/>
    </row>
    <row r="2408" spans="1:5" x14ac:dyDescent="0.25">
      <c r="C2408"/>
      <c r="D2408"/>
      <c r="E2408"/>
    </row>
    <row r="2409" spans="1:5" x14ac:dyDescent="0.25">
      <c r="A2409" s="18" t="s">
        <v>123</v>
      </c>
      <c r="B2409" t="s">
        <v>117</v>
      </c>
      <c r="C2409" t="s">
        <v>118</v>
      </c>
      <c r="D2409" t="s">
        <v>119</v>
      </c>
      <c r="E2409" t="s">
        <v>120</v>
      </c>
    </row>
    <row r="2410" spans="1:5" x14ac:dyDescent="0.25">
      <c r="A2410" s="18" t="s">
        <v>1082</v>
      </c>
      <c r="B2410" t="s">
        <v>124</v>
      </c>
      <c r="C2410">
        <v>1</v>
      </c>
      <c r="D2410">
        <v>7.68</v>
      </c>
      <c r="E2410">
        <f>ROUND((C2410*D2410),4)</f>
        <v>7.68</v>
      </c>
    </row>
    <row r="2411" spans="1:5" x14ac:dyDescent="0.25">
      <c r="A2411" s="18" t="s">
        <v>122</v>
      </c>
      <c r="B2411" t="s">
        <v>10</v>
      </c>
      <c r="C2411" t="s">
        <v>10</v>
      </c>
      <c r="D2411" t="s">
        <v>10</v>
      </c>
      <c r="E2411">
        <f>SUM(E2410:E2410)</f>
        <v>7.68</v>
      </c>
    </row>
    <row r="2412" spans="1:5" x14ac:dyDescent="0.25">
      <c r="C2412"/>
      <c r="D2412"/>
      <c r="E2412"/>
    </row>
    <row r="2413" spans="1:5" x14ac:dyDescent="0.25">
      <c r="A2413" s="18" t="s">
        <v>125</v>
      </c>
      <c r="B2413" t="s">
        <v>117</v>
      </c>
      <c r="C2413" t="s">
        <v>118</v>
      </c>
      <c r="D2413" t="s">
        <v>119</v>
      </c>
      <c r="E2413" t="s">
        <v>120</v>
      </c>
    </row>
    <row r="2414" spans="1:5" x14ac:dyDescent="0.25">
      <c r="A2414" s="18" t="s">
        <v>1195</v>
      </c>
      <c r="B2414" t="s">
        <v>124</v>
      </c>
      <c r="C2414">
        <v>1</v>
      </c>
      <c r="D2414">
        <v>0.33889999999999998</v>
      </c>
      <c r="E2414">
        <f t="shared" ref="E2414:E2419" si="41">ROUND((C2414*D2414),4)</f>
        <v>0.33889999999999998</v>
      </c>
    </row>
    <row r="2415" spans="1:5" x14ac:dyDescent="0.25">
      <c r="A2415" s="18" t="s">
        <v>1196</v>
      </c>
      <c r="B2415" t="s">
        <v>124</v>
      </c>
      <c r="C2415">
        <v>1</v>
      </c>
      <c r="D2415">
        <v>1.1265000000000001</v>
      </c>
      <c r="E2415">
        <f t="shared" si="41"/>
        <v>1.1265000000000001</v>
      </c>
    </row>
    <row r="2416" spans="1:5" ht="30" x14ac:dyDescent="0.25">
      <c r="A2416" s="18" t="s">
        <v>1197</v>
      </c>
      <c r="B2416" t="s">
        <v>124</v>
      </c>
      <c r="C2416">
        <v>1</v>
      </c>
      <c r="D2416">
        <v>0.6</v>
      </c>
      <c r="E2416">
        <f t="shared" si="41"/>
        <v>0.6</v>
      </c>
    </row>
    <row r="2417" spans="1:5" ht="30" x14ac:dyDescent="0.25">
      <c r="A2417" s="18" t="s">
        <v>1198</v>
      </c>
      <c r="B2417" t="s">
        <v>124</v>
      </c>
      <c r="C2417">
        <v>1</v>
      </c>
      <c r="D2417">
        <v>0.7</v>
      </c>
      <c r="E2417">
        <f t="shared" si="41"/>
        <v>0.7</v>
      </c>
    </row>
    <row r="2418" spans="1:5" ht="30" x14ac:dyDescent="0.25">
      <c r="A2418" s="18" t="s">
        <v>1199</v>
      </c>
      <c r="B2418" t="s">
        <v>124</v>
      </c>
      <c r="C2418">
        <v>1</v>
      </c>
      <c r="D2418">
        <v>0.09</v>
      </c>
      <c r="E2418">
        <f t="shared" si="41"/>
        <v>0.09</v>
      </c>
    </row>
    <row r="2419" spans="1:5" ht="30" x14ac:dyDescent="0.25">
      <c r="A2419" s="18" t="s">
        <v>1200</v>
      </c>
      <c r="B2419" t="s">
        <v>124</v>
      </c>
      <c r="C2419">
        <v>1</v>
      </c>
      <c r="D2419">
        <v>0.04</v>
      </c>
      <c r="E2419">
        <f t="shared" si="41"/>
        <v>0.04</v>
      </c>
    </row>
    <row r="2420" spans="1:5" x14ac:dyDescent="0.25">
      <c r="A2420" s="18" t="s">
        <v>122</v>
      </c>
      <c r="B2420" t="s">
        <v>10</v>
      </c>
      <c r="C2420" t="s">
        <v>10</v>
      </c>
      <c r="D2420" t="s">
        <v>10</v>
      </c>
      <c r="E2420">
        <f>SUM(E2414:E2419)</f>
        <v>2.8953999999999995</v>
      </c>
    </row>
    <row r="2421" spans="1:5" x14ac:dyDescent="0.25">
      <c r="C2421"/>
      <c r="D2421"/>
      <c r="E2421"/>
    </row>
    <row r="2422" spans="1:5" x14ac:dyDescent="0.25">
      <c r="A2422" s="18" t="s">
        <v>129</v>
      </c>
      <c r="B2422" t="s">
        <v>10</v>
      </c>
      <c r="C2422" t="s">
        <v>10</v>
      </c>
      <c r="D2422" t="s">
        <v>10</v>
      </c>
      <c r="E2422">
        <f>E2411+E2420</f>
        <v>10.575399999999998</v>
      </c>
    </row>
    <row r="2423" spans="1:5" x14ac:dyDescent="0.25">
      <c r="C2423"/>
      <c r="D2423"/>
      <c r="E2423"/>
    </row>
    <row r="2424" spans="1:5" x14ac:dyDescent="0.25">
      <c r="A2424" s="18" t="s">
        <v>1215</v>
      </c>
      <c r="C2424"/>
      <c r="D2424"/>
      <c r="E2424"/>
    </row>
    <row r="2425" spans="1:5" ht="30" x14ac:dyDescent="0.25">
      <c r="A2425" s="18" t="s">
        <v>1216</v>
      </c>
      <c r="C2425"/>
      <c r="D2425"/>
      <c r="E2425"/>
    </row>
    <row r="2426" spans="1:5" x14ac:dyDescent="0.25">
      <c r="A2426" s="18" t="s">
        <v>133</v>
      </c>
      <c r="C2426"/>
      <c r="D2426"/>
      <c r="E2426"/>
    </row>
    <row r="2427" spans="1:5" x14ac:dyDescent="0.25">
      <c r="C2427"/>
      <c r="D2427"/>
      <c r="E2427"/>
    </row>
    <row r="2428" spans="1:5" x14ac:dyDescent="0.25">
      <c r="A2428" s="18" t="s">
        <v>125</v>
      </c>
      <c r="B2428" t="s">
        <v>117</v>
      </c>
      <c r="C2428" t="s">
        <v>118</v>
      </c>
      <c r="D2428" t="s">
        <v>119</v>
      </c>
      <c r="E2428" t="s">
        <v>120</v>
      </c>
    </row>
    <row r="2429" spans="1:5" ht="30" x14ac:dyDescent="0.25">
      <c r="A2429" s="18" t="s">
        <v>1168</v>
      </c>
      <c r="B2429" t="s">
        <v>124</v>
      </c>
      <c r="C2429">
        <v>8.67</v>
      </c>
      <c r="D2429">
        <v>15.3165</v>
      </c>
      <c r="E2429">
        <f>ROUND((C2429*D2429),4)</f>
        <v>132.79409999999999</v>
      </c>
    </row>
    <row r="2430" spans="1:5" ht="30" x14ac:dyDescent="0.25">
      <c r="A2430" s="18" t="s">
        <v>1164</v>
      </c>
      <c r="B2430" t="s">
        <v>137</v>
      </c>
      <c r="C2430">
        <v>1.2</v>
      </c>
      <c r="D2430">
        <v>70.92</v>
      </c>
      <c r="E2430">
        <f>ROUND((C2430*D2430),4)</f>
        <v>85.103999999999999</v>
      </c>
    </row>
    <row r="2431" spans="1:5" x14ac:dyDescent="0.25">
      <c r="A2431" s="18" t="s">
        <v>1189</v>
      </c>
      <c r="B2431" t="s">
        <v>136</v>
      </c>
      <c r="C2431">
        <v>80.23</v>
      </c>
      <c r="D2431">
        <v>0.5</v>
      </c>
      <c r="E2431">
        <f>ROUND((C2431*D2431),4)</f>
        <v>40.115000000000002</v>
      </c>
    </row>
    <row r="2432" spans="1:5" x14ac:dyDescent="0.25">
      <c r="A2432" s="18" t="s">
        <v>1025</v>
      </c>
      <c r="B2432" t="s">
        <v>136</v>
      </c>
      <c r="C2432">
        <v>307.54000000000002</v>
      </c>
      <c r="D2432">
        <v>0.44</v>
      </c>
      <c r="E2432">
        <f>ROUND((C2432*D2432),4)</f>
        <v>135.3176</v>
      </c>
    </row>
    <row r="2433" spans="1:5" x14ac:dyDescent="0.25">
      <c r="A2433" s="18" t="s">
        <v>122</v>
      </c>
      <c r="B2433" t="s">
        <v>10</v>
      </c>
      <c r="C2433" t="s">
        <v>10</v>
      </c>
      <c r="D2433" t="s">
        <v>10</v>
      </c>
      <c r="E2433">
        <f>SUM(E2429:E2432)</f>
        <v>393.33069999999998</v>
      </c>
    </row>
    <row r="2434" spans="1:5" x14ac:dyDescent="0.25">
      <c r="C2434"/>
      <c r="D2434"/>
      <c r="E2434"/>
    </row>
    <row r="2435" spans="1:5" x14ac:dyDescent="0.25">
      <c r="A2435" s="18" t="s">
        <v>129</v>
      </c>
      <c r="B2435" t="s">
        <v>10</v>
      </c>
      <c r="C2435" t="s">
        <v>10</v>
      </c>
      <c r="D2435" t="s">
        <v>10</v>
      </c>
      <c r="E2435">
        <f>E2433</f>
        <v>393.33069999999998</v>
      </c>
    </row>
    <row r="2436" spans="1:5" x14ac:dyDescent="0.25">
      <c r="C2436"/>
      <c r="D2436"/>
      <c r="E2436"/>
    </row>
    <row r="2437" spans="1:5" x14ac:dyDescent="0.25">
      <c r="A2437" s="18" t="s">
        <v>1217</v>
      </c>
      <c r="C2437"/>
      <c r="D2437"/>
      <c r="E2437"/>
    </row>
    <row r="2438" spans="1:5" ht="30" x14ac:dyDescent="0.25">
      <c r="A2438" s="18" t="s">
        <v>1218</v>
      </c>
      <c r="C2438"/>
      <c r="D2438"/>
      <c r="E2438"/>
    </row>
    <row r="2439" spans="1:5" x14ac:dyDescent="0.25">
      <c r="A2439" s="18" t="s">
        <v>133</v>
      </c>
      <c r="C2439"/>
      <c r="D2439"/>
      <c r="E2439"/>
    </row>
    <row r="2440" spans="1:5" x14ac:dyDescent="0.25">
      <c r="C2440"/>
      <c r="D2440"/>
      <c r="E2440"/>
    </row>
    <row r="2441" spans="1:5" x14ac:dyDescent="0.25">
      <c r="A2441" s="18" t="s">
        <v>125</v>
      </c>
      <c r="B2441" t="s">
        <v>117</v>
      </c>
      <c r="C2441" t="s">
        <v>118</v>
      </c>
      <c r="D2441" t="s">
        <v>119</v>
      </c>
      <c r="E2441" t="s">
        <v>120</v>
      </c>
    </row>
    <row r="2442" spans="1:5" ht="30" x14ac:dyDescent="0.25">
      <c r="A2442" s="18" t="s">
        <v>1168</v>
      </c>
      <c r="B2442" t="s">
        <v>124</v>
      </c>
      <c r="C2442">
        <v>8.48</v>
      </c>
      <c r="D2442">
        <v>15.3165</v>
      </c>
      <c r="E2442">
        <f>ROUND((C2442*D2442),4)</f>
        <v>129.88390000000001</v>
      </c>
    </row>
    <row r="2443" spans="1:5" ht="30" x14ac:dyDescent="0.25">
      <c r="A2443" s="18" t="s">
        <v>1164</v>
      </c>
      <c r="B2443" t="s">
        <v>137</v>
      </c>
      <c r="C2443">
        <v>1.1499999999999999</v>
      </c>
      <c r="D2443">
        <v>70.92</v>
      </c>
      <c r="E2443">
        <f>ROUND((C2443*D2443),4)</f>
        <v>81.558000000000007</v>
      </c>
    </row>
    <row r="2444" spans="1:5" x14ac:dyDescent="0.25">
      <c r="A2444" s="18" t="s">
        <v>1025</v>
      </c>
      <c r="B2444" t="s">
        <v>136</v>
      </c>
      <c r="C2444">
        <v>441.51</v>
      </c>
      <c r="D2444">
        <v>0.44</v>
      </c>
      <c r="E2444">
        <f>ROUND((C2444*D2444),4)</f>
        <v>194.26439999999999</v>
      </c>
    </row>
    <row r="2445" spans="1:5" x14ac:dyDescent="0.25">
      <c r="A2445" s="18" t="s">
        <v>122</v>
      </c>
      <c r="B2445" t="s">
        <v>10</v>
      </c>
      <c r="C2445" t="s">
        <v>10</v>
      </c>
      <c r="D2445" t="s">
        <v>10</v>
      </c>
      <c r="E2445">
        <f>SUM(E2442:E2444)</f>
        <v>405.70630000000006</v>
      </c>
    </row>
    <row r="2446" spans="1:5" x14ac:dyDescent="0.25">
      <c r="C2446"/>
      <c r="D2446"/>
      <c r="E2446"/>
    </row>
    <row r="2447" spans="1:5" x14ac:dyDescent="0.25">
      <c r="A2447" s="18" t="s">
        <v>129</v>
      </c>
      <c r="B2447" t="s">
        <v>10</v>
      </c>
      <c r="C2447" t="s">
        <v>10</v>
      </c>
      <c r="D2447" t="s">
        <v>10</v>
      </c>
      <c r="E2447">
        <f>E2445</f>
        <v>405.70630000000006</v>
      </c>
    </row>
    <row r="2448" spans="1:5" x14ac:dyDescent="0.25">
      <c r="C2448"/>
      <c r="D2448"/>
      <c r="E2448"/>
    </row>
    <row r="2449" spans="1:5" x14ac:dyDescent="0.25">
      <c r="A2449" s="18" t="s">
        <v>1219</v>
      </c>
      <c r="C2449"/>
      <c r="D2449"/>
      <c r="E2449"/>
    </row>
    <row r="2450" spans="1:5" ht="30" x14ac:dyDescent="0.25">
      <c r="A2450" s="18" t="s">
        <v>1220</v>
      </c>
      <c r="C2450"/>
      <c r="D2450"/>
      <c r="E2450"/>
    </row>
    <row r="2451" spans="1:5" x14ac:dyDescent="0.25">
      <c r="A2451" s="18" t="s">
        <v>133</v>
      </c>
      <c r="C2451"/>
      <c r="D2451"/>
      <c r="E2451"/>
    </row>
    <row r="2452" spans="1:5" x14ac:dyDescent="0.25">
      <c r="C2452"/>
      <c r="D2452"/>
      <c r="E2452"/>
    </row>
    <row r="2453" spans="1:5" x14ac:dyDescent="0.25">
      <c r="A2453" s="18" t="s">
        <v>125</v>
      </c>
      <c r="B2453" t="s">
        <v>117</v>
      </c>
      <c r="C2453" t="s">
        <v>118</v>
      </c>
      <c r="D2453" t="s">
        <v>119</v>
      </c>
      <c r="E2453" t="s">
        <v>120</v>
      </c>
    </row>
    <row r="2454" spans="1:5" ht="30" x14ac:dyDescent="0.25">
      <c r="A2454" s="18" t="s">
        <v>1168</v>
      </c>
      <c r="B2454" t="s">
        <v>124</v>
      </c>
      <c r="C2454">
        <v>8.59</v>
      </c>
      <c r="D2454">
        <v>15.3165</v>
      </c>
      <c r="E2454">
        <f>ROUND((C2454*D2454),4)</f>
        <v>131.56870000000001</v>
      </c>
    </row>
    <row r="2455" spans="1:5" ht="30" x14ac:dyDescent="0.25">
      <c r="A2455" s="18" t="s">
        <v>1164</v>
      </c>
      <c r="B2455" t="s">
        <v>137</v>
      </c>
      <c r="C2455">
        <v>1.23</v>
      </c>
      <c r="D2455">
        <v>70.92</v>
      </c>
      <c r="E2455">
        <f>ROUND((C2455*D2455),4)</f>
        <v>87.2316</v>
      </c>
    </row>
    <row r="2456" spans="1:5" x14ac:dyDescent="0.25">
      <c r="A2456" s="18" t="s">
        <v>1025</v>
      </c>
      <c r="B2456" t="s">
        <v>136</v>
      </c>
      <c r="C2456">
        <v>355.04</v>
      </c>
      <c r="D2456">
        <v>0.44</v>
      </c>
      <c r="E2456">
        <f>ROUND((C2456*D2456),4)</f>
        <v>156.2176</v>
      </c>
    </row>
    <row r="2457" spans="1:5" x14ac:dyDescent="0.25">
      <c r="A2457" s="18" t="s">
        <v>122</v>
      </c>
      <c r="B2457" t="s">
        <v>10</v>
      </c>
      <c r="C2457" t="s">
        <v>10</v>
      </c>
      <c r="D2457" t="s">
        <v>10</v>
      </c>
      <c r="E2457">
        <f>SUM(E2454:E2456)</f>
        <v>375.0179</v>
      </c>
    </row>
    <row r="2458" spans="1:5" x14ac:dyDescent="0.25">
      <c r="C2458"/>
      <c r="D2458"/>
      <c r="E2458"/>
    </row>
    <row r="2459" spans="1:5" x14ac:dyDescent="0.25">
      <c r="A2459" s="18" t="s">
        <v>129</v>
      </c>
      <c r="B2459" t="s">
        <v>10</v>
      </c>
      <c r="C2459" t="s">
        <v>10</v>
      </c>
      <c r="D2459" t="s">
        <v>10</v>
      </c>
      <c r="E2459">
        <f>E2457</f>
        <v>375.0179</v>
      </c>
    </row>
    <row r="2460" spans="1:5" x14ac:dyDescent="0.25">
      <c r="C2460"/>
      <c r="D2460"/>
      <c r="E2460"/>
    </row>
    <row r="2461" spans="1:5" x14ac:dyDescent="0.25">
      <c r="A2461" s="18" t="s">
        <v>1221</v>
      </c>
      <c r="C2461"/>
      <c r="D2461"/>
      <c r="E2461"/>
    </row>
    <row r="2462" spans="1:5" ht="30" x14ac:dyDescent="0.25">
      <c r="A2462" s="18" t="s">
        <v>176</v>
      </c>
      <c r="C2462"/>
      <c r="D2462"/>
      <c r="E2462"/>
    </row>
    <row r="2463" spans="1:5" x14ac:dyDescent="0.25">
      <c r="A2463" s="18" t="s">
        <v>172</v>
      </c>
      <c r="C2463"/>
      <c r="D2463"/>
      <c r="E2463"/>
    </row>
    <row r="2464" spans="1:5" x14ac:dyDescent="0.25">
      <c r="C2464"/>
      <c r="D2464"/>
      <c r="E2464"/>
    </row>
    <row r="2465" spans="1:5" x14ac:dyDescent="0.25">
      <c r="A2465" s="18" t="s">
        <v>123</v>
      </c>
      <c r="B2465" t="s">
        <v>117</v>
      </c>
      <c r="C2465" t="s">
        <v>118</v>
      </c>
      <c r="D2465" t="s">
        <v>119</v>
      </c>
      <c r="E2465" t="s">
        <v>120</v>
      </c>
    </row>
    <row r="2466" spans="1:5" x14ac:dyDescent="0.25">
      <c r="A2466" s="18" t="s">
        <v>1222</v>
      </c>
      <c r="B2466" t="s">
        <v>124</v>
      </c>
      <c r="C2466">
        <v>1</v>
      </c>
      <c r="D2466">
        <v>8.66</v>
      </c>
      <c r="E2466">
        <f>ROUND((C2466*D2466),4)</f>
        <v>8.66</v>
      </c>
    </row>
    <row r="2467" spans="1:5" x14ac:dyDescent="0.25">
      <c r="A2467" s="18" t="s">
        <v>122</v>
      </c>
      <c r="B2467" t="s">
        <v>10</v>
      </c>
      <c r="C2467" t="s">
        <v>10</v>
      </c>
      <c r="D2467" t="s">
        <v>10</v>
      </c>
      <c r="E2467">
        <f>SUM(E2466:E2466)</f>
        <v>8.66</v>
      </c>
    </row>
    <row r="2468" spans="1:5" x14ac:dyDescent="0.25">
      <c r="C2468"/>
      <c r="D2468"/>
      <c r="E2468"/>
    </row>
    <row r="2469" spans="1:5" x14ac:dyDescent="0.25">
      <c r="A2469" s="18" t="s">
        <v>125</v>
      </c>
      <c r="B2469" t="s">
        <v>117</v>
      </c>
      <c r="C2469" t="s">
        <v>118</v>
      </c>
      <c r="D2469" t="s">
        <v>119</v>
      </c>
      <c r="E2469" t="s">
        <v>120</v>
      </c>
    </row>
    <row r="2470" spans="1:5" x14ac:dyDescent="0.25">
      <c r="A2470" s="18" t="s">
        <v>1223</v>
      </c>
      <c r="B2470" t="s">
        <v>124</v>
      </c>
      <c r="C2470">
        <v>1</v>
      </c>
      <c r="D2470">
        <v>0.33889999999999998</v>
      </c>
      <c r="E2470">
        <f t="shared" ref="E2470:E2475" si="42">ROUND((C2470*D2470),4)</f>
        <v>0.33889999999999998</v>
      </c>
    </row>
    <row r="2471" spans="1:5" x14ac:dyDescent="0.25">
      <c r="A2471" s="18" t="s">
        <v>1224</v>
      </c>
      <c r="B2471" t="s">
        <v>124</v>
      </c>
      <c r="C2471">
        <v>1</v>
      </c>
      <c r="D2471">
        <v>1.1265000000000001</v>
      </c>
      <c r="E2471">
        <f t="shared" si="42"/>
        <v>1.1265000000000001</v>
      </c>
    </row>
    <row r="2472" spans="1:5" ht="30" x14ac:dyDescent="0.25">
      <c r="A2472" s="18" t="s">
        <v>1225</v>
      </c>
      <c r="B2472" t="s">
        <v>124</v>
      </c>
      <c r="C2472">
        <v>1</v>
      </c>
      <c r="D2472">
        <v>0.6</v>
      </c>
      <c r="E2472">
        <f t="shared" si="42"/>
        <v>0.6</v>
      </c>
    </row>
    <row r="2473" spans="1:5" ht="30" x14ac:dyDescent="0.25">
      <c r="A2473" s="18" t="s">
        <v>1226</v>
      </c>
      <c r="B2473" t="s">
        <v>124</v>
      </c>
      <c r="C2473">
        <v>1</v>
      </c>
      <c r="D2473">
        <v>0.7</v>
      </c>
      <c r="E2473">
        <f t="shared" si="42"/>
        <v>0.7</v>
      </c>
    </row>
    <row r="2474" spans="1:5" ht="30" x14ac:dyDescent="0.25">
      <c r="A2474" s="18" t="s">
        <v>1227</v>
      </c>
      <c r="B2474" t="s">
        <v>124</v>
      </c>
      <c r="C2474">
        <v>1</v>
      </c>
      <c r="D2474">
        <v>0.09</v>
      </c>
      <c r="E2474">
        <f t="shared" si="42"/>
        <v>0.09</v>
      </c>
    </row>
    <row r="2475" spans="1:5" ht="30" x14ac:dyDescent="0.25">
      <c r="A2475" s="18" t="s">
        <v>1228</v>
      </c>
      <c r="B2475" t="s">
        <v>124</v>
      </c>
      <c r="C2475">
        <v>1</v>
      </c>
      <c r="D2475">
        <v>0.04</v>
      </c>
      <c r="E2475">
        <f t="shared" si="42"/>
        <v>0.04</v>
      </c>
    </row>
    <row r="2476" spans="1:5" x14ac:dyDescent="0.25">
      <c r="A2476" s="18" t="s">
        <v>122</v>
      </c>
      <c r="B2476" t="s">
        <v>10</v>
      </c>
      <c r="C2476" t="s">
        <v>10</v>
      </c>
      <c r="D2476" t="s">
        <v>10</v>
      </c>
      <c r="E2476">
        <f>SUM(E2470:E2475)</f>
        <v>2.8953999999999995</v>
      </c>
    </row>
    <row r="2477" spans="1:5" x14ac:dyDescent="0.25">
      <c r="C2477"/>
      <c r="D2477"/>
      <c r="E2477"/>
    </row>
    <row r="2478" spans="1:5" x14ac:dyDescent="0.25">
      <c r="A2478" s="18" t="s">
        <v>129</v>
      </c>
      <c r="B2478" t="s">
        <v>10</v>
      </c>
      <c r="C2478" t="s">
        <v>10</v>
      </c>
      <c r="D2478" t="s">
        <v>10</v>
      </c>
      <c r="E2478">
        <f>E2467+E2476</f>
        <v>11.555399999999999</v>
      </c>
    </row>
    <row r="2479" spans="1:5" x14ac:dyDescent="0.25">
      <c r="C2479"/>
      <c r="D2479"/>
      <c r="E2479"/>
    </row>
    <row r="2480" spans="1:5" x14ac:dyDescent="0.25">
      <c r="A2480" s="18" t="s">
        <v>1229</v>
      </c>
      <c r="C2480"/>
      <c r="D2480"/>
      <c r="E2480"/>
    </row>
    <row r="2481" spans="1:5" x14ac:dyDescent="0.25">
      <c r="A2481" s="18" t="s">
        <v>186</v>
      </c>
      <c r="C2481"/>
      <c r="D2481"/>
      <c r="E2481"/>
    </row>
    <row r="2482" spans="1:5" x14ac:dyDescent="0.25">
      <c r="A2482" s="18" t="s">
        <v>172</v>
      </c>
      <c r="C2482"/>
      <c r="D2482"/>
      <c r="E2482"/>
    </row>
    <row r="2483" spans="1:5" x14ac:dyDescent="0.25">
      <c r="C2483"/>
      <c r="D2483"/>
      <c r="E2483"/>
    </row>
    <row r="2484" spans="1:5" x14ac:dyDescent="0.25">
      <c r="A2484" s="18" t="s">
        <v>123</v>
      </c>
      <c r="B2484" t="s">
        <v>117</v>
      </c>
      <c r="C2484" t="s">
        <v>118</v>
      </c>
      <c r="D2484" t="s">
        <v>119</v>
      </c>
      <c r="E2484" t="s">
        <v>120</v>
      </c>
    </row>
    <row r="2485" spans="1:5" x14ac:dyDescent="0.25">
      <c r="A2485" s="18" t="s">
        <v>1230</v>
      </c>
      <c r="B2485" t="s">
        <v>124</v>
      </c>
      <c r="C2485">
        <v>1</v>
      </c>
      <c r="D2485">
        <v>11.48</v>
      </c>
      <c r="E2485">
        <f>ROUND((C2485*D2485),4)</f>
        <v>11.48</v>
      </c>
    </row>
    <row r="2486" spans="1:5" x14ac:dyDescent="0.25">
      <c r="A2486" s="18" t="s">
        <v>122</v>
      </c>
      <c r="B2486" t="s">
        <v>10</v>
      </c>
      <c r="C2486" t="s">
        <v>10</v>
      </c>
      <c r="D2486" t="s">
        <v>10</v>
      </c>
      <c r="E2486">
        <f>SUM(E2485:E2485)</f>
        <v>11.48</v>
      </c>
    </row>
    <row r="2487" spans="1:5" x14ac:dyDescent="0.25">
      <c r="C2487"/>
      <c r="D2487"/>
      <c r="E2487"/>
    </row>
    <row r="2488" spans="1:5" x14ac:dyDescent="0.25">
      <c r="A2488" s="18" t="s">
        <v>125</v>
      </c>
      <c r="B2488" t="s">
        <v>117</v>
      </c>
      <c r="C2488" t="s">
        <v>118</v>
      </c>
      <c r="D2488" t="s">
        <v>119</v>
      </c>
      <c r="E2488" t="s">
        <v>120</v>
      </c>
    </row>
    <row r="2489" spans="1:5" x14ac:dyDescent="0.25">
      <c r="A2489" s="18" t="s">
        <v>1223</v>
      </c>
      <c r="B2489" t="s">
        <v>124</v>
      </c>
      <c r="C2489">
        <v>1</v>
      </c>
      <c r="D2489">
        <v>0.33889999999999998</v>
      </c>
      <c r="E2489">
        <f t="shared" ref="E2489:E2494" si="43">ROUND((C2489*D2489),4)</f>
        <v>0.33889999999999998</v>
      </c>
    </row>
    <row r="2490" spans="1:5" x14ac:dyDescent="0.25">
      <c r="A2490" s="18" t="s">
        <v>1224</v>
      </c>
      <c r="B2490" t="s">
        <v>124</v>
      </c>
      <c r="C2490">
        <v>1</v>
      </c>
      <c r="D2490">
        <v>1.1265000000000001</v>
      </c>
      <c r="E2490">
        <f t="shared" si="43"/>
        <v>1.1265000000000001</v>
      </c>
    </row>
    <row r="2491" spans="1:5" ht="30" x14ac:dyDescent="0.25">
      <c r="A2491" s="18" t="s">
        <v>1225</v>
      </c>
      <c r="B2491" t="s">
        <v>124</v>
      </c>
      <c r="C2491">
        <v>1</v>
      </c>
      <c r="D2491">
        <v>0.6</v>
      </c>
      <c r="E2491">
        <f t="shared" si="43"/>
        <v>0.6</v>
      </c>
    </row>
    <row r="2492" spans="1:5" ht="30" x14ac:dyDescent="0.25">
      <c r="A2492" s="18" t="s">
        <v>1226</v>
      </c>
      <c r="B2492" t="s">
        <v>124</v>
      </c>
      <c r="C2492">
        <v>1</v>
      </c>
      <c r="D2492">
        <v>0.7</v>
      </c>
      <c r="E2492">
        <f t="shared" si="43"/>
        <v>0.7</v>
      </c>
    </row>
    <row r="2493" spans="1:5" ht="30" x14ac:dyDescent="0.25">
      <c r="A2493" s="18" t="s">
        <v>1227</v>
      </c>
      <c r="B2493" t="s">
        <v>124</v>
      </c>
      <c r="C2493">
        <v>1</v>
      </c>
      <c r="D2493">
        <v>0.09</v>
      </c>
      <c r="E2493">
        <f t="shared" si="43"/>
        <v>0.09</v>
      </c>
    </row>
    <row r="2494" spans="1:5" ht="30" x14ac:dyDescent="0.25">
      <c r="A2494" s="18" t="s">
        <v>1228</v>
      </c>
      <c r="B2494" t="s">
        <v>124</v>
      </c>
      <c r="C2494">
        <v>1</v>
      </c>
      <c r="D2494">
        <v>0.04</v>
      </c>
      <c r="E2494">
        <f t="shared" si="43"/>
        <v>0.04</v>
      </c>
    </row>
    <row r="2495" spans="1:5" x14ac:dyDescent="0.25">
      <c r="A2495" s="18" t="s">
        <v>122</v>
      </c>
      <c r="B2495" t="s">
        <v>10</v>
      </c>
      <c r="C2495" t="s">
        <v>10</v>
      </c>
      <c r="D2495" t="s">
        <v>10</v>
      </c>
      <c r="E2495">
        <f>SUM(E2489:E2494)</f>
        <v>2.8953999999999995</v>
      </c>
    </row>
    <row r="2496" spans="1:5" x14ac:dyDescent="0.25">
      <c r="C2496"/>
      <c r="D2496"/>
      <c r="E2496"/>
    </row>
    <row r="2497" spans="1:5" x14ac:dyDescent="0.25">
      <c r="A2497" s="18" t="s">
        <v>129</v>
      </c>
      <c r="B2497" t="s">
        <v>10</v>
      </c>
      <c r="C2497" t="s">
        <v>10</v>
      </c>
      <c r="D2497" t="s">
        <v>10</v>
      </c>
      <c r="E2497">
        <f>E2486+E2495</f>
        <v>14.375399999999999</v>
      </c>
    </row>
    <row r="2498" spans="1:5" x14ac:dyDescent="0.25">
      <c r="C2498"/>
      <c r="D2498"/>
      <c r="E2498"/>
    </row>
    <row r="2499" spans="1:5" x14ac:dyDescent="0.25">
      <c r="A2499" s="18" t="s">
        <v>204</v>
      </c>
      <c r="C2499"/>
      <c r="D2499"/>
      <c r="E2499"/>
    </row>
    <row r="2500" spans="1:5" ht="30" x14ac:dyDescent="0.25">
      <c r="A2500" s="18" t="s">
        <v>205</v>
      </c>
      <c r="C2500"/>
      <c r="D2500"/>
      <c r="E2500"/>
    </row>
    <row r="2501" spans="1:5" x14ac:dyDescent="0.25">
      <c r="A2501" s="18" t="s">
        <v>172</v>
      </c>
      <c r="C2501"/>
      <c r="D2501"/>
      <c r="E2501"/>
    </row>
    <row r="2502" spans="1:5" x14ac:dyDescent="0.25">
      <c r="C2502"/>
      <c r="D2502"/>
      <c r="E2502"/>
    </row>
    <row r="2503" spans="1:5" x14ac:dyDescent="0.25">
      <c r="A2503" s="18" t="s">
        <v>116</v>
      </c>
      <c r="B2503" t="s">
        <v>117</v>
      </c>
      <c r="C2503" t="s">
        <v>118</v>
      </c>
      <c r="D2503" t="s">
        <v>119</v>
      </c>
      <c r="E2503" t="s">
        <v>120</v>
      </c>
    </row>
    <row r="2504" spans="1:5" ht="60" x14ac:dyDescent="0.25">
      <c r="A2504" s="18" t="s">
        <v>1231</v>
      </c>
      <c r="B2504" t="s">
        <v>128</v>
      </c>
      <c r="C2504">
        <v>1.148E-4</v>
      </c>
      <c r="D2504" s="1">
        <v>201229.03</v>
      </c>
      <c r="E2504">
        <f>ROUND((C2504*D2504),4)</f>
        <v>23.101099999999999</v>
      </c>
    </row>
    <row r="2505" spans="1:5" x14ac:dyDescent="0.25">
      <c r="A2505" s="18" t="s">
        <v>122</v>
      </c>
      <c r="B2505" t="s">
        <v>10</v>
      </c>
      <c r="C2505" t="s">
        <v>10</v>
      </c>
      <c r="D2505" t="s">
        <v>10</v>
      </c>
      <c r="E2505">
        <f>SUM(E2504:E2504)</f>
        <v>23.101099999999999</v>
      </c>
    </row>
    <row r="2506" spans="1:5" x14ac:dyDescent="0.25">
      <c r="C2506"/>
      <c r="D2506"/>
      <c r="E2506"/>
    </row>
    <row r="2507" spans="1:5" x14ac:dyDescent="0.25">
      <c r="A2507" s="18" t="s">
        <v>129</v>
      </c>
      <c r="B2507" t="s">
        <v>10</v>
      </c>
      <c r="C2507" t="s">
        <v>10</v>
      </c>
      <c r="D2507" t="s">
        <v>10</v>
      </c>
      <c r="E2507">
        <f>E2505</f>
        <v>23.101099999999999</v>
      </c>
    </row>
    <row r="2508" spans="1:5" x14ac:dyDescent="0.25">
      <c r="C2508"/>
      <c r="D2508"/>
      <c r="E2508"/>
    </row>
    <row r="2509" spans="1:5" x14ac:dyDescent="0.25">
      <c r="A2509" s="18" t="s">
        <v>206</v>
      </c>
      <c r="C2509"/>
      <c r="D2509"/>
      <c r="E2509"/>
    </row>
    <row r="2510" spans="1:5" ht="30" x14ac:dyDescent="0.25">
      <c r="A2510" s="18" t="s">
        <v>155</v>
      </c>
      <c r="C2510"/>
      <c r="D2510"/>
      <c r="E2510"/>
    </row>
    <row r="2511" spans="1:5" x14ac:dyDescent="0.25">
      <c r="A2511" s="18" t="s">
        <v>172</v>
      </c>
      <c r="C2511"/>
      <c r="D2511"/>
      <c r="E2511"/>
    </row>
    <row r="2512" spans="1:5" x14ac:dyDescent="0.25">
      <c r="C2512"/>
      <c r="D2512"/>
      <c r="E2512"/>
    </row>
    <row r="2513" spans="1:5" x14ac:dyDescent="0.25">
      <c r="A2513" s="18" t="s">
        <v>116</v>
      </c>
      <c r="B2513" t="s">
        <v>117</v>
      </c>
      <c r="C2513" t="s">
        <v>118</v>
      </c>
      <c r="D2513" t="s">
        <v>119</v>
      </c>
      <c r="E2513" t="s">
        <v>120</v>
      </c>
    </row>
    <row r="2514" spans="1:5" ht="60" x14ac:dyDescent="0.25">
      <c r="A2514" s="18" t="s">
        <v>1232</v>
      </c>
      <c r="B2514" t="s">
        <v>128</v>
      </c>
      <c r="C2514">
        <v>6.8999999999999997E-5</v>
      </c>
      <c r="D2514" s="1">
        <v>174143.33</v>
      </c>
      <c r="E2514">
        <f>ROUND((C2514*D2514),4)</f>
        <v>12.0159</v>
      </c>
    </row>
    <row r="2515" spans="1:5" x14ac:dyDescent="0.25">
      <c r="A2515" s="18" t="s">
        <v>122</v>
      </c>
      <c r="B2515" t="s">
        <v>10</v>
      </c>
      <c r="C2515" t="s">
        <v>10</v>
      </c>
      <c r="D2515" t="s">
        <v>10</v>
      </c>
      <c r="E2515">
        <f>SUM(E2514:E2514)</f>
        <v>12.0159</v>
      </c>
    </row>
    <row r="2516" spans="1:5" x14ac:dyDescent="0.25">
      <c r="C2516"/>
      <c r="D2516"/>
      <c r="E2516"/>
    </row>
    <row r="2517" spans="1:5" x14ac:dyDescent="0.25">
      <c r="A2517" s="18" t="s">
        <v>129</v>
      </c>
      <c r="B2517" t="s">
        <v>10</v>
      </c>
      <c r="C2517" t="s">
        <v>10</v>
      </c>
      <c r="D2517" t="s">
        <v>10</v>
      </c>
      <c r="E2517">
        <f>E2515</f>
        <v>12.0159</v>
      </c>
    </row>
    <row r="2518" spans="1:5" x14ac:dyDescent="0.25">
      <c r="C2518"/>
      <c r="D2518"/>
      <c r="E2518"/>
    </row>
    <row r="2519" spans="1:5" x14ac:dyDescent="0.25">
      <c r="A2519" s="18" t="s">
        <v>228</v>
      </c>
      <c r="C2519"/>
      <c r="D2519"/>
      <c r="E2519"/>
    </row>
    <row r="2520" spans="1:5" ht="30" x14ac:dyDescent="0.25">
      <c r="A2520" s="18" t="s">
        <v>1233</v>
      </c>
      <c r="C2520"/>
      <c r="D2520"/>
      <c r="E2520"/>
    </row>
    <row r="2521" spans="1:5" x14ac:dyDescent="0.25">
      <c r="A2521" s="18" t="s">
        <v>172</v>
      </c>
      <c r="C2521"/>
      <c r="D2521"/>
      <c r="E2521"/>
    </row>
    <row r="2522" spans="1:5" x14ac:dyDescent="0.25">
      <c r="C2522"/>
      <c r="D2522"/>
      <c r="E2522"/>
    </row>
    <row r="2523" spans="1:5" x14ac:dyDescent="0.25">
      <c r="A2523" s="18" t="s">
        <v>116</v>
      </c>
      <c r="B2523" t="s">
        <v>117</v>
      </c>
      <c r="C2523" t="s">
        <v>118</v>
      </c>
      <c r="D2523" t="s">
        <v>119</v>
      </c>
      <c r="E2523" t="s">
        <v>120</v>
      </c>
    </row>
    <row r="2524" spans="1:5" ht="30" x14ac:dyDescent="0.25">
      <c r="A2524" s="18" t="s">
        <v>1234</v>
      </c>
      <c r="B2524" t="s">
        <v>128</v>
      </c>
      <c r="C2524">
        <v>1.92E-4</v>
      </c>
      <c r="D2524" s="1">
        <v>68335.12</v>
      </c>
      <c r="E2524">
        <f>ROUND((C2524*D2524),4)</f>
        <v>13.1203</v>
      </c>
    </row>
    <row r="2525" spans="1:5" x14ac:dyDescent="0.25">
      <c r="A2525" s="18" t="s">
        <v>122</v>
      </c>
      <c r="B2525" t="s">
        <v>10</v>
      </c>
      <c r="C2525" t="s">
        <v>10</v>
      </c>
      <c r="D2525" t="s">
        <v>10</v>
      </c>
      <c r="E2525">
        <f>SUM(E2524:E2524)</f>
        <v>13.1203</v>
      </c>
    </row>
    <row r="2526" spans="1:5" x14ac:dyDescent="0.25">
      <c r="C2526"/>
      <c r="D2526"/>
      <c r="E2526"/>
    </row>
    <row r="2527" spans="1:5" x14ac:dyDescent="0.25">
      <c r="A2527" s="18" t="s">
        <v>125</v>
      </c>
      <c r="B2527" t="s">
        <v>117</v>
      </c>
      <c r="C2527" t="s">
        <v>118</v>
      </c>
      <c r="D2527" t="s">
        <v>119</v>
      </c>
      <c r="E2527" t="s">
        <v>120</v>
      </c>
    </row>
    <row r="2528" spans="1:5" x14ac:dyDescent="0.25">
      <c r="A2528" s="18" t="s">
        <v>1235</v>
      </c>
      <c r="B2528" t="s">
        <v>136</v>
      </c>
      <c r="C2528">
        <v>0.03</v>
      </c>
      <c r="D2528">
        <v>13.58</v>
      </c>
      <c r="E2528">
        <f>ROUND((C2528*D2528),4)</f>
        <v>0.40739999999999998</v>
      </c>
    </row>
    <row r="2529" spans="1:5" x14ac:dyDescent="0.25">
      <c r="A2529" s="18" t="s">
        <v>1236</v>
      </c>
      <c r="B2529" t="s">
        <v>145</v>
      </c>
      <c r="C2529">
        <v>10</v>
      </c>
      <c r="D2529">
        <v>2.8</v>
      </c>
      <c r="E2529">
        <f>ROUND((C2529*D2529),4)</f>
        <v>28</v>
      </c>
    </row>
    <row r="2530" spans="1:5" ht="45" x14ac:dyDescent="0.25">
      <c r="A2530" s="18" t="s">
        <v>1237</v>
      </c>
      <c r="B2530" t="s">
        <v>145</v>
      </c>
      <c r="C2530">
        <v>0.08</v>
      </c>
      <c r="D2530">
        <v>9.25</v>
      </c>
      <c r="E2530">
        <f>ROUND((C2530*D2530),4)</f>
        <v>0.74</v>
      </c>
    </row>
    <row r="2531" spans="1:5" x14ac:dyDescent="0.25">
      <c r="A2531" s="18" t="s">
        <v>122</v>
      </c>
      <c r="B2531" t="s">
        <v>10</v>
      </c>
      <c r="C2531" t="s">
        <v>10</v>
      </c>
      <c r="D2531" t="s">
        <v>10</v>
      </c>
      <c r="E2531">
        <f>SUM(E2528:E2530)</f>
        <v>29.147399999999998</v>
      </c>
    </row>
    <row r="2532" spans="1:5" x14ac:dyDescent="0.25">
      <c r="C2532"/>
      <c r="D2532"/>
      <c r="E2532"/>
    </row>
    <row r="2533" spans="1:5" x14ac:dyDescent="0.25">
      <c r="A2533" s="18" t="s">
        <v>129</v>
      </c>
      <c r="B2533" t="s">
        <v>10</v>
      </c>
      <c r="C2533" t="s">
        <v>10</v>
      </c>
      <c r="D2533" t="s">
        <v>10</v>
      </c>
      <c r="E2533">
        <f>E2525+E2531</f>
        <v>42.267699999999998</v>
      </c>
    </row>
    <row r="2534" spans="1:5" x14ac:dyDescent="0.25">
      <c r="C2534"/>
      <c r="D2534"/>
      <c r="E2534"/>
    </row>
    <row r="2535" spans="1:5" x14ac:dyDescent="0.25">
      <c r="A2535" s="18" t="s">
        <v>229</v>
      </c>
      <c r="C2535"/>
      <c r="D2535"/>
      <c r="E2535"/>
    </row>
    <row r="2536" spans="1:5" ht="30" x14ac:dyDescent="0.25">
      <c r="A2536" s="18" t="s">
        <v>1238</v>
      </c>
      <c r="C2536"/>
      <c r="D2536"/>
      <c r="E2536"/>
    </row>
    <row r="2537" spans="1:5" x14ac:dyDescent="0.25">
      <c r="A2537" s="18" t="s">
        <v>172</v>
      </c>
      <c r="C2537"/>
      <c r="D2537"/>
      <c r="E2537"/>
    </row>
    <row r="2538" spans="1:5" x14ac:dyDescent="0.25">
      <c r="C2538"/>
      <c r="D2538"/>
      <c r="E2538"/>
    </row>
    <row r="2539" spans="1:5" x14ac:dyDescent="0.25">
      <c r="A2539" s="18" t="s">
        <v>116</v>
      </c>
      <c r="B2539" t="s">
        <v>117</v>
      </c>
      <c r="C2539" t="s">
        <v>118</v>
      </c>
      <c r="D2539" t="s">
        <v>119</v>
      </c>
      <c r="E2539" t="s">
        <v>120</v>
      </c>
    </row>
    <row r="2540" spans="1:5" ht="30" x14ac:dyDescent="0.25">
      <c r="A2540" s="18" t="s">
        <v>1234</v>
      </c>
      <c r="B2540" t="s">
        <v>128</v>
      </c>
      <c r="C2540">
        <v>1.5200000000000001E-4</v>
      </c>
      <c r="D2540" s="1">
        <v>68335.12</v>
      </c>
      <c r="E2540">
        <f>ROUND((C2540*D2540),4)</f>
        <v>10.386900000000001</v>
      </c>
    </row>
    <row r="2541" spans="1:5" x14ac:dyDescent="0.25">
      <c r="A2541" s="18" t="s">
        <v>122</v>
      </c>
      <c r="B2541" t="s">
        <v>10</v>
      </c>
      <c r="C2541" t="s">
        <v>10</v>
      </c>
      <c r="D2541" t="s">
        <v>10</v>
      </c>
      <c r="E2541">
        <f>SUM(E2540:E2540)</f>
        <v>10.386900000000001</v>
      </c>
    </row>
    <row r="2542" spans="1:5" x14ac:dyDescent="0.25">
      <c r="C2542"/>
      <c r="D2542"/>
      <c r="E2542"/>
    </row>
    <row r="2543" spans="1:5" x14ac:dyDescent="0.25">
      <c r="A2543" s="18" t="s">
        <v>129</v>
      </c>
      <c r="B2543" t="s">
        <v>10</v>
      </c>
      <c r="C2543" t="s">
        <v>10</v>
      </c>
      <c r="D2543" t="s">
        <v>10</v>
      </c>
      <c r="E2543">
        <f>E2541</f>
        <v>10.386900000000001</v>
      </c>
    </row>
    <row r="2544" spans="1:5" x14ac:dyDescent="0.25">
      <c r="C2544"/>
      <c r="D2544"/>
      <c r="E2544"/>
    </row>
    <row r="2545" spans="1:5" x14ac:dyDescent="0.25">
      <c r="A2545" s="18" t="s">
        <v>207</v>
      </c>
      <c r="C2545"/>
      <c r="D2545"/>
      <c r="E2545"/>
    </row>
    <row r="2546" spans="1:5" ht="30" x14ac:dyDescent="0.25">
      <c r="A2546" s="18" t="s">
        <v>208</v>
      </c>
      <c r="C2546"/>
      <c r="D2546"/>
      <c r="E2546"/>
    </row>
    <row r="2547" spans="1:5" x14ac:dyDescent="0.25">
      <c r="A2547" s="18" t="s">
        <v>172</v>
      </c>
      <c r="C2547"/>
      <c r="D2547"/>
      <c r="E2547"/>
    </row>
    <row r="2548" spans="1:5" x14ac:dyDescent="0.25">
      <c r="C2548"/>
      <c r="D2548"/>
      <c r="E2548"/>
    </row>
    <row r="2549" spans="1:5" x14ac:dyDescent="0.25">
      <c r="A2549" s="18" t="s">
        <v>125</v>
      </c>
      <c r="B2549" t="s">
        <v>117</v>
      </c>
      <c r="C2549" t="s">
        <v>118</v>
      </c>
      <c r="D2549" t="s">
        <v>119</v>
      </c>
      <c r="E2549" t="s">
        <v>120</v>
      </c>
    </row>
    <row r="2550" spans="1:5" ht="30" x14ac:dyDescent="0.25">
      <c r="A2550" s="18" t="s">
        <v>1239</v>
      </c>
      <c r="B2550" t="s">
        <v>124</v>
      </c>
      <c r="C2550">
        <v>1</v>
      </c>
      <c r="D2550">
        <v>12.89</v>
      </c>
      <c r="E2550">
        <f>ROUND((C2550*D2550),4)</f>
        <v>12.89</v>
      </c>
    </row>
    <row r="2551" spans="1:5" x14ac:dyDescent="0.25">
      <c r="A2551" s="18" t="s">
        <v>122</v>
      </c>
      <c r="B2551" t="s">
        <v>10</v>
      </c>
      <c r="C2551" t="s">
        <v>10</v>
      </c>
      <c r="D2551" t="s">
        <v>10</v>
      </c>
      <c r="E2551">
        <f>SUM(E2550:E2550)</f>
        <v>12.89</v>
      </c>
    </row>
    <row r="2552" spans="1:5" x14ac:dyDescent="0.25">
      <c r="C2552"/>
      <c r="D2552"/>
      <c r="E2552"/>
    </row>
    <row r="2553" spans="1:5" x14ac:dyDescent="0.25">
      <c r="A2553" s="18" t="s">
        <v>129</v>
      </c>
      <c r="B2553" t="s">
        <v>10</v>
      </c>
      <c r="C2553" t="s">
        <v>10</v>
      </c>
      <c r="D2553" t="s">
        <v>10</v>
      </c>
      <c r="E2553">
        <f>E2551</f>
        <v>12.89</v>
      </c>
    </row>
    <row r="2554" spans="1:5" x14ac:dyDescent="0.25">
      <c r="C2554"/>
      <c r="D2554"/>
      <c r="E2554"/>
    </row>
    <row r="2555" spans="1:5" x14ac:dyDescent="0.25">
      <c r="A2555" s="18" t="s">
        <v>209</v>
      </c>
      <c r="C2555"/>
      <c r="D2555"/>
      <c r="E2555"/>
    </row>
    <row r="2556" spans="1:5" ht="30" x14ac:dyDescent="0.25">
      <c r="A2556" s="18" t="s">
        <v>155</v>
      </c>
      <c r="C2556"/>
      <c r="D2556"/>
      <c r="E2556"/>
    </row>
    <row r="2557" spans="1:5" x14ac:dyDescent="0.25">
      <c r="A2557" s="18" t="s">
        <v>172</v>
      </c>
      <c r="C2557"/>
      <c r="D2557"/>
      <c r="E2557"/>
    </row>
    <row r="2558" spans="1:5" x14ac:dyDescent="0.25">
      <c r="C2558"/>
      <c r="D2558"/>
      <c r="E2558"/>
    </row>
    <row r="2559" spans="1:5" x14ac:dyDescent="0.25">
      <c r="A2559" s="18" t="s">
        <v>116</v>
      </c>
      <c r="B2559" t="s">
        <v>117</v>
      </c>
      <c r="C2559" t="s">
        <v>118</v>
      </c>
      <c r="D2559" t="s">
        <v>119</v>
      </c>
      <c r="E2559" t="s">
        <v>120</v>
      </c>
    </row>
    <row r="2560" spans="1:5" ht="60" x14ac:dyDescent="0.25">
      <c r="A2560" s="18" t="s">
        <v>1232</v>
      </c>
      <c r="B2560" t="s">
        <v>128</v>
      </c>
      <c r="C2560">
        <v>1.148E-4</v>
      </c>
      <c r="D2560" s="1">
        <v>174143.33</v>
      </c>
      <c r="E2560">
        <f>ROUND((C2560*D2560),4)</f>
        <v>19.991700000000002</v>
      </c>
    </row>
    <row r="2561" spans="1:5" x14ac:dyDescent="0.25">
      <c r="A2561" s="18" t="s">
        <v>122</v>
      </c>
      <c r="B2561" t="s">
        <v>10</v>
      </c>
      <c r="C2561" t="s">
        <v>10</v>
      </c>
      <c r="D2561" t="s">
        <v>10</v>
      </c>
      <c r="E2561">
        <f>SUM(E2560:E2560)</f>
        <v>19.991700000000002</v>
      </c>
    </row>
    <row r="2562" spans="1:5" x14ac:dyDescent="0.25">
      <c r="C2562"/>
      <c r="D2562"/>
      <c r="E2562"/>
    </row>
    <row r="2563" spans="1:5" x14ac:dyDescent="0.25">
      <c r="A2563" s="18" t="s">
        <v>129</v>
      </c>
      <c r="B2563" t="s">
        <v>10</v>
      </c>
      <c r="C2563" t="s">
        <v>10</v>
      </c>
      <c r="D2563" t="s">
        <v>10</v>
      </c>
      <c r="E2563">
        <f>E2561</f>
        <v>19.991700000000002</v>
      </c>
    </row>
    <row r="2564" spans="1:5" x14ac:dyDescent="0.25">
      <c r="C2564"/>
      <c r="D2564"/>
      <c r="E2564"/>
    </row>
    <row r="2565" spans="1:5" x14ac:dyDescent="0.25">
      <c r="A2565" s="18" t="s">
        <v>210</v>
      </c>
      <c r="C2565"/>
      <c r="D2565"/>
      <c r="E2565"/>
    </row>
    <row r="2566" spans="1:5" ht="30" x14ac:dyDescent="0.25">
      <c r="A2566" s="18" t="s">
        <v>155</v>
      </c>
      <c r="C2566"/>
      <c r="D2566"/>
      <c r="E2566"/>
    </row>
    <row r="2567" spans="1:5" x14ac:dyDescent="0.25">
      <c r="A2567" s="18" t="s">
        <v>172</v>
      </c>
      <c r="C2567"/>
      <c r="D2567"/>
      <c r="E2567"/>
    </row>
    <row r="2568" spans="1:5" x14ac:dyDescent="0.25">
      <c r="C2568"/>
      <c r="D2568"/>
      <c r="E2568"/>
    </row>
    <row r="2569" spans="1:5" x14ac:dyDescent="0.25">
      <c r="A2569" s="18" t="s">
        <v>125</v>
      </c>
      <c r="B2569" t="s">
        <v>117</v>
      </c>
      <c r="C2569" t="s">
        <v>118</v>
      </c>
      <c r="D2569" t="s">
        <v>119</v>
      </c>
      <c r="E2569" t="s">
        <v>120</v>
      </c>
    </row>
    <row r="2570" spans="1:5" x14ac:dyDescent="0.25">
      <c r="A2570" s="18" t="s">
        <v>1236</v>
      </c>
      <c r="B2570" t="s">
        <v>145</v>
      </c>
      <c r="C2570">
        <v>20.86</v>
      </c>
      <c r="D2570">
        <v>2.8</v>
      </c>
      <c r="E2570">
        <f>ROUND((C2570*D2570),4)</f>
        <v>58.408000000000001</v>
      </c>
    </row>
    <row r="2571" spans="1:5" x14ac:dyDescent="0.25">
      <c r="A2571" s="18" t="s">
        <v>122</v>
      </c>
      <c r="B2571" t="s">
        <v>10</v>
      </c>
      <c r="C2571" t="s">
        <v>10</v>
      </c>
      <c r="D2571" t="s">
        <v>10</v>
      </c>
      <c r="E2571">
        <f>SUM(E2570:E2570)</f>
        <v>58.408000000000001</v>
      </c>
    </row>
    <row r="2572" spans="1:5" x14ac:dyDescent="0.25">
      <c r="C2572"/>
      <c r="D2572"/>
      <c r="E2572"/>
    </row>
    <row r="2573" spans="1:5" x14ac:dyDescent="0.25">
      <c r="A2573" s="18" t="s">
        <v>129</v>
      </c>
      <c r="B2573" t="s">
        <v>10</v>
      </c>
      <c r="C2573" t="s">
        <v>10</v>
      </c>
      <c r="D2573" t="s">
        <v>10</v>
      </c>
      <c r="E2573">
        <f>E2571</f>
        <v>58.408000000000001</v>
      </c>
    </row>
    <row r="2574" spans="1:5" x14ac:dyDescent="0.25">
      <c r="C2574"/>
      <c r="D2574"/>
      <c r="E2574"/>
    </row>
    <row r="2575" spans="1:5" x14ac:dyDescent="0.25">
      <c r="A2575" s="18" t="s">
        <v>211</v>
      </c>
      <c r="C2575"/>
      <c r="D2575"/>
      <c r="E2575"/>
    </row>
    <row r="2576" spans="1:5" ht="30" x14ac:dyDescent="0.25">
      <c r="A2576" s="18" t="s">
        <v>155</v>
      </c>
      <c r="C2576"/>
      <c r="D2576"/>
      <c r="E2576"/>
    </row>
    <row r="2577" spans="1:5" x14ac:dyDescent="0.25">
      <c r="A2577" s="18" t="s">
        <v>172</v>
      </c>
      <c r="C2577"/>
      <c r="D2577"/>
      <c r="E2577"/>
    </row>
    <row r="2578" spans="1:5" x14ac:dyDescent="0.25">
      <c r="C2578"/>
      <c r="D2578"/>
      <c r="E2578"/>
    </row>
    <row r="2579" spans="1:5" x14ac:dyDescent="0.25">
      <c r="A2579" s="18" t="s">
        <v>125</v>
      </c>
      <c r="B2579" t="s">
        <v>117</v>
      </c>
      <c r="C2579" t="s">
        <v>118</v>
      </c>
      <c r="D2579" t="s">
        <v>119</v>
      </c>
      <c r="E2579" t="s">
        <v>120</v>
      </c>
    </row>
    <row r="2580" spans="1:5" ht="30" x14ac:dyDescent="0.25">
      <c r="A2580" s="18" t="s">
        <v>1240</v>
      </c>
      <c r="B2580" t="s">
        <v>124</v>
      </c>
      <c r="C2580">
        <v>1</v>
      </c>
      <c r="D2580">
        <v>13.86</v>
      </c>
      <c r="E2580">
        <f>ROUND((C2580*D2580),4)</f>
        <v>13.86</v>
      </c>
    </row>
    <row r="2581" spans="1:5" x14ac:dyDescent="0.25">
      <c r="A2581" s="18" t="s">
        <v>122</v>
      </c>
      <c r="B2581" t="s">
        <v>10</v>
      </c>
      <c r="C2581" t="s">
        <v>10</v>
      </c>
      <c r="D2581" t="s">
        <v>10</v>
      </c>
      <c r="E2581">
        <f>SUM(E2580:E2580)</f>
        <v>13.86</v>
      </c>
    </row>
    <row r="2582" spans="1:5" x14ac:dyDescent="0.25">
      <c r="C2582"/>
      <c r="D2582"/>
      <c r="E2582"/>
    </row>
    <row r="2583" spans="1:5" x14ac:dyDescent="0.25">
      <c r="A2583" s="18" t="s">
        <v>129</v>
      </c>
      <c r="B2583" t="s">
        <v>10</v>
      </c>
      <c r="C2583" t="s">
        <v>10</v>
      </c>
      <c r="D2583" t="s">
        <v>10</v>
      </c>
      <c r="E2583">
        <f>E2581</f>
        <v>13.86</v>
      </c>
    </row>
    <row r="2584" spans="1:5" x14ac:dyDescent="0.25">
      <c r="C2584"/>
      <c r="D2584"/>
      <c r="E2584"/>
    </row>
    <row r="2585" spans="1:5" x14ac:dyDescent="0.25">
      <c r="A2585" s="18" t="s">
        <v>212</v>
      </c>
      <c r="C2585"/>
      <c r="D2585"/>
      <c r="E2585"/>
    </row>
    <row r="2586" spans="1:5" x14ac:dyDescent="0.25">
      <c r="A2586" s="18" t="s">
        <v>213</v>
      </c>
      <c r="C2586"/>
      <c r="D2586"/>
      <c r="E2586"/>
    </row>
    <row r="2587" spans="1:5" x14ac:dyDescent="0.25">
      <c r="A2587" s="18" t="s">
        <v>172</v>
      </c>
      <c r="C2587"/>
      <c r="D2587"/>
      <c r="E2587"/>
    </row>
    <row r="2588" spans="1:5" x14ac:dyDescent="0.25">
      <c r="C2588"/>
      <c r="D2588"/>
      <c r="E2588"/>
    </row>
    <row r="2589" spans="1:5" x14ac:dyDescent="0.25">
      <c r="A2589" s="18" t="s">
        <v>125</v>
      </c>
      <c r="B2589" t="s">
        <v>117</v>
      </c>
      <c r="C2589" t="s">
        <v>118</v>
      </c>
      <c r="D2589" t="s">
        <v>119</v>
      </c>
      <c r="E2589" t="s">
        <v>120</v>
      </c>
    </row>
    <row r="2590" spans="1:5" x14ac:dyDescent="0.25">
      <c r="A2590" s="18" t="s">
        <v>1241</v>
      </c>
      <c r="B2590" t="s">
        <v>128</v>
      </c>
      <c r="C2590">
        <v>2.8999999999999998E-3</v>
      </c>
      <c r="D2590">
        <v>6.93</v>
      </c>
      <c r="E2590">
        <f>ROUND((C2590*D2590),4)</f>
        <v>2.01E-2</v>
      </c>
    </row>
    <row r="2591" spans="1:5" x14ac:dyDescent="0.25">
      <c r="A2591" s="18" t="s">
        <v>1242</v>
      </c>
      <c r="B2591" t="s">
        <v>128</v>
      </c>
      <c r="C2591">
        <v>2.8999999999999998E-3</v>
      </c>
      <c r="D2591">
        <v>93.94</v>
      </c>
      <c r="E2591">
        <f>ROUND((C2591*D2591),4)</f>
        <v>0.27239999999999998</v>
      </c>
    </row>
    <row r="2592" spans="1:5" ht="30" x14ac:dyDescent="0.25">
      <c r="A2592" s="18" t="s">
        <v>1243</v>
      </c>
      <c r="B2592" t="s">
        <v>128</v>
      </c>
      <c r="C2592">
        <v>2.8999999999999998E-3</v>
      </c>
      <c r="D2592">
        <v>16</v>
      </c>
      <c r="E2592">
        <f>ROUND((C2592*D2592),4)</f>
        <v>4.6399999999999997E-2</v>
      </c>
    </row>
    <row r="2593" spans="1:5" x14ac:dyDescent="0.25">
      <c r="A2593" s="18" t="s">
        <v>122</v>
      </c>
      <c r="B2593" t="s">
        <v>10</v>
      </c>
      <c r="C2593" t="s">
        <v>10</v>
      </c>
      <c r="D2593" t="s">
        <v>10</v>
      </c>
      <c r="E2593">
        <f>SUM(E2590:E2592)</f>
        <v>0.33889999999999998</v>
      </c>
    </row>
    <row r="2594" spans="1:5" x14ac:dyDescent="0.25">
      <c r="C2594"/>
      <c r="D2594"/>
      <c r="E2594"/>
    </row>
    <row r="2595" spans="1:5" x14ac:dyDescent="0.25">
      <c r="A2595" s="18" t="s">
        <v>129</v>
      </c>
      <c r="B2595" t="s">
        <v>10</v>
      </c>
      <c r="C2595" t="s">
        <v>10</v>
      </c>
      <c r="D2595" t="s">
        <v>10</v>
      </c>
      <c r="E2595">
        <f>E2593</f>
        <v>0.33889999999999998</v>
      </c>
    </row>
    <row r="2596" spans="1:5" x14ac:dyDescent="0.25">
      <c r="C2596"/>
      <c r="D2596"/>
      <c r="E2596"/>
    </row>
    <row r="2597" spans="1:5" x14ac:dyDescent="0.25">
      <c r="A2597" s="18" t="s">
        <v>214</v>
      </c>
      <c r="C2597"/>
      <c r="D2597"/>
      <c r="E2597"/>
    </row>
    <row r="2598" spans="1:5" x14ac:dyDescent="0.25">
      <c r="A2598" s="18" t="s">
        <v>215</v>
      </c>
      <c r="C2598"/>
      <c r="D2598"/>
      <c r="E2598"/>
    </row>
    <row r="2599" spans="1:5" x14ac:dyDescent="0.25">
      <c r="A2599" s="18" t="s">
        <v>172</v>
      </c>
      <c r="C2599"/>
      <c r="D2599"/>
      <c r="E2599"/>
    </row>
    <row r="2600" spans="1:5" x14ac:dyDescent="0.25">
      <c r="C2600"/>
      <c r="D2600"/>
      <c r="E2600"/>
    </row>
    <row r="2601" spans="1:5" x14ac:dyDescent="0.25">
      <c r="A2601" s="18" t="s">
        <v>125</v>
      </c>
      <c r="B2601" t="s">
        <v>117</v>
      </c>
      <c r="C2601" t="s">
        <v>118</v>
      </c>
      <c r="D2601" t="s">
        <v>119</v>
      </c>
      <c r="E2601" t="s">
        <v>120</v>
      </c>
    </row>
    <row r="2602" spans="1:5" x14ac:dyDescent="0.25">
      <c r="A2602" s="18" t="s">
        <v>1244</v>
      </c>
      <c r="B2602" t="s">
        <v>216</v>
      </c>
      <c r="C2602">
        <v>1.38E-2</v>
      </c>
      <c r="D2602">
        <v>33.270000000000003</v>
      </c>
      <c r="E2602">
        <f>ROUND((C2602*D2602),4)</f>
        <v>0.45910000000000001</v>
      </c>
    </row>
    <row r="2603" spans="1:5" x14ac:dyDescent="0.25">
      <c r="A2603" s="18" t="s">
        <v>1245</v>
      </c>
      <c r="B2603" t="s">
        <v>128</v>
      </c>
      <c r="C2603">
        <v>1.38E-2</v>
      </c>
      <c r="D2603">
        <v>27.73</v>
      </c>
      <c r="E2603">
        <f>ROUND((C2603*D2603),4)</f>
        <v>0.38269999999999998</v>
      </c>
    </row>
    <row r="2604" spans="1:5" x14ac:dyDescent="0.25">
      <c r="A2604" s="18" t="s">
        <v>1246</v>
      </c>
      <c r="B2604" t="s">
        <v>128</v>
      </c>
      <c r="C2604">
        <v>1.38E-2</v>
      </c>
      <c r="D2604">
        <v>11.73</v>
      </c>
      <c r="E2604">
        <f>ROUND((C2604*D2604),4)</f>
        <v>0.16189999999999999</v>
      </c>
    </row>
    <row r="2605" spans="1:5" x14ac:dyDescent="0.25">
      <c r="A2605" s="18" t="s">
        <v>1247</v>
      </c>
      <c r="B2605" t="s">
        <v>216</v>
      </c>
      <c r="C2605">
        <v>1.38E-2</v>
      </c>
      <c r="D2605">
        <v>8.9</v>
      </c>
      <c r="E2605">
        <f>ROUND((C2605*D2605),4)</f>
        <v>0.12280000000000001</v>
      </c>
    </row>
    <row r="2606" spans="1:5" x14ac:dyDescent="0.25">
      <c r="A2606" s="18" t="s">
        <v>122</v>
      </c>
      <c r="B2606" t="s">
        <v>10</v>
      </c>
      <c r="C2606" t="s">
        <v>10</v>
      </c>
      <c r="D2606" t="s">
        <v>10</v>
      </c>
      <c r="E2606">
        <f>SUM(E2602:E2605)</f>
        <v>1.1265000000000001</v>
      </c>
    </row>
    <row r="2607" spans="1:5" x14ac:dyDescent="0.25">
      <c r="C2607"/>
      <c r="D2607"/>
      <c r="E2607"/>
    </row>
    <row r="2608" spans="1:5" x14ac:dyDescent="0.25">
      <c r="A2608" s="18" t="s">
        <v>129</v>
      </c>
      <c r="B2608" t="s">
        <v>10</v>
      </c>
      <c r="C2608" t="s">
        <v>10</v>
      </c>
      <c r="D2608" t="s">
        <v>10</v>
      </c>
      <c r="E2608">
        <f>E2606</f>
        <v>1.1265000000000001</v>
      </c>
    </row>
    <row r="2609" spans="1:5" x14ac:dyDescent="0.25">
      <c r="C2609"/>
      <c r="D2609"/>
      <c r="E2609"/>
    </row>
    <row r="2610" spans="1:5" x14ac:dyDescent="0.25">
      <c r="A2610" s="18" t="s">
        <v>217</v>
      </c>
      <c r="C2610"/>
      <c r="D2610"/>
      <c r="E2610"/>
    </row>
    <row r="2611" spans="1:5" x14ac:dyDescent="0.25">
      <c r="A2611" s="18" t="s">
        <v>218</v>
      </c>
      <c r="C2611"/>
      <c r="D2611"/>
      <c r="E2611"/>
    </row>
    <row r="2612" spans="1:5" x14ac:dyDescent="0.25">
      <c r="A2612" s="18" t="s">
        <v>172</v>
      </c>
      <c r="C2612"/>
      <c r="D2612"/>
      <c r="E2612"/>
    </row>
    <row r="2613" spans="1:5" x14ac:dyDescent="0.25">
      <c r="C2613"/>
      <c r="D2613"/>
      <c r="E2613"/>
    </row>
    <row r="2614" spans="1:5" x14ac:dyDescent="0.25">
      <c r="A2614" s="18" t="s">
        <v>123</v>
      </c>
      <c r="B2614" t="s">
        <v>117</v>
      </c>
      <c r="C2614" t="s">
        <v>118</v>
      </c>
      <c r="D2614" t="s">
        <v>119</v>
      </c>
      <c r="E2614" t="s">
        <v>120</v>
      </c>
    </row>
    <row r="2615" spans="1:5" x14ac:dyDescent="0.25">
      <c r="A2615" s="18" t="s">
        <v>1248</v>
      </c>
      <c r="B2615" t="s">
        <v>124</v>
      </c>
      <c r="C2615">
        <v>1</v>
      </c>
      <c r="D2615">
        <v>11.48</v>
      </c>
      <c r="E2615">
        <f>ROUND((C2615*D2615),4)</f>
        <v>11.48</v>
      </c>
    </row>
    <row r="2616" spans="1:5" x14ac:dyDescent="0.25">
      <c r="A2616" s="18" t="s">
        <v>122</v>
      </c>
      <c r="B2616" t="s">
        <v>10</v>
      </c>
      <c r="C2616" t="s">
        <v>10</v>
      </c>
      <c r="D2616" t="s">
        <v>10</v>
      </c>
      <c r="E2616">
        <f>SUM(E2615:E2615)</f>
        <v>11.48</v>
      </c>
    </row>
    <row r="2617" spans="1:5" x14ac:dyDescent="0.25">
      <c r="C2617"/>
      <c r="D2617"/>
      <c r="E2617"/>
    </row>
    <row r="2618" spans="1:5" x14ac:dyDescent="0.25">
      <c r="A2618" s="18" t="s">
        <v>125</v>
      </c>
      <c r="B2618" t="s">
        <v>117</v>
      </c>
      <c r="C2618" t="s">
        <v>118</v>
      </c>
      <c r="D2618" t="s">
        <v>119</v>
      </c>
      <c r="E2618" t="s">
        <v>120</v>
      </c>
    </row>
    <row r="2619" spans="1:5" x14ac:dyDescent="0.25">
      <c r="A2619" s="18" t="s">
        <v>1195</v>
      </c>
      <c r="B2619" t="s">
        <v>124</v>
      </c>
      <c r="C2619">
        <v>1</v>
      </c>
      <c r="D2619">
        <v>0.33889999999999998</v>
      </c>
      <c r="E2619">
        <f t="shared" ref="E2619:E2624" si="44">ROUND((C2619*D2619),4)</f>
        <v>0.33889999999999998</v>
      </c>
    </row>
    <row r="2620" spans="1:5" x14ac:dyDescent="0.25">
      <c r="A2620" s="18" t="s">
        <v>1196</v>
      </c>
      <c r="B2620" t="s">
        <v>124</v>
      </c>
      <c r="C2620">
        <v>1</v>
      </c>
      <c r="D2620">
        <v>1.1265000000000001</v>
      </c>
      <c r="E2620">
        <f t="shared" si="44"/>
        <v>1.1265000000000001</v>
      </c>
    </row>
    <row r="2621" spans="1:5" ht="30" x14ac:dyDescent="0.25">
      <c r="A2621" s="18" t="s">
        <v>1197</v>
      </c>
      <c r="B2621" t="s">
        <v>124</v>
      </c>
      <c r="C2621">
        <v>1</v>
      </c>
      <c r="D2621">
        <v>0.6</v>
      </c>
      <c r="E2621">
        <f t="shared" si="44"/>
        <v>0.6</v>
      </c>
    </row>
    <row r="2622" spans="1:5" ht="30" x14ac:dyDescent="0.25">
      <c r="A2622" s="18" t="s">
        <v>1198</v>
      </c>
      <c r="B2622" t="s">
        <v>124</v>
      </c>
      <c r="C2622">
        <v>1</v>
      </c>
      <c r="D2622">
        <v>0.7</v>
      </c>
      <c r="E2622">
        <f t="shared" si="44"/>
        <v>0.7</v>
      </c>
    </row>
    <row r="2623" spans="1:5" ht="30" x14ac:dyDescent="0.25">
      <c r="A2623" s="18" t="s">
        <v>1199</v>
      </c>
      <c r="B2623" t="s">
        <v>124</v>
      </c>
      <c r="C2623">
        <v>1</v>
      </c>
      <c r="D2623">
        <v>0.09</v>
      </c>
      <c r="E2623">
        <f t="shared" si="44"/>
        <v>0.09</v>
      </c>
    </row>
    <row r="2624" spans="1:5" ht="30" x14ac:dyDescent="0.25">
      <c r="A2624" s="18" t="s">
        <v>1200</v>
      </c>
      <c r="B2624" t="s">
        <v>124</v>
      </c>
      <c r="C2624">
        <v>1</v>
      </c>
      <c r="D2624">
        <v>0.04</v>
      </c>
      <c r="E2624">
        <f t="shared" si="44"/>
        <v>0.04</v>
      </c>
    </row>
    <row r="2625" spans="1:5" x14ac:dyDescent="0.25">
      <c r="A2625" s="18" t="s">
        <v>122</v>
      </c>
      <c r="B2625" t="s">
        <v>10</v>
      </c>
      <c r="C2625" t="s">
        <v>10</v>
      </c>
      <c r="D2625" t="s">
        <v>10</v>
      </c>
      <c r="E2625">
        <f>SUM(E2619:E2624)</f>
        <v>2.8953999999999995</v>
      </c>
    </row>
    <row r="2626" spans="1:5" x14ac:dyDescent="0.25">
      <c r="C2626"/>
      <c r="D2626"/>
      <c r="E2626"/>
    </row>
    <row r="2627" spans="1:5" x14ac:dyDescent="0.25">
      <c r="A2627" s="18" t="s">
        <v>129</v>
      </c>
      <c r="B2627" t="s">
        <v>10</v>
      </c>
      <c r="C2627" t="s">
        <v>10</v>
      </c>
      <c r="D2627" t="s">
        <v>10</v>
      </c>
      <c r="E2627">
        <f>E2616+E2625</f>
        <v>14.375399999999999</v>
      </c>
    </row>
    <row r="2628" spans="1:5" x14ac:dyDescent="0.25">
      <c r="C2628"/>
      <c r="D2628"/>
      <c r="E2628"/>
    </row>
    <row r="2629" spans="1:5" x14ac:dyDescent="0.25">
      <c r="A2629" s="18" t="s">
        <v>219</v>
      </c>
      <c r="C2629"/>
      <c r="D2629"/>
      <c r="E2629"/>
    </row>
    <row r="2630" spans="1:5" ht="30" x14ac:dyDescent="0.25">
      <c r="A2630" s="18" t="s">
        <v>220</v>
      </c>
      <c r="C2630"/>
      <c r="D2630"/>
      <c r="E2630"/>
    </row>
    <row r="2631" spans="1:5" x14ac:dyDescent="0.25">
      <c r="A2631" s="18" t="s">
        <v>172</v>
      </c>
      <c r="C2631"/>
      <c r="D2631"/>
      <c r="E2631"/>
    </row>
    <row r="2632" spans="1:5" x14ac:dyDescent="0.25">
      <c r="C2632"/>
      <c r="D2632"/>
      <c r="E2632"/>
    </row>
    <row r="2633" spans="1:5" x14ac:dyDescent="0.25">
      <c r="A2633" s="18" t="s">
        <v>123</v>
      </c>
      <c r="B2633" t="s">
        <v>117</v>
      </c>
      <c r="C2633" t="s">
        <v>118</v>
      </c>
      <c r="D2633" t="s">
        <v>119</v>
      </c>
      <c r="E2633" t="s">
        <v>120</v>
      </c>
    </row>
    <row r="2634" spans="1:5" x14ac:dyDescent="0.25">
      <c r="A2634" s="18" t="s">
        <v>1249</v>
      </c>
      <c r="B2634" t="s">
        <v>124</v>
      </c>
      <c r="C2634">
        <v>1</v>
      </c>
      <c r="D2634">
        <v>12.76</v>
      </c>
      <c r="E2634">
        <f>ROUND((C2634*D2634),4)</f>
        <v>12.76</v>
      </c>
    </row>
    <row r="2635" spans="1:5" x14ac:dyDescent="0.25">
      <c r="A2635" s="18" t="s">
        <v>122</v>
      </c>
      <c r="B2635" t="s">
        <v>10</v>
      </c>
      <c r="C2635" t="s">
        <v>10</v>
      </c>
      <c r="D2635" t="s">
        <v>10</v>
      </c>
      <c r="E2635">
        <f>SUM(E2634:E2634)</f>
        <v>12.76</v>
      </c>
    </row>
    <row r="2636" spans="1:5" x14ac:dyDescent="0.25">
      <c r="C2636"/>
      <c r="D2636"/>
      <c r="E2636"/>
    </row>
    <row r="2637" spans="1:5" x14ac:dyDescent="0.25">
      <c r="A2637" s="18" t="s">
        <v>125</v>
      </c>
      <c r="B2637" t="s">
        <v>117</v>
      </c>
      <c r="C2637" t="s">
        <v>118</v>
      </c>
      <c r="D2637" t="s">
        <v>119</v>
      </c>
      <c r="E2637" t="s">
        <v>120</v>
      </c>
    </row>
    <row r="2638" spans="1:5" x14ac:dyDescent="0.25">
      <c r="A2638" s="18" t="s">
        <v>1196</v>
      </c>
      <c r="B2638" t="s">
        <v>124</v>
      </c>
      <c r="C2638">
        <v>1</v>
      </c>
      <c r="D2638">
        <v>1.1265000000000001</v>
      </c>
      <c r="E2638">
        <f>ROUND((C2638*D2638),4)</f>
        <v>1.1265000000000001</v>
      </c>
    </row>
    <row r="2639" spans="1:5" ht="30" x14ac:dyDescent="0.25">
      <c r="A2639" s="18" t="s">
        <v>1197</v>
      </c>
      <c r="B2639" t="s">
        <v>124</v>
      </c>
      <c r="C2639">
        <v>1</v>
      </c>
      <c r="D2639">
        <v>0.6</v>
      </c>
      <c r="E2639">
        <f>ROUND((C2639*D2639),4)</f>
        <v>0.6</v>
      </c>
    </row>
    <row r="2640" spans="1:5" ht="30" x14ac:dyDescent="0.25">
      <c r="A2640" s="18" t="s">
        <v>1198</v>
      </c>
      <c r="B2640" t="s">
        <v>124</v>
      </c>
      <c r="C2640">
        <v>1</v>
      </c>
      <c r="D2640">
        <v>0.7</v>
      </c>
      <c r="E2640">
        <f>ROUND((C2640*D2640),4)</f>
        <v>0.7</v>
      </c>
    </row>
    <row r="2641" spans="1:5" ht="30" x14ac:dyDescent="0.25">
      <c r="A2641" s="18" t="s">
        <v>1199</v>
      </c>
      <c r="B2641" t="s">
        <v>124</v>
      </c>
      <c r="C2641">
        <v>1</v>
      </c>
      <c r="D2641">
        <v>0.09</v>
      </c>
      <c r="E2641">
        <f>ROUND((C2641*D2641),4)</f>
        <v>0.09</v>
      </c>
    </row>
    <row r="2642" spans="1:5" ht="30" x14ac:dyDescent="0.25">
      <c r="A2642" s="18" t="s">
        <v>1200</v>
      </c>
      <c r="B2642" t="s">
        <v>124</v>
      </c>
      <c r="C2642">
        <v>1</v>
      </c>
      <c r="D2642">
        <v>0.04</v>
      </c>
      <c r="E2642">
        <f>ROUND((C2642*D2642),4)</f>
        <v>0.04</v>
      </c>
    </row>
    <row r="2643" spans="1:5" x14ac:dyDescent="0.25">
      <c r="A2643" s="18" t="s">
        <v>122</v>
      </c>
      <c r="B2643" t="s">
        <v>10</v>
      </c>
      <c r="C2643" t="s">
        <v>10</v>
      </c>
      <c r="D2643" t="s">
        <v>10</v>
      </c>
      <c r="E2643">
        <f>SUM(E2638:E2642)</f>
        <v>2.5564999999999998</v>
      </c>
    </row>
    <row r="2644" spans="1:5" x14ac:dyDescent="0.25">
      <c r="C2644"/>
      <c r="D2644"/>
      <c r="E2644"/>
    </row>
    <row r="2645" spans="1:5" x14ac:dyDescent="0.25">
      <c r="A2645" s="18" t="s">
        <v>129</v>
      </c>
      <c r="B2645" t="s">
        <v>10</v>
      </c>
      <c r="C2645" t="s">
        <v>10</v>
      </c>
      <c r="D2645" t="s">
        <v>10</v>
      </c>
      <c r="E2645">
        <f>E2635+E2643</f>
        <v>15.3165</v>
      </c>
    </row>
    <row r="2646" spans="1:5" x14ac:dyDescent="0.25">
      <c r="C2646"/>
      <c r="D2646"/>
      <c r="E2646"/>
    </row>
    <row r="2647" spans="1:5" x14ac:dyDescent="0.25">
      <c r="A2647" s="18" t="s">
        <v>195</v>
      </c>
      <c r="C2647"/>
      <c r="D2647"/>
      <c r="E2647"/>
    </row>
    <row r="2648" spans="1:5" x14ac:dyDescent="0.25">
      <c r="A2648" s="18" t="s">
        <v>196</v>
      </c>
      <c r="C2648"/>
      <c r="D2648"/>
      <c r="E2648"/>
    </row>
    <row r="2649" spans="1:5" x14ac:dyDescent="0.25">
      <c r="A2649" s="18" t="s">
        <v>172</v>
      </c>
      <c r="C2649"/>
      <c r="D2649"/>
      <c r="E2649"/>
    </row>
    <row r="2650" spans="1:5" x14ac:dyDescent="0.25">
      <c r="C2650"/>
      <c r="D2650"/>
      <c r="E2650"/>
    </row>
    <row r="2651" spans="1:5" x14ac:dyDescent="0.25">
      <c r="A2651" s="18" t="s">
        <v>123</v>
      </c>
      <c r="B2651" t="s">
        <v>117</v>
      </c>
      <c r="C2651" t="s">
        <v>118</v>
      </c>
      <c r="D2651" t="s">
        <v>119</v>
      </c>
      <c r="E2651" t="s">
        <v>120</v>
      </c>
    </row>
    <row r="2652" spans="1:5" x14ac:dyDescent="0.25">
      <c r="A2652" s="18" t="s">
        <v>1250</v>
      </c>
      <c r="B2652" t="s">
        <v>124</v>
      </c>
      <c r="C2652">
        <v>1</v>
      </c>
      <c r="D2652">
        <v>11.78</v>
      </c>
      <c r="E2652">
        <f>ROUND((C2652*D2652),4)</f>
        <v>11.78</v>
      </c>
    </row>
    <row r="2653" spans="1:5" x14ac:dyDescent="0.25">
      <c r="A2653" s="18" t="s">
        <v>122</v>
      </c>
      <c r="B2653" t="s">
        <v>10</v>
      </c>
      <c r="C2653" t="s">
        <v>10</v>
      </c>
      <c r="D2653" t="s">
        <v>10</v>
      </c>
      <c r="E2653">
        <f>SUM(E2652:E2652)</f>
        <v>11.78</v>
      </c>
    </row>
    <row r="2654" spans="1:5" x14ac:dyDescent="0.25">
      <c r="C2654"/>
      <c r="D2654"/>
      <c r="E2654"/>
    </row>
    <row r="2655" spans="1:5" x14ac:dyDescent="0.25">
      <c r="A2655" s="18" t="s">
        <v>125</v>
      </c>
      <c r="B2655" t="s">
        <v>117</v>
      </c>
      <c r="C2655" t="s">
        <v>118</v>
      </c>
      <c r="D2655" t="s">
        <v>119</v>
      </c>
      <c r="E2655" t="s">
        <v>120</v>
      </c>
    </row>
    <row r="2656" spans="1:5" x14ac:dyDescent="0.25">
      <c r="A2656" s="18" t="s">
        <v>1195</v>
      </c>
      <c r="B2656" t="s">
        <v>124</v>
      </c>
      <c r="C2656">
        <v>1</v>
      </c>
      <c r="D2656">
        <v>0.33889999999999998</v>
      </c>
      <c r="E2656">
        <f t="shared" ref="E2656:E2661" si="45">ROUND((C2656*D2656),4)</f>
        <v>0.33889999999999998</v>
      </c>
    </row>
    <row r="2657" spans="1:5" x14ac:dyDescent="0.25">
      <c r="A2657" s="18" t="s">
        <v>1196</v>
      </c>
      <c r="B2657" t="s">
        <v>124</v>
      </c>
      <c r="C2657">
        <v>1</v>
      </c>
      <c r="D2657">
        <v>1.1265000000000001</v>
      </c>
      <c r="E2657">
        <f t="shared" si="45"/>
        <v>1.1265000000000001</v>
      </c>
    </row>
    <row r="2658" spans="1:5" ht="30" x14ac:dyDescent="0.25">
      <c r="A2658" s="18" t="s">
        <v>1197</v>
      </c>
      <c r="B2658" t="s">
        <v>124</v>
      </c>
      <c r="C2658">
        <v>1</v>
      </c>
      <c r="D2658">
        <v>0.6</v>
      </c>
      <c r="E2658">
        <f t="shared" si="45"/>
        <v>0.6</v>
      </c>
    </row>
    <row r="2659" spans="1:5" ht="30" x14ac:dyDescent="0.25">
      <c r="A2659" s="18" t="s">
        <v>1198</v>
      </c>
      <c r="B2659" t="s">
        <v>124</v>
      </c>
      <c r="C2659">
        <v>1</v>
      </c>
      <c r="D2659">
        <v>0.7</v>
      </c>
      <c r="E2659">
        <f t="shared" si="45"/>
        <v>0.7</v>
      </c>
    </row>
    <row r="2660" spans="1:5" ht="30" x14ac:dyDescent="0.25">
      <c r="A2660" s="18" t="s">
        <v>1199</v>
      </c>
      <c r="B2660" t="s">
        <v>124</v>
      </c>
      <c r="C2660">
        <v>1</v>
      </c>
      <c r="D2660">
        <v>0.09</v>
      </c>
      <c r="E2660">
        <f t="shared" si="45"/>
        <v>0.09</v>
      </c>
    </row>
    <row r="2661" spans="1:5" ht="30" x14ac:dyDescent="0.25">
      <c r="A2661" s="18" t="s">
        <v>1200</v>
      </c>
      <c r="B2661" t="s">
        <v>124</v>
      </c>
      <c r="C2661">
        <v>1</v>
      </c>
      <c r="D2661">
        <v>0.04</v>
      </c>
      <c r="E2661">
        <f t="shared" si="45"/>
        <v>0.04</v>
      </c>
    </row>
    <row r="2662" spans="1:5" x14ac:dyDescent="0.25">
      <c r="A2662" s="18" t="s">
        <v>122</v>
      </c>
      <c r="B2662" t="s">
        <v>10</v>
      </c>
      <c r="C2662" t="s">
        <v>10</v>
      </c>
      <c r="D2662" t="s">
        <v>10</v>
      </c>
      <c r="E2662">
        <f>SUM(E2656:E2661)</f>
        <v>2.8953999999999995</v>
      </c>
    </row>
    <row r="2663" spans="1:5" x14ac:dyDescent="0.25">
      <c r="C2663"/>
      <c r="D2663"/>
      <c r="E2663"/>
    </row>
    <row r="2664" spans="1:5" x14ac:dyDescent="0.25">
      <c r="A2664" s="18" t="s">
        <v>129</v>
      </c>
      <c r="B2664" t="s">
        <v>10</v>
      </c>
      <c r="C2664" t="s">
        <v>10</v>
      </c>
      <c r="D2664" t="s">
        <v>10</v>
      </c>
      <c r="E2664">
        <f>E2653+E2662</f>
        <v>14.6754</v>
      </c>
    </row>
    <row r="2665" spans="1:5" x14ac:dyDescent="0.25">
      <c r="C2665"/>
      <c r="D2665"/>
      <c r="E2665"/>
    </row>
    <row r="2666" spans="1:5" x14ac:dyDescent="0.25">
      <c r="A2666" s="18" t="s">
        <v>221</v>
      </c>
      <c r="C2666"/>
      <c r="D2666"/>
      <c r="E2666"/>
    </row>
    <row r="2667" spans="1:5" ht="30" x14ac:dyDescent="0.25">
      <c r="A2667" s="18" t="s">
        <v>222</v>
      </c>
      <c r="C2667"/>
      <c r="D2667"/>
      <c r="E2667"/>
    </row>
    <row r="2668" spans="1:5" x14ac:dyDescent="0.25">
      <c r="A2668" s="18" t="s">
        <v>172</v>
      </c>
      <c r="C2668"/>
      <c r="D2668"/>
      <c r="E2668"/>
    </row>
    <row r="2669" spans="1:5" x14ac:dyDescent="0.25">
      <c r="C2669"/>
      <c r="D2669"/>
      <c r="E2669"/>
    </row>
    <row r="2670" spans="1:5" x14ac:dyDescent="0.25">
      <c r="A2670" s="18" t="s">
        <v>123</v>
      </c>
      <c r="B2670" t="s">
        <v>117</v>
      </c>
      <c r="C2670" t="s">
        <v>118</v>
      </c>
      <c r="D2670" t="s">
        <v>119</v>
      </c>
      <c r="E2670" t="s">
        <v>120</v>
      </c>
    </row>
    <row r="2671" spans="1:5" ht="30" x14ac:dyDescent="0.25">
      <c r="A2671" s="18" t="s">
        <v>1251</v>
      </c>
      <c r="B2671" t="s">
        <v>124</v>
      </c>
      <c r="C2671">
        <v>1</v>
      </c>
      <c r="D2671">
        <v>8.4499999999999993</v>
      </c>
      <c r="E2671">
        <f>ROUND((C2671*D2671),4)</f>
        <v>8.4499999999999993</v>
      </c>
    </row>
    <row r="2672" spans="1:5" x14ac:dyDescent="0.25">
      <c r="A2672" s="18" t="s">
        <v>122</v>
      </c>
      <c r="B2672" t="s">
        <v>10</v>
      </c>
      <c r="C2672" t="s">
        <v>10</v>
      </c>
      <c r="D2672" t="s">
        <v>10</v>
      </c>
      <c r="E2672">
        <f>SUM(E2671:E2671)</f>
        <v>8.4499999999999993</v>
      </c>
    </row>
    <row r="2673" spans="1:5" x14ac:dyDescent="0.25">
      <c r="C2673"/>
      <c r="D2673"/>
      <c r="E2673"/>
    </row>
    <row r="2674" spans="1:5" x14ac:dyDescent="0.25">
      <c r="A2674" s="18" t="s">
        <v>125</v>
      </c>
      <c r="B2674" t="s">
        <v>117</v>
      </c>
      <c r="C2674" t="s">
        <v>118</v>
      </c>
      <c r="D2674" t="s">
        <v>119</v>
      </c>
      <c r="E2674" t="s">
        <v>120</v>
      </c>
    </row>
    <row r="2675" spans="1:5" x14ac:dyDescent="0.25">
      <c r="A2675" s="18" t="s">
        <v>1196</v>
      </c>
      <c r="B2675" t="s">
        <v>124</v>
      </c>
      <c r="C2675">
        <v>1</v>
      </c>
      <c r="D2675">
        <v>1.1265000000000001</v>
      </c>
      <c r="E2675">
        <f>ROUND((C2675*D2675),4)</f>
        <v>1.1265000000000001</v>
      </c>
    </row>
    <row r="2676" spans="1:5" ht="30" x14ac:dyDescent="0.25">
      <c r="A2676" s="18" t="s">
        <v>1197</v>
      </c>
      <c r="B2676" t="s">
        <v>124</v>
      </c>
      <c r="C2676">
        <v>1</v>
      </c>
      <c r="D2676">
        <v>0.6</v>
      </c>
      <c r="E2676">
        <f>ROUND((C2676*D2676),4)</f>
        <v>0.6</v>
      </c>
    </row>
    <row r="2677" spans="1:5" ht="30" x14ac:dyDescent="0.25">
      <c r="A2677" s="18" t="s">
        <v>1198</v>
      </c>
      <c r="B2677" t="s">
        <v>124</v>
      </c>
      <c r="C2677">
        <v>1</v>
      </c>
      <c r="D2677">
        <v>0.7</v>
      </c>
      <c r="E2677">
        <f>ROUND((C2677*D2677),4)</f>
        <v>0.7</v>
      </c>
    </row>
    <row r="2678" spans="1:5" ht="30" x14ac:dyDescent="0.25">
      <c r="A2678" s="18" t="s">
        <v>1199</v>
      </c>
      <c r="B2678" t="s">
        <v>124</v>
      </c>
      <c r="C2678">
        <v>1</v>
      </c>
      <c r="D2678">
        <v>0.09</v>
      </c>
      <c r="E2678">
        <f>ROUND((C2678*D2678),4)</f>
        <v>0.09</v>
      </c>
    </row>
    <row r="2679" spans="1:5" ht="30" x14ac:dyDescent="0.25">
      <c r="A2679" s="18" t="s">
        <v>1200</v>
      </c>
      <c r="B2679" t="s">
        <v>124</v>
      </c>
      <c r="C2679">
        <v>1</v>
      </c>
      <c r="D2679">
        <v>0.04</v>
      </c>
      <c r="E2679">
        <f>ROUND((C2679*D2679),4)</f>
        <v>0.04</v>
      </c>
    </row>
    <row r="2680" spans="1:5" x14ac:dyDescent="0.25">
      <c r="A2680" s="18" t="s">
        <v>122</v>
      </c>
      <c r="B2680" t="s">
        <v>10</v>
      </c>
      <c r="C2680" t="s">
        <v>10</v>
      </c>
      <c r="D2680" t="s">
        <v>10</v>
      </c>
      <c r="E2680">
        <f>SUM(E2675:E2679)</f>
        <v>2.5564999999999998</v>
      </c>
    </row>
    <row r="2681" spans="1:5" x14ac:dyDescent="0.25">
      <c r="C2681"/>
      <c r="D2681"/>
      <c r="E2681"/>
    </row>
    <row r="2682" spans="1:5" x14ac:dyDescent="0.25">
      <c r="A2682" s="18" t="s">
        <v>129</v>
      </c>
      <c r="B2682" t="s">
        <v>10</v>
      </c>
      <c r="C2682" t="s">
        <v>10</v>
      </c>
      <c r="D2682" t="s">
        <v>10</v>
      </c>
      <c r="E2682">
        <f>E2672+E2680</f>
        <v>11.006499999999999</v>
      </c>
    </row>
    <row r="2683" spans="1:5" x14ac:dyDescent="0.25">
      <c r="C2683"/>
      <c r="D2683"/>
      <c r="E2683"/>
    </row>
    <row r="2684" spans="1:5" x14ac:dyDescent="0.25">
      <c r="A2684" s="18" t="s">
        <v>223</v>
      </c>
      <c r="C2684"/>
      <c r="D2684"/>
      <c r="E2684"/>
    </row>
    <row r="2685" spans="1:5" ht="30" x14ac:dyDescent="0.25">
      <c r="A2685" s="18" t="s">
        <v>224</v>
      </c>
      <c r="C2685"/>
      <c r="D2685"/>
      <c r="E2685"/>
    </row>
    <row r="2686" spans="1:5" x14ac:dyDescent="0.25">
      <c r="A2686" s="18" t="s">
        <v>156</v>
      </c>
      <c r="C2686"/>
      <c r="D2686"/>
      <c r="E2686"/>
    </row>
    <row r="2687" spans="1:5" x14ac:dyDescent="0.25">
      <c r="C2687"/>
      <c r="D2687"/>
      <c r="E2687"/>
    </row>
    <row r="2688" spans="1:5" x14ac:dyDescent="0.25">
      <c r="A2688" s="18" t="s">
        <v>125</v>
      </c>
      <c r="B2688" t="s">
        <v>117</v>
      </c>
      <c r="C2688" t="s">
        <v>118</v>
      </c>
      <c r="D2688" t="s">
        <v>119</v>
      </c>
      <c r="E2688" t="s">
        <v>120</v>
      </c>
    </row>
    <row r="2689" spans="1:5" ht="45" x14ac:dyDescent="0.25">
      <c r="A2689" s="18" t="s">
        <v>1252</v>
      </c>
      <c r="B2689" t="s">
        <v>124</v>
      </c>
      <c r="C2689">
        <v>1</v>
      </c>
      <c r="D2689">
        <v>0.59819999999999995</v>
      </c>
      <c r="E2689">
        <f>ROUND((C2689*D2689),4)</f>
        <v>0.59819999999999995</v>
      </c>
    </row>
    <row r="2690" spans="1:5" ht="45" x14ac:dyDescent="0.25">
      <c r="A2690" s="18" t="s">
        <v>1253</v>
      </c>
      <c r="B2690" t="s">
        <v>124</v>
      </c>
      <c r="C2690">
        <v>1</v>
      </c>
      <c r="D2690">
        <v>0.13950000000000001</v>
      </c>
      <c r="E2690">
        <f>ROUND((C2690*D2690),4)</f>
        <v>0.13950000000000001</v>
      </c>
    </row>
    <row r="2691" spans="1:5" ht="45" x14ac:dyDescent="0.25">
      <c r="A2691" s="18" t="s">
        <v>1254</v>
      </c>
      <c r="B2691" t="s">
        <v>124</v>
      </c>
      <c r="C2691">
        <v>1</v>
      </c>
      <c r="D2691">
        <v>0.49790000000000001</v>
      </c>
      <c r="E2691">
        <f>ROUND((C2691*D2691),4)</f>
        <v>0.49790000000000001</v>
      </c>
    </row>
    <row r="2692" spans="1:5" ht="45" x14ac:dyDescent="0.25">
      <c r="A2692" s="18" t="s">
        <v>1255</v>
      </c>
      <c r="B2692" t="s">
        <v>124</v>
      </c>
      <c r="C2692">
        <v>1</v>
      </c>
      <c r="D2692">
        <v>1.2512000000000001</v>
      </c>
      <c r="E2692">
        <f>ROUND((C2692*D2692),4)</f>
        <v>1.2512000000000001</v>
      </c>
    </row>
    <row r="2693" spans="1:5" x14ac:dyDescent="0.25">
      <c r="A2693" s="18" t="s">
        <v>122</v>
      </c>
      <c r="B2693" t="s">
        <v>10</v>
      </c>
      <c r="C2693" t="s">
        <v>10</v>
      </c>
      <c r="D2693" t="s">
        <v>10</v>
      </c>
      <c r="E2693">
        <f>SUM(E2689:E2692)</f>
        <v>2.4868000000000001</v>
      </c>
    </row>
    <row r="2694" spans="1:5" x14ac:dyDescent="0.25">
      <c r="C2694"/>
      <c r="D2694"/>
      <c r="E2694"/>
    </row>
    <row r="2695" spans="1:5" x14ac:dyDescent="0.25">
      <c r="A2695" s="18" t="s">
        <v>129</v>
      </c>
      <c r="B2695" t="s">
        <v>10</v>
      </c>
      <c r="C2695" t="s">
        <v>10</v>
      </c>
      <c r="D2695" t="s">
        <v>10</v>
      </c>
      <c r="E2695">
        <f>E2693</f>
        <v>2.4868000000000001</v>
      </c>
    </row>
    <row r="2696" spans="1:5" x14ac:dyDescent="0.25">
      <c r="C2696"/>
      <c r="D2696"/>
      <c r="E2696"/>
    </row>
    <row r="2697" spans="1:5" x14ac:dyDescent="0.25">
      <c r="A2697" s="18" t="s">
        <v>225</v>
      </c>
      <c r="C2697"/>
      <c r="D2697"/>
      <c r="E2697"/>
    </row>
    <row r="2698" spans="1:5" ht="30" x14ac:dyDescent="0.25">
      <c r="A2698" s="18" t="s">
        <v>224</v>
      </c>
      <c r="C2698"/>
      <c r="D2698"/>
      <c r="E2698"/>
    </row>
    <row r="2699" spans="1:5" x14ac:dyDescent="0.25">
      <c r="A2699" s="18" t="s">
        <v>159</v>
      </c>
      <c r="C2699"/>
      <c r="D2699"/>
      <c r="E2699"/>
    </row>
    <row r="2700" spans="1:5" x14ac:dyDescent="0.25">
      <c r="C2700"/>
      <c r="D2700"/>
      <c r="E2700"/>
    </row>
    <row r="2701" spans="1:5" x14ac:dyDescent="0.25">
      <c r="A2701" s="18" t="s">
        <v>125</v>
      </c>
      <c r="B2701" t="s">
        <v>117</v>
      </c>
      <c r="C2701" t="s">
        <v>118</v>
      </c>
      <c r="D2701" t="s">
        <v>119</v>
      </c>
      <c r="E2701" t="s">
        <v>120</v>
      </c>
    </row>
    <row r="2702" spans="1:5" ht="45" x14ac:dyDescent="0.25">
      <c r="A2702" s="18" t="s">
        <v>1252</v>
      </c>
      <c r="B2702" t="s">
        <v>124</v>
      </c>
      <c r="C2702">
        <v>1</v>
      </c>
      <c r="D2702">
        <v>0.59819999999999995</v>
      </c>
      <c r="E2702">
        <f>ROUND((C2702*D2702),4)</f>
        <v>0.59819999999999995</v>
      </c>
    </row>
    <row r="2703" spans="1:5" ht="45" x14ac:dyDescent="0.25">
      <c r="A2703" s="18" t="s">
        <v>1253</v>
      </c>
      <c r="B2703" t="s">
        <v>124</v>
      </c>
      <c r="C2703">
        <v>1</v>
      </c>
      <c r="D2703">
        <v>0.13950000000000001</v>
      </c>
      <c r="E2703">
        <f>ROUND((C2703*D2703),4)</f>
        <v>0.13950000000000001</v>
      </c>
    </row>
    <row r="2704" spans="1:5" x14ac:dyDescent="0.25">
      <c r="A2704" s="18" t="s">
        <v>122</v>
      </c>
      <c r="B2704" t="s">
        <v>10</v>
      </c>
      <c r="C2704" t="s">
        <v>10</v>
      </c>
      <c r="D2704" t="s">
        <v>10</v>
      </c>
      <c r="E2704">
        <f>SUM(E2702:E2703)</f>
        <v>0.73770000000000002</v>
      </c>
    </row>
    <row r="2705" spans="1:5" x14ac:dyDescent="0.25">
      <c r="C2705"/>
      <c r="D2705"/>
      <c r="E2705"/>
    </row>
    <row r="2706" spans="1:5" x14ac:dyDescent="0.25">
      <c r="A2706" s="18" t="s">
        <v>129</v>
      </c>
      <c r="B2706" t="s">
        <v>10</v>
      </c>
      <c r="C2706" t="s">
        <v>10</v>
      </c>
      <c r="D2706" t="s">
        <v>10</v>
      </c>
      <c r="E2706">
        <f>E2704</f>
        <v>0.73770000000000002</v>
      </c>
    </row>
    <row r="2707" spans="1:5" x14ac:dyDescent="0.25">
      <c r="C2707"/>
      <c r="D2707"/>
      <c r="E2707"/>
    </row>
    <row r="2708" spans="1:5" x14ac:dyDescent="0.25">
      <c r="A2708" s="18" t="s">
        <v>226</v>
      </c>
      <c r="C2708"/>
      <c r="D2708"/>
      <c r="E2708"/>
    </row>
    <row r="2709" spans="1:5" ht="30" x14ac:dyDescent="0.25">
      <c r="A2709" s="18" t="s">
        <v>224</v>
      </c>
      <c r="C2709"/>
      <c r="D2709"/>
      <c r="E2709"/>
    </row>
    <row r="2710" spans="1:5" x14ac:dyDescent="0.25">
      <c r="A2710" s="18" t="s">
        <v>156</v>
      </c>
      <c r="C2710"/>
      <c r="D2710"/>
      <c r="E2710"/>
    </row>
    <row r="2711" spans="1:5" x14ac:dyDescent="0.25">
      <c r="C2711"/>
      <c r="D2711"/>
      <c r="E2711"/>
    </row>
    <row r="2712" spans="1:5" x14ac:dyDescent="0.25">
      <c r="A2712" s="18" t="s">
        <v>125</v>
      </c>
      <c r="B2712" t="s">
        <v>117</v>
      </c>
      <c r="C2712" t="s">
        <v>118</v>
      </c>
      <c r="D2712" t="s">
        <v>119</v>
      </c>
      <c r="E2712" t="s">
        <v>120</v>
      </c>
    </row>
    <row r="2713" spans="1:5" ht="45" x14ac:dyDescent="0.25">
      <c r="A2713" s="18" t="s">
        <v>1256</v>
      </c>
      <c r="B2713" t="s">
        <v>124</v>
      </c>
      <c r="C2713">
        <v>1</v>
      </c>
      <c r="D2713">
        <v>0.48130000000000001</v>
      </c>
      <c r="E2713">
        <f>ROUND((C2713*D2713),4)</f>
        <v>0.48130000000000001</v>
      </c>
    </row>
    <row r="2714" spans="1:5" ht="45" x14ac:dyDescent="0.25">
      <c r="A2714" s="18" t="s">
        <v>1257</v>
      </c>
      <c r="B2714" t="s">
        <v>124</v>
      </c>
      <c r="C2714">
        <v>1</v>
      </c>
      <c r="D2714">
        <v>0.11219999999999999</v>
      </c>
      <c r="E2714">
        <f>ROUND((C2714*D2714),4)</f>
        <v>0.11219999999999999</v>
      </c>
    </row>
    <row r="2715" spans="1:5" ht="45" x14ac:dyDescent="0.25">
      <c r="A2715" s="18" t="s">
        <v>1258</v>
      </c>
      <c r="B2715" t="s">
        <v>124</v>
      </c>
      <c r="C2715">
        <v>1</v>
      </c>
      <c r="D2715">
        <v>0.40060000000000001</v>
      </c>
      <c r="E2715">
        <f>ROUND((C2715*D2715),4)</f>
        <v>0.40060000000000001</v>
      </c>
    </row>
    <row r="2716" spans="1:5" ht="45" x14ac:dyDescent="0.25">
      <c r="A2716" s="18" t="s">
        <v>1259</v>
      </c>
      <c r="B2716" t="s">
        <v>124</v>
      </c>
      <c r="C2716">
        <v>1</v>
      </c>
      <c r="D2716">
        <v>0.75080000000000002</v>
      </c>
      <c r="E2716">
        <f>ROUND((C2716*D2716),4)</f>
        <v>0.75080000000000002</v>
      </c>
    </row>
    <row r="2717" spans="1:5" x14ac:dyDescent="0.25">
      <c r="A2717" s="18" t="s">
        <v>122</v>
      </c>
      <c r="B2717" t="s">
        <v>10</v>
      </c>
      <c r="C2717" t="s">
        <v>10</v>
      </c>
      <c r="D2717" t="s">
        <v>10</v>
      </c>
      <c r="E2717">
        <f>SUM(E2713:E2716)</f>
        <v>1.7448999999999999</v>
      </c>
    </row>
    <row r="2718" spans="1:5" x14ac:dyDescent="0.25">
      <c r="C2718"/>
      <c r="D2718"/>
      <c r="E2718"/>
    </row>
    <row r="2719" spans="1:5" x14ac:dyDescent="0.25">
      <c r="A2719" s="18" t="s">
        <v>129</v>
      </c>
      <c r="B2719" t="s">
        <v>10</v>
      </c>
      <c r="C2719" t="s">
        <v>10</v>
      </c>
      <c r="D2719" t="s">
        <v>10</v>
      </c>
      <c r="E2719">
        <f>E2717</f>
        <v>1.7448999999999999</v>
      </c>
    </row>
    <row r="2720" spans="1:5" x14ac:dyDescent="0.25">
      <c r="C2720"/>
      <c r="D2720"/>
      <c r="E2720"/>
    </row>
    <row r="2721" spans="1:5" x14ac:dyDescent="0.25">
      <c r="A2721" s="18" t="s">
        <v>227</v>
      </c>
      <c r="C2721"/>
      <c r="D2721"/>
      <c r="E2721"/>
    </row>
    <row r="2722" spans="1:5" ht="30" x14ac:dyDescent="0.25">
      <c r="A2722" s="18" t="s">
        <v>224</v>
      </c>
      <c r="C2722"/>
      <c r="D2722"/>
      <c r="E2722"/>
    </row>
    <row r="2723" spans="1:5" x14ac:dyDescent="0.25">
      <c r="A2723" s="18" t="s">
        <v>159</v>
      </c>
      <c r="C2723"/>
      <c r="D2723"/>
      <c r="E2723"/>
    </row>
    <row r="2724" spans="1:5" x14ac:dyDescent="0.25">
      <c r="C2724"/>
      <c r="D2724"/>
      <c r="E2724"/>
    </row>
    <row r="2725" spans="1:5" x14ac:dyDescent="0.25">
      <c r="A2725" s="18" t="s">
        <v>125</v>
      </c>
      <c r="B2725" t="s">
        <v>117</v>
      </c>
      <c r="C2725" t="s">
        <v>118</v>
      </c>
      <c r="D2725" t="s">
        <v>119</v>
      </c>
      <c r="E2725" t="s">
        <v>120</v>
      </c>
    </row>
    <row r="2726" spans="1:5" ht="45" x14ac:dyDescent="0.25">
      <c r="A2726" s="18" t="s">
        <v>1256</v>
      </c>
      <c r="B2726" t="s">
        <v>124</v>
      </c>
      <c r="C2726">
        <v>1</v>
      </c>
      <c r="D2726">
        <v>0.48130000000000001</v>
      </c>
      <c r="E2726">
        <f>ROUND((C2726*D2726),4)</f>
        <v>0.48130000000000001</v>
      </c>
    </row>
    <row r="2727" spans="1:5" ht="45" x14ac:dyDescent="0.25">
      <c r="A2727" s="18" t="s">
        <v>1257</v>
      </c>
      <c r="B2727" t="s">
        <v>124</v>
      </c>
      <c r="C2727">
        <v>1</v>
      </c>
      <c r="D2727">
        <v>0.11219999999999999</v>
      </c>
      <c r="E2727">
        <f>ROUND((C2727*D2727),4)</f>
        <v>0.11219999999999999</v>
      </c>
    </row>
    <row r="2728" spans="1:5" x14ac:dyDescent="0.25">
      <c r="A2728" s="18" t="s">
        <v>122</v>
      </c>
      <c r="B2728" t="s">
        <v>10</v>
      </c>
      <c r="C2728" t="s">
        <v>10</v>
      </c>
      <c r="D2728" t="s">
        <v>10</v>
      </c>
      <c r="E2728">
        <f>SUM(E2726:E2727)</f>
        <v>0.59350000000000003</v>
      </c>
    </row>
    <row r="2729" spans="1:5" x14ac:dyDescent="0.25">
      <c r="C2729"/>
      <c r="D2729"/>
      <c r="E2729"/>
    </row>
    <row r="2730" spans="1:5" x14ac:dyDescent="0.25">
      <c r="A2730" s="18" t="s">
        <v>129</v>
      </c>
      <c r="B2730" t="s">
        <v>10</v>
      </c>
      <c r="C2730" t="s">
        <v>10</v>
      </c>
      <c r="D2730" t="s">
        <v>10</v>
      </c>
      <c r="E2730">
        <f>E2728</f>
        <v>0.59350000000000003</v>
      </c>
    </row>
    <row r="2731" spans="1:5" x14ac:dyDescent="0.25">
      <c r="C2731"/>
      <c r="D2731"/>
      <c r="E2731"/>
    </row>
    <row r="2732" spans="1:5" x14ac:dyDescent="0.25">
      <c r="A2732" s="18" t="s">
        <v>1260</v>
      </c>
      <c r="C2732"/>
      <c r="D2732"/>
      <c r="E2732"/>
    </row>
    <row r="2733" spans="1:5" ht="30" x14ac:dyDescent="0.25">
      <c r="A2733" s="18" t="s">
        <v>1261</v>
      </c>
      <c r="C2733"/>
      <c r="D2733"/>
      <c r="E2733"/>
    </row>
    <row r="2734" spans="1:5" x14ac:dyDescent="0.25">
      <c r="A2734" s="18" t="s">
        <v>156</v>
      </c>
      <c r="C2734"/>
      <c r="D2734"/>
      <c r="E2734"/>
    </row>
    <row r="2735" spans="1:5" x14ac:dyDescent="0.25">
      <c r="C2735"/>
      <c r="D2735"/>
      <c r="E2735"/>
    </row>
    <row r="2736" spans="1:5" x14ac:dyDescent="0.25">
      <c r="A2736" s="18" t="s">
        <v>125</v>
      </c>
      <c r="B2736" t="s">
        <v>117</v>
      </c>
      <c r="C2736" t="s">
        <v>118</v>
      </c>
      <c r="D2736" t="s">
        <v>119</v>
      </c>
      <c r="E2736" t="s">
        <v>120</v>
      </c>
    </row>
    <row r="2737" spans="1:5" ht="60" x14ac:dyDescent="0.25">
      <c r="A2737" s="18" t="s">
        <v>1262</v>
      </c>
      <c r="B2737" t="s">
        <v>124</v>
      </c>
      <c r="C2737">
        <v>1</v>
      </c>
      <c r="D2737">
        <v>0.22570000000000001</v>
      </c>
      <c r="E2737">
        <f>ROUND((C2737*D2737),4)</f>
        <v>0.22570000000000001</v>
      </c>
    </row>
    <row r="2738" spans="1:5" ht="45" x14ac:dyDescent="0.25">
      <c r="A2738" s="18" t="s">
        <v>1263</v>
      </c>
      <c r="B2738" t="s">
        <v>124</v>
      </c>
      <c r="C2738">
        <v>1</v>
      </c>
      <c r="D2738">
        <v>5.2600000000000001E-2</v>
      </c>
      <c r="E2738">
        <f>ROUND((C2738*D2738),4)</f>
        <v>5.2600000000000001E-2</v>
      </c>
    </row>
    <row r="2739" spans="1:5" ht="60" x14ac:dyDescent="0.25">
      <c r="A2739" s="18" t="s">
        <v>1264</v>
      </c>
      <c r="B2739" t="s">
        <v>124</v>
      </c>
      <c r="C2739">
        <v>1</v>
      </c>
      <c r="D2739">
        <v>0.18790000000000001</v>
      </c>
      <c r="E2739">
        <f>ROUND((C2739*D2739),4)</f>
        <v>0.18790000000000001</v>
      </c>
    </row>
    <row r="2740" spans="1:5" ht="60" x14ac:dyDescent="0.25">
      <c r="A2740" s="18" t="s">
        <v>1265</v>
      </c>
      <c r="B2740" t="s">
        <v>124</v>
      </c>
      <c r="C2740">
        <v>1</v>
      </c>
      <c r="D2740">
        <v>0.50729999999999997</v>
      </c>
      <c r="E2740">
        <f>ROUND((C2740*D2740),4)</f>
        <v>0.50729999999999997</v>
      </c>
    </row>
    <row r="2741" spans="1:5" x14ac:dyDescent="0.25">
      <c r="A2741" s="18" t="s">
        <v>122</v>
      </c>
      <c r="B2741" t="s">
        <v>10</v>
      </c>
      <c r="C2741" t="s">
        <v>10</v>
      </c>
      <c r="D2741" t="s">
        <v>10</v>
      </c>
      <c r="E2741">
        <f>SUM(E2737:E2740)</f>
        <v>0.97350000000000003</v>
      </c>
    </row>
    <row r="2742" spans="1:5" x14ac:dyDescent="0.25">
      <c r="C2742"/>
      <c r="D2742"/>
      <c r="E2742"/>
    </row>
    <row r="2743" spans="1:5" x14ac:dyDescent="0.25">
      <c r="A2743" s="18" t="s">
        <v>129</v>
      </c>
      <c r="B2743" t="s">
        <v>10</v>
      </c>
      <c r="C2743" t="s">
        <v>10</v>
      </c>
      <c r="D2743" t="s">
        <v>10</v>
      </c>
      <c r="E2743">
        <f>E2741</f>
        <v>0.97350000000000003</v>
      </c>
    </row>
    <row r="2744" spans="1:5" x14ac:dyDescent="0.25">
      <c r="C2744"/>
      <c r="D2744"/>
      <c r="E2744"/>
    </row>
    <row r="2745" spans="1:5" x14ac:dyDescent="0.25">
      <c r="A2745" s="18" t="s">
        <v>1266</v>
      </c>
      <c r="C2745"/>
      <c r="D2745"/>
      <c r="E2745"/>
    </row>
    <row r="2746" spans="1:5" ht="30" x14ac:dyDescent="0.25">
      <c r="A2746" s="18" t="s">
        <v>1261</v>
      </c>
      <c r="C2746"/>
      <c r="D2746"/>
      <c r="E2746"/>
    </row>
    <row r="2747" spans="1:5" x14ac:dyDescent="0.25">
      <c r="A2747" s="18" t="s">
        <v>159</v>
      </c>
      <c r="C2747"/>
      <c r="D2747"/>
      <c r="E2747"/>
    </row>
    <row r="2748" spans="1:5" x14ac:dyDescent="0.25">
      <c r="C2748"/>
      <c r="D2748"/>
      <c r="E2748"/>
    </row>
    <row r="2749" spans="1:5" x14ac:dyDescent="0.25">
      <c r="A2749" s="18" t="s">
        <v>125</v>
      </c>
      <c r="B2749" t="s">
        <v>117</v>
      </c>
      <c r="C2749" t="s">
        <v>118</v>
      </c>
      <c r="D2749" t="s">
        <v>119</v>
      </c>
      <c r="E2749" t="s">
        <v>120</v>
      </c>
    </row>
    <row r="2750" spans="1:5" ht="60" x14ac:dyDescent="0.25">
      <c r="A2750" s="18" t="s">
        <v>1262</v>
      </c>
      <c r="B2750" t="s">
        <v>124</v>
      </c>
      <c r="C2750">
        <v>1</v>
      </c>
      <c r="D2750">
        <v>0.22570000000000001</v>
      </c>
      <c r="E2750">
        <f>ROUND((C2750*D2750),4)</f>
        <v>0.22570000000000001</v>
      </c>
    </row>
    <row r="2751" spans="1:5" ht="45" x14ac:dyDescent="0.25">
      <c r="A2751" s="18" t="s">
        <v>1263</v>
      </c>
      <c r="B2751" t="s">
        <v>124</v>
      </c>
      <c r="C2751">
        <v>1</v>
      </c>
      <c r="D2751">
        <v>5.2600000000000001E-2</v>
      </c>
      <c r="E2751">
        <f>ROUND((C2751*D2751),4)</f>
        <v>5.2600000000000001E-2</v>
      </c>
    </row>
    <row r="2752" spans="1:5" x14ac:dyDescent="0.25">
      <c r="A2752" s="18" t="s">
        <v>122</v>
      </c>
      <c r="B2752" t="s">
        <v>10</v>
      </c>
      <c r="C2752" t="s">
        <v>10</v>
      </c>
      <c r="D2752" t="s">
        <v>10</v>
      </c>
      <c r="E2752">
        <f>SUM(E2750:E2751)</f>
        <v>0.27829999999999999</v>
      </c>
    </row>
    <row r="2753" spans="1:5" x14ac:dyDescent="0.25">
      <c r="C2753"/>
      <c r="D2753"/>
      <c r="E2753"/>
    </row>
    <row r="2754" spans="1:5" x14ac:dyDescent="0.25">
      <c r="A2754" s="18" t="s">
        <v>129</v>
      </c>
      <c r="B2754" t="s">
        <v>10</v>
      </c>
      <c r="C2754" t="s">
        <v>10</v>
      </c>
      <c r="D2754" t="s">
        <v>10</v>
      </c>
      <c r="E2754">
        <f>E2752</f>
        <v>0.27829999999999999</v>
      </c>
    </row>
    <row r="2755" spans="1:5" x14ac:dyDescent="0.25">
      <c r="C2755"/>
      <c r="D2755"/>
      <c r="E2755"/>
    </row>
    <row r="2756" spans="1:5" x14ac:dyDescent="0.25">
      <c r="A2756" s="18" t="s">
        <v>1267</v>
      </c>
      <c r="C2756"/>
      <c r="D2756"/>
      <c r="E2756"/>
    </row>
    <row r="2757" spans="1:5" x14ac:dyDescent="0.25">
      <c r="A2757" s="18" t="s">
        <v>213</v>
      </c>
      <c r="C2757"/>
      <c r="D2757"/>
      <c r="E2757"/>
    </row>
    <row r="2758" spans="1:5" x14ac:dyDescent="0.25">
      <c r="A2758" s="18" t="s">
        <v>172</v>
      </c>
      <c r="C2758"/>
      <c r="D2758"/>
      <c r="E2758"/>
    </row>
    <row r="2759" spans="1:5" x14ac:dyDescent="0.25">
      <c r="C2759"/>
      <c r="D2759"/>
      <c r="E2759"/>
    </row>
    <row r="2760" spans="1:5" x14ac:dyDescent="0.25">
      <c r="A2760" s="18" t="s">
        <v>125</v>
      </c>
      <c r="B2760" t="s">
        <v>117</v>
      </c>
      <c r="C2760" t="s">
        <v>118</v>
      </c>
      <c r="D2760" t="s">
        <v>119</v>
      </c>
      <c r="E2760" t="s">
        <v>120</v>
      </c>
    </row>
    <row r="2761" spans="1:5" x14ac:dyDescent="0.25">
      <c r="A2761" s="18" t="s">
        <v>1268</v>
      </c>
      <c r="B2761" t="s">
        <v>128</v>
      </c>
      <c r="C2761">
        <v>2.8999999999999998E-3</v>
      </c>
      <c r="D2761">
        <v>6.93</v>
      </c>
      <c r="E2761">
        <f>ROUND((C2761*D2761),4)</f>
        <v>2.01E-2</v>
      </c>
    </row>
    <row r="2762" spans="1:5" x14ac:dyDescent="0.25">
      <c r="A2762" s="18" t="s">
        <v>1269</v>
      </c>
      <c r="B2762" t="s">
        <v>128</v>
      </c>
      <c r="C2762">
        <v>2.8999999999999998E-3</v>
      </c>
      <c r="D2762">
        <v>93.94</v>
      </c>
      <c r="E2762">
        <f>ROUND((C2762*D2762),4)</f>
        <v>0.27239999999999998</v>
      </c>
    </row>
    <row r="2763" spans="1:5" ht="30" x14ac:dyDescent="0.25">
      <c r="A2763" s="18" t="s">
        <v>1270</v>
      </c>
      <c r="B2763" t="s">
        <v>128</v>
      </c>
      <c r="C2763">
        <v>2.8999999999999998E-3</v>
      </c>
      <c r="D2763">
        <v>16</v>
      </c>
      <c r="E2763">
        <f>ROUND((C2763*D2763),4)</f>
        <v>4.6399999999999997E-2</v>
      </c>
    </row>
    <row r="2764" spans="1:5" x14ac:dyDescent="0.25">
      <c r="A2764" s="18" t="s">
        <v>122</v>
      </c>
      <c r="B2764" t="s">
        <v>10</v>
      </c>
      <c r="C2764" t="s">
        <v>10</v>
      </c>
      <c r="D2764" t="s">
        <v>10</v>
      </c>
      <c r="E2764">
        <f>SUM(E2761:E2763)</f>
        <v>0.33889999999999998</v>
      </c>
    </row>
    <row r="2765" spans="1:5" x14ac:dyDescent="0.25">
      <c r="C2765"/>
      <c r="D2765"/>
      <c r="E2765"/>
    </row>
    <row r="2766" spans="1:5" x14ac:dyDescent="0.25">
      <c r="A2766" s="18" t="s">
        <v>129</v>
      </c>
      <c r="B2766" t="s">
        <v>10</v>
      </c>
      <c r="C2766" t="s">
        <v>10</v>
      </c>
      <c r="D2766" t="s">
        <v>10</v>
      </c>
      <c r="E2766">
        <f>E2764</f>
        <v>0.33889999999999998</v>
      </c>
    </row>
    <row r="2767" spans="1:5" x14ac:dyDescent="0.25">
      <c r="C2767"/>
      <c r="D2767"/>
      <c r="E2767"/>
    </row>
    <row r="2768" spans="1:5" x14ac:dyDescent="0.25">
      <c r="A2768" s="18" t="s">
        <v>1271</v>
      </c>
      <c r="C2768"/>
      <c r="D2768"/>
      <c r="E2768"/>
    </row>
    <row r="2769" spans="1:5" x14ac:dyDescent="0.25">
      <c r="A2769" s="18" t="s">
        <v>215</v>
      </c>
      <c r="C2769"/>
      <c r="D2769"/>
      <c r="E2769"/>
    </row>
    <row r="2770" spans="1:5" x14ac:dyDescent="0.25">
      <c r="A2770" s="18" t="s">
        <v>172</v>
      </c>
      <c r="C2770"/>
      <c r="D2770"/>
      <c r="E2770"/>
    </row>
    <row r="2771" spans="1:5" x14ac:dyDescent="0.25">
      <c r="C2771"/>
      <c r="D2771"/>
      <c r="E2771"/>
    </row>
    <row r="2772" spans="1:5" x14ac:dyDescent="0.25">
      <c r="A2772" s="18" t="s">
        <v>125</v>
      </c>
      <c r="B2772" t="s">
        <v>117</v>
      </c>
      <c r="C2772" t="s">
        <v>118</v>
      </c>
      <c r="D2772" t="s">
        <v>119</v>
      </c>
      <c r="E2772" t="s">
        <v>120</v>
      </c>
    </row>
    <row r="2773" spans="1:5" x14ac:dyDescent="0.25">
      <c r="A2773" s="18" t="s">
        <v>1272</v>
      </c>
      <c r="B2773" t="s">
        <v>216</v>
      </c>
      <c r="C2773">
        <v>1.38E-2</v>
      </c>
      <c r="D2773">
        <v>33.270000000000003</v>
      </c>
      <c r="E2773">
        <f>ROUND((C2773*D2773),4)</f>
        <v>0.45910000000000001</v>
      </c>
    </row>
    <row r="2774" spans="1:5" x14ac:dyDescent="0.25">
      <c r="A2774" s="18" t="s">
        <v>1273</v>
      </c>
      <c r="B2774" t="s">
        <v>128</v>
      </c>
      <c r="C2774">
        <v>1.38E-2</v>
      </c>
      <c r="D2774">
        <v>27.73</v>
      </c>
      <c r="E2774">
        <f>ROUND((C2774*D2774),4)</f>
        <v>0.38269999999999998</v>
      </c>
    </row>
    <row r="2775" spans="1:5" x14ac:dyDescent="0.25">
      <c r="A2775" s="18" t="s">
        <v>1274</v>
      </c>
      <c r="B2775" t="s">
        <v>128</v>
      </c>
      <c r="C2775">
        <v>1.38E-2</v>
      </c>
      <c r="D2775">
        <v>11.73</v>
      </c>
      <c r="E2775">
        <f>ROUND((C2775*D2775),4)</f>
        <v>0.16189999999999999</v>
      </c>
    </row>
    <row r="2776" spans="1:5" x14ac:dyDescent="0.25">
      <c r="A2776" s="18" t="s">
        <v>1275</v>
      </c>
      <c r="B2776" t="s">
        <v>216</v>
      </c>
      <c r="C2776">
        <v>1.38E-2</v>
      </c>
      <c r="D2776">
        <v>8.9</v>
      </c>
      <c r="E2776">
        <f>ROUND((C2776*D2776),4)</f>
        <v>0.12280000000000001</v>
      </c>
    </row>
    <row r="2777" spans="1:5" x14ac:dyDescent="0.25">
      <c r="A2777" s="18" t="s">
        <v>122</v>
      </c>
      <c r="B2777" t="s">
        <v>10</v>
      </c>
      <c r="C2777" t="s">
        <v>10</v>
      </c>
      <c r="D2777" t="s">
        <v>10</v>
      </c>
      <c r="E2777">
        <f>SUM(E2773:E2776)</f>
        <v>1.1265000000000001</v>
      </c>
    </row>
    <row r="2778" spans="1:5" x14ac:dyDescent="0.25">
      <c r="C2778"/>
      <c r="D2778"/>
      <c r="E2778"/>
    </row>
    <row r="2779" spans="1:5" x14ac:dyDescent="0.25">
      <c r="A2779" s="18" t="s">
        <v>129</v>
      </c>
      <c r="B2779" t="s">
        <v>10</v>
      </c>
      <c r="C2779" t="s">
        <v>10</v>
      </c>
      <c r="D2779" t="s">
        <v>10</v>
      </c>
      <c r="E2779">
        <f>E2777</f>
        <v>1.1265000000000001</v>
      </c>
    </row>
    <row r="2780" spans="1:5" x14ac:dyDescent="0.25">
      <c r="C2780"/>
      <c r="D2780"/>
      <c r="E2780"/>
    </row>
    <row r="2781" spans="1:5" x14ac:dyDescent="0.25">
      <c r="A2781" s="18" t="s">
        <v>1276</v>
      </c>
      <c r="C2781"/>
      <c r="D2781"/>
      <c r="E2781"/>
    </row>
    <row r="2782" spans="1:5" ht="30" x14ac:dyDescent="0.25">
      <c r="A2782" s="18" t="s">
        <v>1277</v>
      </c>
      <c r="C2782"/>
      <c r="D2782"/>
      <c r="E2782"/>
    </row>
    <row r="2783" spans="1:5" x14ac:dyDescent="0.25">
      <c r="A2783" s="18" t="s">
        <v>172</v>
      </c>
      <c r="C2783"/>
      <c r="D2783"/>
      <c r="E2783"/>
    </row>
    <row r="2784" spans="1:5" x14ac:dyDescent="0.25">
      <c r="C2784"/>
      <c r="D2784"/>
      <c r="E2784"/>
    </row>
    <row r="2785" spans="1:5" x14ac:dyDescent="0.25">
      <c r="A2785" s="18" t="s">
        <v>123</v>
      </c>
      <c r="B2785" t="s">
        <v>117</v>
      </c>
      <c r="C2785" t="s">
        <v>118</v>
      </c>
      <c r="D2785" t="s">
        <v>119</v>
      </c>
      <c r="E2785" t="s">
        <v>120</v>
      </c>
    </row>
    <row r="2786" spans="1:5" x14ac:dyDescent="0.25">
      <c r="A2786" s="18" t="s">
        <v>1278</v>
      </c>
      <c r="B2786" t="s">
        <v>124</v>
      </c>
      <c r="C2786">
        <v>1</v>
      </c>
      <c r="D2786">
        <v>11.46</v>
      </c>
      <c r="E2786">
        <f>ROUND((C2786*D2786),4)</f>
        <v>11.46</v>
      </c>
    </row>
    <row r="2787" spans="1:5" x14ac:dyDescent="0.25">
      <c r="A2787" s="18" t="s">
        <v>122</v>
      </c>
      <c r="B2787" t="s">
        <v>10</v>
      </c>
      <c r="C2787" t="s">
        <v>10</v>
      </c>
      <c r="D2787" t="s">
        <v>10</v>
      </c>
      <c r="E2787">
        <f>SUM(E2786:E2786)</f>
        <v>11.46</v>
      </c>
    </row>
    <row r="2788" spans="1:5" x14ac:dyDescent="0.25">
      <c r="C2788"/>
      <c r="D2788"/>
      <c r="E2788"/>
    </row>
    <row r="2789" spans="1:5" x14ac:dyDescent="0.25">
      <c r="A2789" s="18" t="s">
        <v>125</v>
      </c>
      <c r="B2789" t="s">
        <v>117</v>
      </c>
      <c r="C2789" t="s">
        <v>118</v>
      </c>
      <c r="D2789" t="s">
        <v>119</v>
      </c>
      <c r="E2789" t="s">
        <v>120</v>
      </c>
    </row>
    <row r="2790" spans="1:5" ht="30" x14ac:dyDescent="0.25">
      <c r="A2790" s="18" t="s">
        <v>1197</v>
      </c>
      <c r="B2790" t="s">
        <v>124</v>
      </c>
      <c r="C2790">
        <v>1</v>
      </c>
      <c r="D2790">
        <v>0.6</v>
      </c>
      <c r="E2790">
        <f>ROUND((C2790*D2790),4)</f>
        <v>0.6</v>
      </c>
    </row>
    <row r="2791" spans="1:5" ht="30" x14ac:dyDescent="0.25">
      <c r="A2791" s="18" t="s">
        <v>1198</v>
      </c>
      <c r="B2791" t="s">
        <v>124</v>
      </c>
      <c r="C2791">
        <v>1</v>
      </c>
      <c r="D2791">
        <v>0.7</v>
      </c>
      <c r="E2791">
        <f>ROUND((C2791*D2791),4)</f>
        <v>0.7</v>
      </c>
    </row>
    <row r="2792" spans="1:5" ht="30" x14ac:dyDescent="0.25">
      <c r="A2792" s="18" t="s">
        <v>1199</v>
      </c>
      <c r="B2792" t="s">
        <v>124</v>
      </c>
      <c r="C2792">
        <v>1</v>
      </c>
      <c r="D2792">
        <v>0.09</v>
      </c>
      <c r="E2792">
        <f>ROUND((C2792*D2792),4)</f>
        <v>0.09</v>
      </c>
    </row>
    <row r="2793" spans="1:5" ht="30" x14ac:dyDescent="0.25">
      <c r="A2793" s="18" t="s">
        <v>1200</v>
      </c>
      <c r="B2793" t="s">
        <v>124</v>
      </c>
      <c r="C2793">
        <v>1</v>
      </c>
      <c r="D2793">
        <v>0.04</v>
      </c>
      <c r="E2793">
        <f>ROUND((C2793*D2793),4)</f>
        <v>0.04</v>
      </c>
    </row>
    <row r="2794" spans="1:5" x14ac:dyDescent="0.25">
      <c r="A2794" s="18" t="s">
        <v>122</v>
      </c>
      <c r="B2794" t="s">
        <v>10</v>
      </c>
      <c r="C2794" t="s">
        <v>10</v>
      </c>
      <c r="D2794" t="s">
        <v>10</v>
      </c>
      <c r="E2794">
        <f>SUM(E2790:E2793)</f>
        <v>1.43</v>
      </c>
    </row>
    <row r="2795" spans="1:5" x14ac:dyDescent="0.25">
      <c r="C2795"/>
      <c r="D2795"/>
      <c r="E2795"/>
    </row>
    <row r="2796" spans="1:5" x14ac:dyDescent="0.25">
      <c r="A2796" s="18" t="s">
        <v>129</v>
      </c>
      <c r="B2796" t="s">
        <v>10</v>
      </c>
      <c r="C2796" t="s">
        <v>10</v>
      </c>
      <c r="D2796" t="s">
        <v>10</v>
      </c>
      <c r="E2796">
        <f>E2787+E2794</f>
        <v>12.89</v>
      </c>
    </row>
    <row r="2797" spans="1:5" x14ac:dyDescent="0.25">
      <c r="C2797"/>
      <c r="D2797"/>
      <c r="E2797"/>
    </row>
    <row r="2798" spans="1:5" x14ac:dyDescent="0.25">
      <c r="A2798" s="18" t="s">
        <v>230</v>
      </c>
      <c r="C2798"/>
      <c r="D2798"/>
      <c r="E2798"/>
    </row>
    <row r="2799" spans="1:5" ht="30" x14ac:dyDescent="0.25">
      <c r="A2799" s="18" t="s">
        <v>231</v>
      </c>
      <c r="C2799"/>
      <c r="D2799"/>
      <c r="E2799"/>
    </row>
    <row r="2800" spans="1:5" x14ac:dyDescent="0.25">
      <c r="A2800" s="18" t="s">
        <v>172</v>
      </c>
      <c r="C2800"/>
      <c r="D2800"/>
      <c r="E2800"/>
    </row>
    <row r="2801" spans="1:5" x14ac:dyDescent="0.25">
      <c r="C2801"/>
      <c r="D2801"/>
      <c r="E2801"/>
    </row>
    <row r="2802" spans="1:5" x14ac:dyDescent="0.25">
      <c r="A2802" s="18" t="s">
        <v>123</v>
      </c>
      <c r="B2802" t="s">
        <v>117</v>
      </c>
      <c r="C2802" t="s">
        <v>118</v>
      </c>
      <c r="D2802" t="s">
        <v>119</v>
      </c>
      <c r="E2802" t="s">
        <v>120</v>
      </c>
    </row>
    <row r="2803" spans="1:5" x14ac:dyDescent="0.25">
      <c r="A2803" s="18" t="s">
        <v>1279</v>
      </c>
      <c r="B2803" t="s">
        <v>124</v>
      </c>
      <c r="C2803">
        <v>1</v>
      </c>
      <c r="D2803">
        <v>12.43</v>
      </c>
      <c r="E2803">
        <f>ROUND((C2803*D2803),4)</f>
        <v>12.43</v>
      </c>
    </row>
    <row r="2804" spans="1:5" x14ac:dyDescent="0.25">
      <c r="A2804" s="18" t="s">
        <v>122</v>
      </c>
      <c r="B2804" t="s">
        <v>10</v>
      </c>
      <c r="C2804" t="s">
        <v>10</v>
      </c>
      <c r="D2804" t="s">
        <v>10</v>
      </c>
      <c r="E2804">
        <f>SUM(E2803:E2803)</f>
        <v>12.43</v>
      </c>
    </row>
    <row r="2805" spans="1:5" x14ac:dyDescent="0.25">
      <c r="C2805"/>
      <c r="D2805"/>
      <c r="E2805"/>
    </row>
    <row r="2806" spans="1:5" x14ac:dyDescent="0.25">
      <c r="A2806" s="18" t="s">
        <v>125</v>
      </c>
      <c r="B2806" t="s">
        <v>117</v>
      </c>
      <c r="C2806" t="s">
        <v>118</v>
      </c>
      <c r="D2806" t="s">
        <v>119</v>
      </c>
      <c r="E2806" t="s">
        <v>120</v>
      </c>
    </row>
    <row r="2807" spans="1:5" ht="30" x14ac:dyDescent="0.25">
      <c r="A2807" s="18" t="s">
        <v>1197</v>
      </c>
      <c r="B2807" t="s">
        <v>124</v>
      </c>
      <c r="C2807">
        <v>1</v>
      </c>
      <c r="D2807">
        <v>0.6</v>
      </c>
      <c r="E2807">
        <f>ROUND((C2807*D2807),4)</f>
        <v>0.6</v>
      </c>
    </row>
    <row r="2808" spans="1:5" ht="30" x14ac:dyDescent="0.25">
      <c r="A2808" s="18" t="s">
        <v>1198</v>
      </c>
      <c r="B2808" t="s">
        <v>124</v>
      </c>
      <c r="C2808">
        <v>1</v>
      </c>
      <c r="D2808">
        <v>0.7</v>
      </c>
      <c r="E2808">
        <f>ROUND((C2808*D2808),4)</f>
        <v>0.7</v>
      </c>
    </row>
    <row r="2809" spans="1:5" ht="30" x14ac:dyDescent="0.25">
      <c r="A2809" s="18" t="s">
        <v>1199</v>
      </c>
      <c r="B2809" t="s">
        <v>124</v>
      </c>
      <c r="C2809">
        <v>1</v>
      </c>
      <c r="D2809">
        <v>0.09</v>
      </c>
      <c r="E2809">
        <f>ROUND((C2809*D2809),4)</f>
        <v>0.09</v>
      </c>
    </row>
    <row r="2810" spans="1:5" ht="30" x14ac:dyDescent="0.25">
      <c r="A2810" s="18" t="s">
        <v>1200</v>
      </c>
      <c r="B2810" t="s">
        <v>124</v>
      </c>
      <c r="C2810">
        <v>1</v>
      </c>
      <c r="D2810">
        <v>0.04</v>
      </c>
      <c r="E2810">
        <f>ROUND((C2810*D2810),4)</f>
        <v>0.04</v>
      </c>
    </row>
    <row r="2811" spans="1:5" x14ac:dyDescent="0.25">
      <c r="A2811" s="18" t="s">
        <v>122</v>
      </c>
      <c r="B2811" t="s">
        <v>10</v>
      </c>
      <c r="C2811" t="s">
        <v>10</v>
      </c>
      <c r="D2811" t="s">
        <v>10</v>
      </c>
      <c r="E2811">
        <f>SUM(E2807:E2810)</f>
        <v>1.43</v>
      </c>
    </row>
    <row r="2812" spans="1:5" x14ac:dyDescent="0.25">
      <c r="C2812"/>
      <c r="D2812"/>
      <c r="E2812"/>
    </row>
    <row r="2813" spans="1:5" x14ac:dyDescent="0.25">
      <c r="A2813" s="18" t="s">
        <v>129</v>
      </c>
      <c r="B2813" t="s">
        <v>10</v>
      </c>
      <c r="C2813" t="s">
        <v>10</v>
      </c>
      <c r="D2813" t="s">
        <v>10</v>
      </c>
      <c r="E2813">
        <f>E2804+E2811</f>
        <v>13.86</v>
      </c>
    </row>
    <row r="2814" spans="1:5" x14ac:dyDescent="0.25">
      <c r="C2814"/>
      <c r="D2814"/>
      <c r="E2814"/>
    </row>
    <row r="2815" spans="1:5" x14ac:dyDescent="0.25">
      <c r="A2815" s="18" t="s">
        <v>232</v>
      </c>
      <c r="C2815"/>
      <c r="D2815"/>
      <c r="E2815"/>
    </row>
    <row r="2816" spans="1:5" ht="30" x14ac:dyDescent="0.25">
      <c r="A2816" s="18" t="s">
        <v>224</v>
      </c>
      <c r="C2816"/>
      <c r="D2816"/>
      <c r="E2816"/>
    </row>
    <row r="2817" spans="1:5" x14ac:dyDescent="0.25">
      <c r="A2817" s="18" t="s">
        <v>172</v>
      </c>
      <c r="C2817"/>
      <c r="D2817"/>
      <c r="E2817"/>
    </row>
    <row r="2818" spans="1:5" x14ac:dyDescent="0.25">
      <c r="C2818"/>
      <c r="D2818"/>
      <c r="E2818"/>
    </row>
    <row r="2819" spans="1:5" x14ac:dyDescent="0.25">
      <c r="A2819" s="18" t="s">
        <v>125</v>
      </c>
      <c r="B2819" t="s">
        <v>117</v>
      </c>
      <c r="C2819" t="s">
        <v>118</v>
      </c>
      <c r="D2819" t="s">
        <v>119</v>
      </c>
      <c r="E2819" t="s">
        <v>120</v>
      </c>
    </row>
    <row r="2820" spans="1:5" ht="45" x14ac:dyDescent="0.25">
      <c r="A2820" s="18" t="s">
        <v>1280</v>
      </c>
      <c r="B2820" t="s">
        <v>128</v>
      </c>
      <c r="C2820">
        <v>6.86E-5</v>
      </c>
      <c r="D2820" s="1">
        <v>8720.1</v>
      </c>
      <c r="E2820">
        <f>ROUND((C2820*D2820),4)</f>
        <v>0.59819999999999995</v>
      </c>
    </row>
    <row r="2821" spans="1:5" x14ac:dyDescent="0.25">
      <c r="A2821" s="18" t="s">
        <v>122</v>
      </c>
      <c r="B2821" t="s">
        <v>10</v>
      </c>
      <c r="C2821" t="s">
        <v>10</v>
      </c>
      <c r="D2821" t="s">
        <v>10</v>
      </c>
      <c r="E2821">
        <f>SUM(E2820:E2820)</f>
        <v>0.59819999999999995</v>
      </c>
    </row>
    <row r="2822" spans="1:5" x14ac:dyDescent="0.25">
      <c r="C2822"/>
      <c r="D2822"/>
      <c r="E2822"/>
    </row>
    <row r="2823" spans="1:5" x14ac:dyDescent="0.25">
      <c r="A2823" s="18" t="s">
        <v>129</v>
      </c>
      <c r="B2823" t="s">
        <v>10</v>
      </c>
      <c r="C2823" t="s">
        <v>10</v>
      </c>
      <c r="D2823" t="s">
        <v>10</v>
      </c>
      <c r="E2823">
        <f>E2821</f>
        <v>0.59819999999999995</v>
      </c>
    </row>
    <row r="2824" spans="1:5" x14ac:dyDescent="0.25">
      <c r="C2824"/>
      <c r="D2824"/>
      <c r="E2824"/>
    </row>
    <row r="2825" spans="1:5" x14ac:dyDescent="0.25">
      <c r="A2825" s="18" t="s">
        <v>233</v>
      </c>
      <c r="C2825"/>
      <c r="D2825"/>
      <c r="E2825"/>
    </row>
    <row r="2826" spans="1:5" ht="30" x14ac:dyDescent="0.25">
      <c r="A2826" s="18" t="s">
        <v>224</v>
      </c>
      <c r="C2826"/>
      <c r="D2826"/>
      <c r="E2826"/>
    </row>
    <row r="2827" spans="1:5" x14ac:dyDescent="0.25">
      <c r="A2827" s="18" t="s">
        <v>172</v>
      </c>
      <c r="C2827"/>
      <c r="D2827"/>
      <c r="E2827"/>
    </row>
    <row r="2828" spans="1:5" x14ac:dyDescent="0.25">
      <c r="C2828"/>
      <c r="D2828"/>
      <c r="E2828"/>
    </row>
    <row r="2829" spans="1:5" x14ac:dyDescent="0.25">
      <c r="A2829" s="18" t="s">
        <v>125</v>
      </c>
      <c r="B2829" t="s">
        <v>117</v>
      </c>
      <c r="C2829" t="s">
        <v>118</v>
      </c>
      <c r="D2829" t="s">
        <v>119</v>
      </c>
      <c r="E2829" t="s">
        <v>120</v>
      </c>
    </row>
    <row r="2830" spans="1:5" ht="45" x14ac:dyDescent="0.25">
      <c r="A2830" s="18" t="s">
        <v>1280</v>
      </c>
      <c r="B2830" t="s">
        <v>128</v>
      </c>
      <c r="C2830">
        <v>1.5999999999999999E-5</v>
      </c>
      <c r="D2830" s="1">
        <v>8720.1</v>
      </c>
      <c r="E2830">
        <f>ROUND((C2830*D2830),4)</f>
        <v>0.13950000000000001</v>
      </c>
    </row>
    <row r="2831" spans="1:5" x14ac:dyDescent="0.25">
      <c r="A2831" s="18" t="s">
        <v>122</v>
      </c>
      <c r="B2831" t="s">
        <v>10</v>
      </c>
      <c r="C2831" t="s">
        <v>10</v>
      </c>
      <c r="D2831" t="s">
        <v>10</v>
      </c>
      <c r="E2831">
        <f>SUM(E2830:E2830)</f>
        <v>0.13950000000000001</v>
      </c>
    </row>
    <row r="2832" spans="1:5" x14ac:dyDescent="0.25">
      <c r="C2832"/>
      <c r="D2832"/>
      <c r="E2832"/>
    </row>
    <row r="2833" spans="1:5" x14ac:dyDescent="0.25">
      <c r="A2833" s="18" t="s">
        <v>129</v>
      </c>
      <c r="B2833" t="s">
        <v>10</v>
      </c>
      <c r="C2833" t="s">
        <v>10</v>
      </c>
      <c r="D2833" t="s">
        <v>10</v>
      </c>
      <c r="E2833">
        <f>E2831</f>
        <v>0.13950000000000001</v>
      </c>
    </row>
    <row r="2834" spans="1:5" x14ac:dyDescent="0.25">
      <c r="C2834"/>
      <c r="D2834"/>
      <c r="E2834"/>
    </row>
    <row r="2835" spans="1:5" x14ac:dyDescent="0.25">
      <c r="A2835" s="18" t="s">
        <v>234</v>
      </c>
      <c r="C2835"/>
      <c r="D2835"/>
      <c r="E2835"/>
    </row>
    <row r="2836" spans="1:5" ht="30" x14ac:dyDescent="0.25">
      <c r="A2836" s="18" t="s">
        <v>224</v>
      </c>
      <c r="C2836"/>
      <c r="D2836"/>
      <c r="E2836"/>
    </row>
    <row r="2837" spans="1:5" x14ac:dyDescent="0.25">
      <c r="A2837" s="18" t="s">
        <v>172</v>
      </c>
      <c r="C2837"/>
      <c r="D2837"/>
      <c r="E2837"/>
    </row>
    <row r="2838" spans="1:5" x14ac:dyDescent="0.25">
      <c r="C2838"/>
      <c r="D2838"/>
      <c r="E2838"/>
    </row>
    <row r="2839" spans="1:5" x14ac:dyDescent="0.25">
      <c r="A2839" s="18" t="s">
        <v>125</v>
      </c>
      <c r="B2839" t="s">
        <v>117</v>
      </c>
      <c r="C2839" t="s">
        <v>118</v>
      </c>
      <c r="D2839" t="s">
        <v>119</v>
      </c>
      <c r="E2839" t="s">
        <v>120</v>
      </c>
    </row>
    <row r="2840" spans="1:5" ht="45" x14ac:dyDescent="0.25">
      <c r="A2840" s="18" t="s">
        <v>1280</v>
      </c>
      <c r="B2840" t="s">
        <v>128</v>
      </c>
      <c r="C2840">
        <v>5.7099999999999999E-5</v>
      </c>
      <c r="D2840" s="1">
        <v>8720.1</v>
      </c>
      <c r="E2840">
        <f>ROUND((C2840*D2840),4)</f>
        <v>0.49790000000000001</v>
      </c>
    </row>
    <row r="2841" spans="1:5" x14ac:dyDescent="0.25">
      <c r="A2841" s="18" t="s">
        <v>122</v>
      </c>
      <c r="B2841" t="s">
        <v>10</v>
      </c>
      <c r="C2841" t="s">
        <v>10</v>
      </c>
      <c r="D2841" t="s">
        <v>10</v>
      </c>
      <c r="E2841">
        <f>SUM(E2840:E2840)</f>
        <v>0.49790000000000001</v>
      </c>
    </row>
    <row r="2842" spans="1:5" x14ac:dyDescent="0.25">
      <c r="C2842"/>
      <c r="D2842"/>
      <c r="E2842"/>
    </row>
    <row r="2843" spans="1:5" x14ac:dyDescent="0.25">
      <c r="A2843" s="18" t="s">
        <v>129</v>
      </c>
      <c r="B2843" t="s">
        <v>10</v>
      </c>
      <c r="C2843" t="s">
        <v>10</v>
      </c>
      <c r="D2843" t="s">
        <v>10</v>
      </c>
      <c r="E2843">
        <f>E2841</f>
        <v>0.49790000000000001</v>
      </c>
    </row>
    <row r="2844" spans="1:5" x14ac:dyDescent="0.25">
      <c r="C2844"/>
      <c r="D2844"/>
      <c r="E2844"/>
    </row>
    <row r="2845" spans="1:5" x14ac:dyDescent="0.25">
      <c r="A2845" s="18" t="s">
        <v>235</v>
      </c>
      <c r="C2845"/>
      <c r="D2845"/>
      <c r="E2845"/>
    </row>
    <row r="2846" spans="1:5" ht="30" x14ac:dyDescent="0.25">
      <c r="A2846" s="18" t="s">
        <v>224</v>
      </c>
      <c r="C2846"/>
      <c r="D2846"/>
      <c r="E2846"/>
    </row>
    <row r="2847" spans="1:5" x14ac:dyDescent="0.25">
      <c r="A2847" s="18" t="s">
        <v>172</v>
      </c>
      <c r="C2847"/>
      <c r="D2847"/>
      <c r="E2847"/>
    </row>
    <row r="2848" spans="1:5" x14ac:dyDescent="0.25">
      <c r="C2848"/>
      <c r="D2848"/>
      <c r="E2848"/>
    </row>
    <row r="2849" spans="1:5" x14ac:dyDescent="0.25">
      <c r="A2849" s="18" t="s">
        <v>125</v>
      </c>
      <c r="B2849" t="s">
        <v>117</v>
      </c>
      <c r="C2849" t="s">
        <v>118</v>
      </c>
      <c r="D2849" t="s">
        <v>119</v>
      </c>
      <c r="E2849" t="s">
        <v>120</v>
      </c>
    </row>
    <row r="2850" spans="1:5" ht="30" x14ac:dyDescent="0.25">
      <c r="A2850" s="18" t="s">
        <v>1281</v>
      </c>
      <c r="B2850" t="s">
        <v>236</v>
      </c>
      <c r="C2850">
        <v>3.1280000000000001</v>
      </c>
      <c r="D2850">
        <v>0.4</v>
      </c>
      <c r="E2850">
        <f>ROUND((C2850*D2850),4)</f>
        <v>1.2512000000000001</v>
      </c>
    </row>
    <row r="2851" spans="1:5" x14ac:dyDescent="0.25">
      <c r="A2851" s="18" t="s">
        <v>122</v>
      </c>
      <c r="B2851" t="s">
        <v>10</v>
      </c>
      <c r="C2851" t="s">
        <v>10</v>
      </c>
      <c r="D2851" t="s">
        <v>10</v>
      </c>
      <c r="E2851">
        <f>SUM(E2850:E2850)</f>
        <v>1.2512000000000001</v>
      </c>
    </row>
    <row r="2852" spans="1:5" x14ac:dyDescent="0.25">
      <c r="C2852"/>
      <c r="D2852"/>
      <c r="E2852"/>
    </row>
    <row r="2853" spans="1:5" x14ac:dyDescent="0.25">
      <c r="A2853" s="18" t="s">
        <v>129</v>
      </c>
      <c r="B2853" t="s">
        <v>10</v>
      </c>
      <c r="C2853" t="s">
        <v>10</v>
      </c>
      <c r="D2853" t="s">
        <v>10</v>
      </c>
      <c r="E2853">
        <f>E2851</f>
        <v>1.2512000000000001</v>
      </c>
    </row>
    <row r="2854" spans="1:5" x14ac:dyDescent="0.25">
      <c r="C2854"/>
      <c r="D2854"/>
      <c r="E2854"/>
    </row>
    <row r="2855" spans="1:5" x14ac:dyDescent="0.25">
      <c r="A2855" s="18" t="s">
        <v>237</v>
      </c>
      <c r="C2855"/>
      <c r="D2855"/>
      <c r="E2855"/>
    </row>
    <row r="2856" spans="1:5" ht="30" x14ac:dyDescent="0.25">
      <c r="A2856" s="18" t="s">
        <v>224</v>
      </c>
      <c r="C2856"/>
      <c r="D2856"/>
      <c r="E2856"/>
    </row>
    <row r="2857" spans="1:5" x14ac:dyDescent="0.25">
      <c r="A2857" s="18" t="s">
        <v>172</v>
      </c>
      <c r="C2857"/>
      <c r="D2857"/>
      <c r="E2857"/>
    </row>
    <row r="2858" spans="1:5" x14ac:dyDescent="0.25">
      <c r="C2858"/>
      <c r="D2858"/>
      <c r="E2858"/>
    </row>
    <row r="2859" spans="1:5" x14ac:dyDescent="0.25">
      <c r="A2859" s="18" t="s">
        <v>125</v>
      </c>
      <c r="B2859" t="s">
        <v>117</v>
      </c>
      <c r="C2859" t="s">
        <v>118</v>
      </c>
      <c r="D2859" t="s">
        <v>119</v>
      </c>
      <c r="E2859" t="s">
        <v>120</v>
      </c>
    </row>
    <row r="2860" spans="1:5" ht="45" x14ac:dyDescent="0.25">
      <c r="A2860" s="18" t="s">
        <v>1282</v>
      </c>
      <c r="B2860" t="s">
        <v>128</v>
      </c>
      <c r="C2860">
        <v>6.86E-5</v>
      </c>
      <c r="D2860" s="1">
        <v>7015.47</v>
      </c>
      <c r="E2860">
        <f>ROUND((C2860*D2860),4)</f>
        <v>0.48130000000000001</v>
      </c>
    </row>
    <row r="2861" spans="1:5" x14ac:dyDescent="0.25">
      <c r="A2861" s="18" t="s">
        <v>122</v>
      </c>
      <c r="B2861" t="s">
        <v>10</v>
      </c>
      <c r="C2861" t="s">
        <v>10</v>
      </c>
      <c r="D2861" t="s">
        <v>10</v>
      </c>
      <c r="E2861">
        <f>SUM(E2860:E2860)</f>
        <v>0.48130000000000001</v>
      </c>
    </row>
    <row r="2862" spans="1:5" x14ac:dyDescent="0.25">
      <c r="C2862"/>
      <c r="D2862"/>
      <c r="E2862"/>
    </row>
    <row r="2863" spans="1:5" x14ac:dyDescent="0.25">
      <c r="A2863" s="18" t="s">
        <v>129</v>
      </c>
      <c r="B2863" t="s">
        <v>10</v>
      </c>
      <c r="C2863" t="s">
        <v>10</v>
      </c>
      <c r="D2863" t="s">
        <v>10</v>
      </c>
      <c r="E2863">
        <f>E2861</f>
        <v>0.48130000000000001</v>
      </c>
    </row>
    <row r="2864" spans="1:5" x14ac:dyDescent="0.25">
      <c r="C2864"/>
      <c r="D2864"/>
      <c r="E2864"/>
    </row>
    <row r="2865" spans="1:5" x14ac:dyDescent="0.25">
      <c r="A2865" s="18" t="s">
        <v>238</v>
      </c>
      <c r="C2865"/>
      <c r="D2865"/>
      <c r="E2865"/>
    </row>
    <row r="2866" spans="1:5" ht="30" x14ac:dyDescent="0.25">
      <c r="A2866" s="18" t="s">
        <v>224</v>
      </c>
      <c r="C2866"/>
      <c r="D2866"/>
      <c r="E2866"/>
    </row>
    <row r="2867" spans="1:5" x14ac:dyDescent="0.25">
      <c r="A2867" s="18" t="s">
        <v>172</v>
      </c>
      <c r="C2867"/>
      <c r="D2867"/>
      <c r="E2867"/>
    </row>
    <row r="2868" spans="1:5" x14ac:dyDescent="0.25">
      <c r="C2868"/>
      <c r="D2868"/>
      <c r="E2868"/>
    </row>
    <row r="2869" spans="1:5" x14ac:dyDescent="0.25">
      <c r="A2869" s="18" t="s">
        <v>125</v>
      </c>
      <c r="B2869" t="s">
        <v>117</v>
      </c>
      <c r="C2869" t="s">
        <v>118</v>
      </c>
      <c r="D2869" t="s">
        <v>119</v>
      </c>
      <c r="E2869" t="s">
        <v>120</v>
      </c>
    </row>
    <row r="2870" spans="1:5" ht="45" x14ac:dyDescent="0.25">
      <c r="A2870" s="18" t="s">
        <v>1282</v>
      </c>
      <c r="B2870" t="s">
        <v>128</v>
      </c>
      <c r="C2870">
        <v>1.5999999999999999E-5</v>
      </c>
      <c r="D2870" s="1">
        <v>7015.47</v>
      </c>
      <c r="E2870">
        <f>ROUND((C2870*D2870),4)</f>
        <v>0.11219999999999999</v>
      </c>
    </row>
    <row r="2871" spans="1:5" x14ac:dyDescent="0.25">
      <c r="A2871" s="18" t="s">
        <v>122</v>
      </c>
      <c r="B2871" t="s">
        <v>10</v>
      </c>
      <c r="C2871" t="s">
        <v>10</v>
      </c>
      <c r="D2871" t="s">
        <v>10</v>
      </c>
      <c r="E2871">
        <f>SUM(E2870:E2870)</f>
        <v>0.11219999999999999</v>
      </c>
    </row>
    <row r="2872" spans="1:5" x14ac:dyDescent="0.25">
      <c r="C2872"/>
      <c r="D2872"/>
      <c r="E2872"/>
    </row>
    <row r="2873" spans="1:5" x14ac:dyDescent="0.25">
      <c r="A2873" s="18" t="s">
        <v>129</v>
      </c>
      <c r="B2873" t="s">
        <v>10</v>
      </c>
      <c r="C2873" t="s">
        <v>10</v>
      </c>
      <c r="D2873" t="s">
        <v>10</v>
      </c>
      <c r="E2873">
        <f>E2871</f>
        <v>0.11219999999999999</v>
      </c>
    </row>
    <row r="2874" spans="1:5" x14ac:dyDescent="0.25">
      <c r="C2874"/>
      <c r="D2874"/>
      <c r="E2874"/>
    </row>
    <row r="2875" spans="1:5" x14ac:dyDescent="0.25">
      <c r="A2875" s="18" t="s">
        <v>239</v>
      </c>
      <c r="C2875"/>
      <c r="D2875"/>
      <c r="E2875"/>
    </row>
    <row r="2876" spans="1:5" ht="30" x14ac:dyDescent="0.25">
      <c r="A2876" s="18" t="s">
        <v>224</v>
      </c>
      <c r="C2876"/>
      <c r="D2876"/>
      <c r="E2876"/>
    </row>
    <row r="2877" spans="1:5" x14ac:dyDescent="0.25">
      <c r="A2877" s="18" t="s">
        <v>172</v>
      </c>
      <c r="C2877"/>
      <c r="D2877"/>
      <c r="E2877"/>
    </row>
    <row r="2878" spans="1:5" x14ac:dyDescent="0.25">
      <c r="C2878"/>
      <c r="D2878"/>
      <c r="E2878"/>
    </row>
    <row r="2879" spans="1:5" x14ac:dyDescent="0.25">
      <c r="A2879" s="18" t="s">
        <v>125</v>
      </c>
      <c r="B2879" t="s">
        <v>117</v>
      </c>
      <c r="C2879" t="s">
        <v>118</v>
      </c>
      <c r="D2879" t="s">
        <v>119</v>
      </c>
      <c r="E2879" t="s">
        <v>120</v>
      </c>
    </row>
    <row r="2880" spans="1:5" ht="45" x14ac:dyDescent="0.25">
      <c r="A2880" s="18" t="s">
        <v>1282</v>
      </c>
      <c r="B2880" t="s">
        <v>128</v>
      </c>
      <c r="C2880">
        <v>5.7099999999999999E-5</v>
      </c>
      <c r="D2880" s="1">
        <v>7015.47</v>
      </c>
      <c r="E2880">
        <f>ROUND((C2880*D2880),4)</f>
        <v>0.40060000000000001</v>
      </c>
    </row>
    <row r="2881" spans="1:5" x14ac:dyDescent="0.25">
      <c r="A2881" s="18" t="s">
        <v>122</v>
      </c>
      <c r="B2881" t="s">
        <v>10</v>
      </c>
      <c r="C2881" t="s">
        <v>10</v>
      </c>
      <c r="D2881" t="s">
        <v>10</v>
      </c>
      <c r="E2881">
        <f>SUM(E2880:E2880)</f>
        <v>0.40060000000000001</v>
      </c>
    </row>
    <row r="2882" spans="1:5" x14ac:dyDescent="0.25">
      <c r="C2882"/>
      <c r="D2882"/>
      <c r="E2882"/>
    </row>
    <row r="2883" spans="1:5" x14ac:dyDescent="0.25">
      <c r="A2883" s="18" t="s">
        <v>129</v>
      </c>
      <c r="B2883" t="s">
        <v>10</v>
      </c>
      <c r="C2883" t="s">
        <v>10</v>
      </c>
      <c r="D2883" t="s">
        <v>10</v>
      </c>
      <c r="E2883">
        <f>E2881</f>
        <v>0.40060000000000001</v>
      </c>
    </row>
    <row r="2884" spans="1:5" x14ac:dyDescent="0.25">
      <c r="C2884"/>
      <c r="D2884"/>
      <c r="E2884"/>
    </row>
    <row r="2885" spans="1:5" x14ac:dyDescent="0.25">
      <c r="A2885" s="18" t="s">
        <v>240</v>
      </c>
      <c r="C2885"/>
      <c r="D2885"/>
      <c r="E2885"/>
    </row>
    <row r="2886" spans="1:5" ht="30" x14ac:dyDescent="0.25">
      <c r="A2886" s="18" t="s">
        <v>224</v>
      </c>
      <c r="C2886"/>
      <c r="D2886"/>
      <c r="E2886"/>
    </row>
    <row r="2887" spans="1:5" x14ac:dyDescent="0.25">
      <c r="A2887" s="18" t="s">
        <v>172</v>
      </c>
      <c r="C2887"/>
      <c r="D2887"/>
      <c r="E2887"/>
    </row>
    <row r="2888" spans="1:5" x14ac:dyDescent="0.25">
      <c r="C2888"/>
      <c r="D2888"/>
      <c r="E2888"/>
    </row>
    <row r="2889" spans="1:5" x14ac:dyDescent="0.25">
      <c r="A2889" s="18" t="s">
        <v>125</v>
      </c>
      <c r="B2889" t="s">
        <v>117</v>
      </c>
      <c r="C2889" t="s">
        <v>118</v>
      </c>
      <c r="D2889" t="s">
        <v>119</v>
      </c>
      <c r="E2889" t="s">
        <v>120</v>
      </c>
    </row>
    <row r="2890" spans="1:5" ht="30" x14ac:dyDescent="0.25">
      <c r="A2890" s="18" t="s">
        <v>1281</v>
      </c>
      <c r="B2890" t="s">
        <v>236</v>
      </c>
      <c r="C2890">
        <v>1.877</v>
      </c>
      <c r="D2890">
        <v>0.4</v>
      </c>
      <c r="E2890">
        <f>ROUND((C2890*D2890),4)</f>
        <v>0.75080000000000002</v>
      </c>
    </row>
    <row r="2891" spans="1:5" x14ac:dyDescent="0.25">
      <c r="A2891" s="18" t="s">
        <v>122</v>
      </c>
      <c r="B2891" t="s">
        <v>10</v>
      </c>
      <c r="C2891" t="s">
        <v>10</v>
      </c>
      <c r="D2891" t="s">
        <v>10</v>
      </c>
      <c r="E2891">
        <f>SUM(E2890:E2890)</f>
        <v>0.75080000000000002</v>
      </c>
    </row>
    <row r="2892" spans="1:5" x14ac:dyDescent="0.25">
      <c r="C2892"/>
      <c r="D2892"/>
      <c r="E2892"/>
    </row>
    <row r="2893" spans="1:5" x14ac:dyDescent="0.25">
      <c r="A2893" s="18" t="s">
        <v>129</v>
      </c>
      <c r="B2893" t="s">
        <v>10</v>
      </c>
      <c r="C2893" t="s">
        <v>10</v>
      </c>
      <c r="D2893" t="s">
        <v>10</v>
      </c>
      <c r="E2893">
        <f>E2891</f>
        <v>0.75080000000000002</v>
      </c>
    </row>
    <row r="2894" spans="1:5" x14ac:dyDescent="0.25">
      <c r="C2894"/>
      <c r="D2894"/>
      <c r="E2894"/>
    </row>
    <row r="2895" spans="1:5" x14ac:dyDescent="0.25">
      <c r="A2895" s="18" t="s">
        <v>1283</v>
      </c>
      <c r="C2895"/>
      <c r="D2895"/>
      <c r="E2895"/>
    </row>
    <row r="2896" spans="1:5" ht="30" x14ac:dyDescent="0.25">
      <c r="A2896" s="18" t="s">
        <v>1261</v>
      </c>
      <c r="C2896"/>
      <c r="D2896"/>
      <c r="E2896"/>
    </row>
    <row r="2897" spans="1:5" x14ac:dyDescent="0.25">
      <c r="A2897" s="18" t="s">
        <v>172</v>
      </c>
      <c r="C2897"/>
      <c r="D2897"/>
      <c r="E2897"/>
    </row>
    <row r="2898" spans="1:5" x14ac:dyDescent="0.25">
      <c r="C2898"/>
      <c r="D2898"/>
      <c r="E2898"/>
    </row>
    <row r="2899" spans="1:5" x14ac:dyDescent="0.25">
      <c r="A2899" s="18" t="s">
        <v>116</v>
      </c>
      <c r="B2899" t="s">
        <v>117</v>
      </c>
      <c r="C2899" t="s">
        <v>118</v>
      </c>
      <c r="D2899" t="s">
        <v>119</v>
      </c>
      <c r="E2899" t="s">
        <v>120</v>
      </c>
    </row>
    <row r="2900" spans="1:5" ht="45" x14ac:dyDescent="0.25">
      <c r="A2900" s="18" t="s">
        <v>1284</v>
      </c>
      <c r="B2900" t="s">
        <v>128</v>
      </c>
      <c r="C2900">
        <v>6.86E-5</v>
      </c>
      <c r="D2900" s="1">
        <v>3290</v>
      </c>
      <c r="E2900">
        <f>ROUND((C2900*D2900),4)</f>
        <v>0.22570000000000001</v>
      </c>
    </row>
    <row r="2901" spans="1:5" x14ac:dyDescent="0.25">
      <c r="A2901" s="18" t="s">
        <v>122</v>
      </c>
      <c r="B2901" t="s">
        <v>10</v>
      </c>
      <c r="C2901" t="s">
        <v>10</v>
      </c>
      <c r="D2901" t="s">
        <v>10</v>
      </c>
      <c r="E2901">
        <f>SUM(E2900:E2900)</f>
        <v>0.22570000000000001</v>
      </c>
    </row>
    <row r="2902" spans="1:5" x14ac:dyDescent="0.25">
      <c r="C2902"/>
      <c r="D2902"/>
      <c r="E2902"/>
    </row>
    <row r="2903" spans="1:5" x14ac:dyDescent="0.25">
      <c r="A2903" s="18" t="s">
        <v>129</v>
      </c>
      <c r="B2903" t="s">
        <v>10</v>
      </c>
      <c r="C2903" t="s">
        <v>10</v>
      </c>
      <c r="D2903" t="s">
        <v>10</v>
      </c>
      <c r="E2903">
        <f>E2901</f>
        <v>0.22570000000000001</v>
      </c>
    </row>
    <row r="2904" spans="1:5" x14ac:dyDescent="0.25">
      <c r="C2904"/>
      <c r="D2904"/>
      <c r="E2904"/>
    </row>
    <row r="2905" spans="1:5" x14ac:dyDescent="0.25">
      <c r="A2905" s="18" t="s">
        <v>1285</v>
      </c>
      <c r="C2905"/>
      <c r="D2905"/>
      <c r="E2905"/>
    </row>
    <row r="2906" spans="1:5" ht="30" x14ac:dyDescent="0.25">
      <c r="A2906" s="18" t="s">
        <v>1261</v>
      </c>
      <c r="C2906"/>
      <c r="D2906"/>
      <c r="E2906"/>
    </row>
    <row r="2907" spans="1:5" x14ac:dyDescent="0.25">
      <c r="A2907" s="18" t="s">
        <v>172</v>
      </c>
      <c r="C2907"/>
      <c r="D2907"/>
      <c r="E2907"/>
    </row>
    <row r="2908" spans="1:5" x14ac:dyDescent="0.25">
      <c r="C2908"/>
      <c r="D2908"/>
      <c r="E2908"/>
    </row>
    <row r="2909" spans="1:5" x14ac:dyDescent="0.25">
      <c r="A2909" s="18" t="s">
        <v>116</v>
      </c>
      <c r="B2909" t="s">
        <v>117</v>
      </c>
      <c r="C2909" t="s">
        <v>118</v>
      </c>
      <c r="D2909" t="s">
        <v>119</v>
      </c>
      <c r="E2909" t="s">
        <v>120</v>
      </c>
    </row>
    <row r="2910" spans="1:5" ht="45" x14ac:dyDescent="0.25">
      <c r="A2910" s="18" t="s">
        <v>1284</v>
      </c>
      <c r="B2910" t="s">
        <v>128</v>
      </c>
      <c r="C2910">
        <v>1.5999999999999999E-5</v>
      </c>
      <c r="D2910" s="1">
        <v>3290</v>
      </c>
      <c r="E2910">
        <f>ROUND((C2910*D2910),4)</f>
        <v>5.2600000000000001E-2</v>
      </c>
    </row>
    <row r="2911" spans="1:5" x14ac:dyDescent="0.25">
      <c r="A2911" s="18" t="s">
        <v>122</v>
      </c>
      <c r="B2911" t="s">
        <v>10</v>
      </c>
      <c r="C2911" t="s">
        <v>10</v>
      </c>
      <c r="D2911" t="s">
        <v>10</v>
      </c>
      <c r="E2911">
        <f>SUM(E2910:E2910)</f>
        <v>5.2600000000000001E-2</v>
      </c>
    </row>
    <row r="2912" spans="1:5" x14ac:dyDescent="0.25">
      <c r="C2912"/>
      <c r="D2912"/>
      <c r="E2912"/>
    </row>
    <row r="2913" spans="1:5" x14ac:dyDescent="0.25">
      <c r="A2913" s="18" t="s">
        <v>129</v>
      </c>
      <c r="B2913" t="s">
        <v>10</v>
      </c>
      <c r="C2913" t="s">
        <v>10</v>
      </c>
      <c r="D2913" t="s">
        <v>10</v>
      </c>
      <c r="E2913">
        <f>E2911</f>
        <v>5.2600000000000001E-2</v>
      </c>
    </row>
    <row r="2914" spans="1:5" x14ac:dyDescent="0.25">
      <c r="C2914"/>
      <c r="D2914"/>
      <c r="E2914"/>
    </row>
    <row r="2915" spans="1:5" x14ac:dyDescent="0.25">
      <c r="A2915" s="18" t="s">
        <v>1286</v>
      </c>
      <c r="C2915"/>
      <c r="D2915"/>
      <c r="E2915"/>
    </row>
    <row r="2916" spans="1:5" ht="30" x14ac:dyDescent="0.25">
      <c r="A2916" s="18" t="s">
        <v>1261</v>
      </c>
      <c r="C2916"/>
      <c r="D2916"/>
      <c r="E2916"/>
    </row>
    <row r="2917" spans="1:5" x14ac:dyDescent="0.25">
      <c r="A2917" s="18" t="s">
        <v>172</v>
      </c>
      <c r="C2917"/>
      <c r="D2917"/>
      <c r="E2917"/>
    </row>
    <row r="2918" spans="1:5" x14ac:dyDescent="0.25">
      <c r="C2918"/>
      <c r="D2918"/>
      <c r="E2918"/>
    </row>
    <row r="2919" spans="1:5" x14ac:dyDescent="0.25">
      <c r="A2919" s="18" t="s">
        <v>116</v>
      </c>
      <c r="B2919" t="s">
        <v>117</v>
      </c>
      <c r="C2919" t="s">
        <v>118</v>
      </c>
      <c r="D2919" t="s">
        <v>119</v>
      </c>
      <c r="E2919" t="s">
        <v>120</v>
      </c>
    </row>
    <row r="2920" spans="1:5" ht="45" x14ac:dyDescent="0.25">
      <c r="A2920" s="18" t="s">
        <v>1284</v>
      </c>
      <c r="B2920" t="s">
        <v>128</v>
      </c>
      <c r="C2920">
        <v>5.7099999999999999E-5</v>
      </c>
      <c r="D2920" s="1">
        <v>3290</v>
      </c>
      <c r="E2920">
        <f>ROUND((C2920*D2920),4)</f>
        <v>0.18790000000000001</v>
      </c>
    </row>
    <row r="2921" spans="1:5" x14ac:dyDescent="0.25">
      <c r="A2921" s="18" t="s">
        <v>122</v>
      </c>
      <c r="B2921" t="s">
        <v>10</v>
      </c>
      <c r="C2921" t="s">
        <v>10</v>
      </c>
      <c r="D2921" t="s">
        <v>10</v>
      </c>
      <c r="E2921">
        <f>SUM(E2920:E2920)</f>
        <v>0.18790000000000001</v>
      </c>
    </row>
    <row r="2922" spans="1:5" x14ac:dyDescent="0.25">
      <c r="C2922"/>
      <c r="D2922"/>
      <c r="E2922"/>
    </row>
    <row r="2923" spans="1:5" x14ac:dyDescent="0.25">
      <c r="A2923" s="18" t="s">
        <v>129</v>
      </c>
      <c r="B2923" t="s">
        <v>10</v>
      </c>
      <c r="C2923" t="s">
        <v>10</v>
      </c>
      <c r="D2923" t="s">
        <v>10</v>
      </c>
      <c r="E2923">
        <f>E2921</f>
        <v>0.18790000000000001</v>
      </c>
    </row>
    <row r="2924" spans="1:5" x14ac:dyDescent="0.25">
      <c r="C2924"/>
      <c r="D2924"/>
      <c r="E2924"/>
    </row>
    <row r="2925" spans="1:5" x14ac:dyDescent="0.25">
      <c r="A2925" s="18" t="s">
        <v>1287</v>
      </c>
      <c r="C2925"/>
      <c r="D2925"/>
      <c r="E2925"/>
    </row>
    <row r="2926" spans="1:5" ht="30" x14ac:dyDescent="0.25">
      <c r="A2926" s="18" t="s">
        <v>1261</v>
      </c>
      <c r="C2926"/>
      <c r="D2926"/>
      <c r="E2926"/>
    </row>
    <row r="2927" spans="1:5" x14ac:dyDescent="0.25">
      <c r="A2927" s="18" t="s">
        <v>172</v>
      </c>
      <c r="C2927"/>
      <c r="D2927"/>
      <c r="E2927"/>
    </row>
    <row r="2928" spans="1:5" x14ac:dyDescent="0.25">
      <c r="C2928"/>
      <c r="D2928"/>
      <c r="E2928"/>
    </row>
    <row r="2929" spans="1:5" x14ac:dyDescent="0.25">
      <c r="A2929" s="18" t="s">
        <v>125</v>
      </c>
      <c r="B2929" t="s">
        <v>117</v>
      </c>
      <c r="C2929" t="s">
        <v>118</v>
      </c>
      <c r="D2929" t="s">
        <v>119</v>
      </c>
      <c r="E2929" t="s">
        <v>120</v>
      </c>
    </row>
    <row r="2930" spans="1:5" ht="30" x14ac:dyDescent="0.25">
      <c r="A2930" s="18" t="s">
        <v>1281</v>
      </c>
      <c r="B2930" t="s">
        <v>236</v>
      </c>
      <c r="C2930">
        <v>1.2682</v>
      </c>
      <c r="D2930">
        <v>0.4</v>
      </c>
      <c r="E2930">
        <f>ROUND((C2930*D2930),4)</f>
        <v>0.50729999999999997</v>
      </c>
    </row>
    <row r="2931" spans="1:5" x14ac:dyDescent="0.25">
      <c r="A2931" s="18" t="s">
        <v>122</v>
      </c>
      <c r="B2931" t="s">
        <v>10</v>
      </c>
      <c r="C2931" t="s">
        <v>10</v>
      </c>
      <c r="D2931" t="s">
        <v>10</v>
      </c>
      <c r="E2931">
        <f>SUM(E2930:E2930)</f>
        <v>0.50729999999999997</v>
      </c>
    </row>
    <row r="2932" spans="1:5" x14ac:dyDescent="0.25">
      <c r="C2932"/>
      <c r="D2932"/>
      <c r="E2932"/>
    </row>
    <row r="2933" spans="1:5" x14ac:dyDescent="0.25">
      <c r="A2933" s="18" t="s">
        <v>129</v>
      </c>
      <c r="B2933" t="s">
        <v>10</v>
      </c>
      <c r="C2933" t="s">
        <v>10</v>
      </c>
      <c r="D2933" t="s">
        <v>10</v>
      </c>
      <c r="E2933">
        <f>E2931</f>
        <v>0.50729999999999997</v>
      </c>
    </row>
  </sheetData>
  <mergeCells count="5">
    <mergeCell ref="A1:D1"/>
    <mergeCell ref="A2:D2"/>
    <mergeCell ref="A3:D3"/>
    <mergeCell ref="A4:D4"/>
    <mergeCell ref="A5:D5"/>
  </mergeCells>
  <pageMargins left="0.51181102362204722" right="0.51181102362204722" top="0.78740157480314965" bottom="0.78740157480314965" header="0.31496062992125984" footer="0.31496062992125984"/>
  <pageSetup paperSize="9" scale="86" fitToHeight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S28"/>
  <sheetViews>
    <sheetView workbookViewId="0">
      <selection activeCell="BO28" sqref="A1:CS28"/>
    </sheetView>
  </sheetViews>
  <sheetFormatPr defaultRowHeight="15" x14ac:dyDescent="0.25"/>
  <cols>
    <col min="1" max="1" width="14.28515625" customWidth="1"/>
    <col min="2" max="2" width="49.28515625" customWidth="1"/>
    <col min="3" max="3" width="13.42578125" hidden="1" customWidth="1"/>
    <col min="4" max="4" width="13.42578125" customWidth="1"/>
    <col min="5" max="5" width="13.42578125" hidden="1" customWidth="1"/>
    <col min="6" max="7" width="12.7109375" hidden="1" customWidth="1"/>
    <col min="8" max="8" width="0.7109375" customWidth="1"/>
    <col min="9" max="97" width="0.85546875" customWidth="1"/>
  </cols>
  <sheetData>
    <row r="1" spans="1:97" ht="15.75" thickBot="1" x14ac:dyDescent="0.3">
      <c r="H1" s="116">
        <v>41913</v>
      </c>
      <c r="I1" s="116">
        <v>41914</v>
      </c>
      <c r="J1" s="116">
        <v>41915</v>
      </c>
      <c r="K1" s="116">
        <v>41916</v>
      </c>
      <c r="L1" s="116">
        <v>41917</v>
      </c>
      <c r="M1" s="116">
        <v>41918</v>
      </c>
      <c r="N1" s="116">
        <v>41919</v>
      </c>
      <c r="O1" s="116">
        <v>41920</v>
      </c>
      <c r="P1" s="116">
        <v>41921</v>
      </c>
      <c r="Q1" s="116">
        <v>41922</v>
      </c>
      <c r="R1" s="116">
        <v>41923</v>
      </c>
      <c r="S1" s="116">
        <v>41924</v>
      </c>
      <c r="T1" s="116">
        <v>41925</v>
      </c>
      <c r="U1" s="116">
        <v>41926</v>
      </c>
      <c r="V1" s="116">
        <v>41927</v>
      </c>
      <c r="W1" s="116">
        <v>41928</v>
      </c>
      <c r="X1" s="116">
        <v>41929</v>
      </c>
      <c r="Y1" s="116">
        <v>41930</v>
      </c>
      <c r="Z1" s="116">
        <v>41931</v>
      </c>
      <c r="AA1" s="116">
        <v>41932</v>
      </c>
      <c r="AB1" s="116">
        <v>41933</v>
      </c>
      <c r="AC1" s="116">
        <v>41934</v>
      </c>
      <c r="AD1" s="116">
        <v>41935</v>
      </c>
      <c r="AE1" s="116">
        <v>41936</v>
      </c>
      <c r="AF1" s="116">
        <v>41937</v>
      </c>
      <c r="AG1" s="116">
        <v>41938</v>
      </c>
      <c r="AH1" s="116">
        <v>41939</v>
      </c>
      <c r="AI1" s="116">
        <v>41940</v>
      </c>
      <c r="AJ1" s="116">
        <v>41941</v>
      </c>
      <c r="AK1" s="116">
        <v>41942</v>
      </c>
      <c r="AL1" s="116">
        <v>41943</v>
      </c>
      <c r="AM1" s="116">
        <v>41944</v>
      </c>
      <c r="AN1" s="116">
        <v>41945</v>
      </c>
      <c r="AO1" s="116">
        <v>41946</v>
      </c>
      <c r="AP1" s="116">
        <v>41947</v>
      </c>
      <c r="AQ1" s="116">
        <v>41948</v>
      </c>
      <c r="AR1" s="116">
        <v>41949</v>
      </c>
      <c r="AS1" s="116">
        <v>41950</v>
      </c>
      <c r="AT1" s="116">
        <v>41951</v>
      </c>
      <c r="AU1" s="116">
        <v>41952</v>
      </c>
      <c r="AV1" s="116">
        <v>41953</v>
      </c>
      <c r="AW1" s="116">
        <v>41954</v>
      </c>
      <c r="AX1" s="116">
        <v>41955</v>
      </c>
      <c r="AY1" s="116">
        <v>41956</v>
      </c>
      <c r="AZ1" s="116">
        <v>41957</v>
      </c>
      <c r="BA1" s="116">
        <v>41958</v>
      </c>
      <c r="BB1" s="116">
        <v>41959</v>
      </c>
      <c r="BC1" s="116">
        <v>41960</v>
      </c>
      <c r="BD1" s="116">
        <v>41961</v>
      </c>
      <c r="BE1" s="116">
        <v>41962</v>
      </c>
      <c r="BF1" s="116">
        <v>41963</v>
      </c>
      <c r="BG1" s="116">
        <v>41964</v>
      </c>
      <c r="BH1" s="116">
        <v>41965</v>
      </c>
      <c r="BI1" s="116">
        <v>41966</v>
      </c>
      <c r="BJ1" s="116">
        <v>41967</v>
      </c>
      <c r="BK1" s="116">
        <v>41968</v>
      </c>
      <c r="BL1" s="116">
        <v>41969</v>
      </c>
      <c r="BM1" s="116">
        <v>41970</v>
      </c>
      <c r="BN1" s="116">
        <v>41971</v>
      </c>
      <c r="BO1" s="116">
        <v>41972</v>
      </c>
      <c r="BP1" s="116">
        <v>41973</v>
      </c>
      <c r="BQ1" s="116">
        <v>41974</v>
      </c>
      <c r="BR1" s="116">
        <v>41975</v>
      </c>
      <c r="BS1" s="116">
        <v>41976</v>
      </c>
      <c r="BT1" s="116">
        <v>41977</v>
      </c>
      <c r="BU1" s="116">
        <v>41978</v>
      </c>
      <c r="BV1" s="116">
        <v>41979</v>
      </c>
      <c r="BW1" s="116">
        <v>41980</v>
      </c>
      <c r="BX1" s="116">
        <v>41981</v>
      </c>
      <c r="BY1" s="116">
        <v>41982</v>
      </c>
      <c r="BZ1" s="116">
        <v>41983</v>
      </c>
      <c r="CA1" s="116">
        <v>41984</v>
      </c>
      <c r="CB1" s="116">
        <v>41985</v>
      </c>
      <c r="CC1" s="116">
        <v>41986</v>
      </c>
      <c r="CD1" s="116">
        <v>41987</v>
      </c>
      <c r="CE1" s="116">
        <v>41988</v>
      </c>
      <c r="CF1" s="116">
        <v>41989</v>
      </c>
      <c r="CG1" s="116">
        <v>41990</v>
      </c>
      <c r="CH1" s="116">
        <v>41991</v>
      </c>
      <c r="CI1" s="116">
        <v>41992</v>
      </c>
      <c r="CJ1" s="116">
        <v>41993</v>
      </c>
      <c r="CK1" s="116">
        <v>41994</v>
      </c>
      <c r="CL1" s="116">
        <v>41995</v>
      </c>
      <c r="CM1" s="116">
        <v>41996</v>
      </c>
      <c r="CN1" s="116">
        <v>41997</v>
      </c>
      <c r="CO1" s="116">
        <v>41998</v>
      </c>
      <c r="CP1" s="116">
        <v>41999</v>
      </c>
      <c r="CQ1" s="116">
        <v>42000</v>
      </c>
      <c r="CR1" s="116">
        <v>42001</v>
      </c>
      <c r="CS1" s="116">
        <v>42002</v>
      </c>
    </row>
    <row r="2" spans="1:97" ht="18" x14ac:dyDescent="0.25">
      <c r="A2" s="210" t="s">
        <v>241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2"/>
    </row>
    <row r="3" spans="1:97" ht="15.75" x14ac:dyDescent="0.25">
      <c r="A3" s="213" t="s">
        <v>289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5"/>
    </row>
    <row r="4" spans="1:97" x14ac:dyDescent="0.25">
      <c r="A4" s="216" t="s">
        <v>304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8"/>
    </row>
    <row r="5" spans="1:97" x14ac:dyDescent="0.25">
      <c r="A5" s="216" t="s">
        <v>332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8"/>
    </row>
    <row r="6" spans="1:97" x14ac:dyDescent="0.25">
      <c r="A6" s="92"/>
      <c r="B6" s="31" t="s">
        <v>303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20"/>
    </row>
    <row r="7" spans="1:97" x14ac:dyDescent="0.25">
      <c r="A7" s="92"/>
      <c r="B7" s="5" t="s">
        <v>1288</v>
      </c>
      <c r="C7" s="9" t="s">
        <v>243</v>
      </c>
      <c r="D7" s="9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</row>
    <row r="8" spans="1:97" ht="15.75" thickBot="1" x14ac:dyDescent="0.3">
      <c r="A8" s="96"/>
      <c r="B8" s="97" t="s">
        <v>1289</v>
      </c>
      <c r="C8" s="98"/>
      <c r="D8" s="98"/>
      <c r="E8" s="98"/>
      <c r="F8" s="99"/>
      <c r="G8" s="99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2"/>
    </row>
    <row r="9" spans="1:97" x14ac:dyDescent="0.25">
      <c r="A9" s="103"/>
      <c r="B9" s="103"/>
      <c r="C9" s="104"/>
      <c r="D9" s="104"/>
      <c r="E9" s="104"/>
      <c r="F9" s="105"/>
      <c r="G9" s="105"/>
      <c r="H9" s="106"/>
      <c r="I9" s="107"/>
      <c r="J9" s="107"/>
      <c r="K9" s="107"/>
    </row>
    <row r="10" spans="1:97" x14ac:dyDescent="0.25">
      <c r="A10" s="200" t="s">
        <v>290</v>
      </c>
      <c r="B10" s="200" t="s">
        <v>291</v>
      </c>
      <c r="C10" s="201" t="s">
        <v>292</v>
      </c>
      <c r="D10" s="202" t="s">
        <v>293</v>
      </c>
      <c r="E10" s="204" t="s">
        <v>294</v>
      </c>
      <c r="F10" s="206" t="s">
        <v>295</v>
      </c>
      <c r="G10" s="108"/>
      <c r="H10" s="221" t="s">
        <v>296</v>
      </c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</row>
    <row r="11" spans="1:97" x14ac:dyDescent="0.25">
      <c r="A11" s="200"/>
      <c r="B11" s="200"/>
      <c r="C11" s="201"/>
      <c r="D11" s="203"/>
      <c r="E11" s="205"/>
      <c r="F11" s="207"/>
      <c r="G11" s="109"/>
      <c r="H11" s="222" t="s">
        <v>297</v>
      </c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 t="s">
        <v>298</v>
      </c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 t="s">
        <v>299</v>
      </c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</row>
    <row r="12" spans="1:97" x14ac:dyDescent="0.25">
      <c r="A12" s="200"/>
      <c r="B12" s="200"/>
      <c r="C12" s="201"/>
      <c r="D12" s="110" t="s">
        <v>300</v>
      </c>
      <c r="E12" s="205"/>
      <c r="F12" s="207"/>
      <c r="G12" s="109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</row>
    <row r="13" spans="1:97" ht="8.1" customHeight="1" x14ac:dyDescent="0.25">
      <c r="A13" s="181" t="str">
        <f>PLANILHA!A9</f>
        <v xml:space="preserve"> 01.</v>
      </c>
      <c r="B13" s="223" t="s">
        <v>301</v>
      </c>
      <c r="C13" s="187">
        <f>PLANILHA!J18</f>
        <v>57409.13</v>
      </c>
      <c r="D13" s="190">
        <f>C13/$C$28</f>
        <v>0.28216652520444846</v>
      </c>
      <c r="E13" s="195">
        <v>41913</v>
      </c>
      <c r="F13" s="195">
        <v>42002</v>
      </c>
      <c r="G13" s="171">
        <f>F13-E13</f>
        <v>89</v>
      </c>
      <c r="H13" s="178">
        <f>(D13/3)</f>
        <v>9.4055508401482815E-2</v>
      </c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80"/>
      <c r="AM13" s="191">
        <f>D13/3</f>
        <v>9.4055508401482815E-2</v>
      </c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3"/>
      <c r="BO13" s="178">
        <f>D13/3</f>
        <v>9.4055508401482815E-2</v>
      </c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80"/>
    </row>
    <row r="14" spans="1:97" ht="8.1" customHeight="1" x14ac:dyDescent="0.25">
      <c r="A14" s="182"/>
      <c r="B14" s="224"/>
      <c r="C14" s="188"/>
      <c r="D14" s="190"/>
      <c r="E14" s="195"/>
      <c r="F14" s="195"/>
      <c r="G14" s="171"/>
      <c r="H14" s="111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112"/>
      <c r="AM14" s="111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112"/>
      <c r="BO14" s="111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112"/>
    </row>
    <row r="15" spans="1:97" ht="8.1" customHeight="1" x14ac:dyDescent="0.25">
      <c r="A15" s="182"/>
      <c r="B15" s="225"/>
      <c r="C15" s="188"/>
      <c r="D15" s="190"/>
      <c r="E15" s="195"/>
      <c r="F15" s="195"/>
      <c r="G15" s="171"/>
      <c r="H15" s="111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112"/>
      <c r="AM15" s="111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112"/>
      <c r="BO15" s="111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112"/>
    </row>
    <row r="16" spans="1:97" ht="8.1" customHeight="1" x14ac:dyDescent="0.25">
      <c r="A16" s="181" t="str">
        <f>PLANILHA!A19</f>
        <v xml:space="preserve"> 02.</v>
      </c>
      <c r="B16" s="184" t="str">
        <f>PLANILHA!D19</f>
        <v>LABORATÓRIO LABIOM</v>
      </c>
      <c r="C16" s="187">
        <f>PLANILHA!J74</f>
        <v>69198.47</v>
      </c>
      <c r="D16" s="190">
        <f t="shared" ref="D16" si="0">C16/$C$28</f>
        <v>0.34011126504380529</v>
      </c>
      <c r="E16" s="194">
        <v>41915</v>
      </c>
      <c r="F16" s="194">
        <v>41962</v>
      </c>
      <c r="G16" s="171">
        <f t="shared" ref="G16" si="1">F16-E16</f>
        <v>47</v>
      </c>
      <c r="H16" s="197">
        <f>D16/43*28</f>
        <v>0.22146780049364065</v>
      </c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9"/>
      <c r="AM16" s="191">
        <f>D16-H16</f>
        <v>0.11864346455016464</v>
      </c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3"/>
      <c r="BO16" s="197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9"/>
    </row>
    <row r="17" spans="1:97" ht="8.1" customHeight="1" x14ac:dyDescent="0.25">
      <c r="A17" s="182"/>
      <c r="B17" s="185"/>
      <c r="C17" s="188"/>
      <c r="D17" s="190"/>
      <c r="E17" s="195"/>
      <c r="F17" s="195"/>
      <c r="G17" s="171"/>
      <c r="H17" s="111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112"/>
      <c r="AM17" s="111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112"/>
      <c r="BO17" s="111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112"/>
    </row>
    <row r="18" spans="1:97" ht="8.1" customHeight="1" x14ac:dyDescent="0.25">
      <c r="A18" s="183"/>
      <c r="B18" s="186"/>
      <c r="C18" s="189"/>
      <c r="D18" s="190"/>
      <c r="E18" s="196"/>
      <c r="F18" s="196"/>
      <c r="G18" s="171"/>
      <c r="H18" s="113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5"/>
      <c r="AM18" s="113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5"/>
      <c r="BO18" s="113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5"/>
    </row>
    <row r="19" spans="1:97" ht="8.1" customHeight="1" x14ac:dyDescent="0.25">
      <c r="A19" s="181" t="str">
        <f>PLANILHA!A75</f>
        <v xml:space="preserve"> 03.</v>
      </c>
      <c r="B19" s="184" t="str">
        <f>PLANILHA!D75</f>
        <v>LABORATÓRIO LABIX</v>
      </c>
      <c r="C19" s="187">
        <f>PLANILHA!J115</f>
        <v>38585.440000000002</v>
      </c>
      <c r="D19" s="190">
        <f t="shared" ref="D19" si="2">C19/$C$28</f>
        <v>0.18964787531677862</v>
      </c>
      <c r="E19" s="168">
        <v>41915</v>
      </c>
      <c r="F19" s="168">
        <v>42002</v>
      </c>
      <c r="G19" s="171">
        <f t="shared" ref="G19" si="3">F19-E19</f>
        <v>87</v>
      </c>
      <c r="H19" s="172">
        <f>D19/3</f>
        <v>6.3215958438926204E-2</v>
      </c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4"/>
      <c r="AM19" s="175">
        <f>H19</f>
        <v>6.3215958438926204E-2</v>
      </c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7"/>
      <c r="BO19" s="178">
        <f>AM19</f>
        <v>6.3215958438926204E-2</v>
      </c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80"/>
    </row>
    <row r="20" spans="1:97" ht="8.1" customHeight="1" x14ac:dyDescent="0.25">
      <c r="A20" s="182"/>
      <c r="B20" s="185"/>
      <c r="C20" s="188"/>
      <c r="D20" s="190"/>
      <c r="E20" s="169"/>
      <c r="F20" s="169"/>
      <c r="G20" s="171"/>
      <c r="H20" s="111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112"/>
      <c r="AM20" s="111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112"/>
      <c r="BO20" s="111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112"/>
    </row>
    <row r="21" spans="1:97" ht="8.1" customHeight="1" x14ac:dyDescent="0.25">
      <c r="A21" s="183"/>
      <c r="B21" s="186"/>
      <c r="C21" s="189"/>
      <c r="D21" s="190"/>
      <c r="E21" s="170"/>
      <c r="F21" s="170"/>
      <c r="G21" s="171"/>
      <c r="H21" s="113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5"/>
      <c r="AM21" s="113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5"/>
      <c r="BO21" s="113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5"/>
    </row>
    <row r="22" spans="1:97" ht="8.1" customHeight="1" x14ac:dyDescent="0.25">
      <c r="A22" s="181" t="str">
        <f>PLANILHA!A116</f>
        <v xml:space="preserve"> 04.</v>
      </c>
      <c r="B22" s="223" t="str">
        <f>PLANILHA!D116</f>
        <v>LABORATÓRIO LABIO</v>
      </c>
      <c r="C22" s="187">
        <f>PLANILHA!J134</f>
        <v>19999.149999999998</v>
      </c>
      <c r="D22" s="190">
        <f>C22/$C$28</f>
        <v>9.8296049122196152E-2</v>
      </c>
      <c r="E22" s="195">
        <v>41978</v>
      </c>
      <c r="F22" s="195">
        <v>41997</v>
      </c>
      <c r="G22" s="171">
        <f>F22-E22</f>
        <v>19</v>
      </c>
      <c r="H22" s="178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80"/>
      <c r="AM22" s="191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3"/>
      <c r="BO22" s="178">
        <f>D22</f>
        <v>9.8296049122196152E-2</v>
      </c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80"/>
    </row>
    <row r="23" spans="1:97" ht="8.1" customHeight="1" x14ac:dyDescent="0.25">
      <c r="A23" s="182"/>
      <c r="B23" s="224"/>
      <c r="C23" s="188"/>
      <c r="D23" s="190"/>
      <c r="E23" s="195"/>
      <c r="F23" s="195"/>
      <c r="G23" s="171"/>
      <c r="H23" s="111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112"/>
      <c r="AM23" s="111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112"/>
      <c r="BO23" s="111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112"/>
    </row>
    <row r="24" spans="1:97" ht="8.1" customHeight="1" x14ac:dyDescent="0.25">
      <c r="A24" s="182"/>
      <c r="B24" s="225"/>
      <c r="C24" s="188"/>
      <c r="D24" s="190"/>
      <c r="E24" s="195"/>
      <c r="F24" s="195"/>
      <c r="G24" s="171"/>
      <c r="H24" s="111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112"/>
      <c r="AM24" s="111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112"/>
      <c r="BO24" s="111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112"/>
    </row>
    <row r="25" spans="1:97" ht="8.1" customHeight="1" x14ac:dyDescent="0.25">
      <c r="A25" s="181" t="str">
        <f>PLANILHA!A135</f>
        <v xml:space="preserve"> 05.</v>
      </c>
      <c r="B25" s="184" t="str">
        <f>PLANILHA!D135</f>
        <v>LABORATÓRIO LBV</v>
      </c>
      <c r="C25" s="187">
        <f>PLANILHA!J171</f>
        <v>18266.14</v>
      </c>
      <c r="D25" s="190">
        <f t="shared" ref="D25" si="4">C25/$C$28</f>
        <v>8.9778285312771405E-2</v>
      </c>
      <c r="E25" s="194">
        <v>41982</v>
      </c>
      <c r="F25" s="194">
        <v>42002</v>
      </c>
      <c r="G25" s="171">
        <f t="shared" ref="G25" si="5">F25-E25</f>
        <v>20</v>
      </c>
      <c r="H25" s="197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9"/>
      <c r="AM25" s="191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3"/>
      <c r="BO25" s="197">
        <f>D25</f>
        <v>8.9778285312771405E-2</v>
      </c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9"/>
    </row>
    <row r="26" spans="1:97" ht="8.1" customHeight="1" x14ac:dyDescent="0.25">
      <c r="A26" s="182"/>
      <c r="B26" s="185"/>
      <c r="C26" s="188"/>
      <c r="D26" s="190"/>
      <c r="E26" s="195"/>
      <c r="F26" s="195"/>
      <c r="G26" s="171"/>
      <c r="H26" s="111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112"/>
      <c r="AM26" s="111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112"/>
      <c r="BO26" s="111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112"/>
    </row>
    <row r="27" spans="1:97" ht="8.1" customHeight="1" x14ac:dyDescent="0.25">
      <c r="A27" s="183"/>
      <c r="B27" s="186"/>
      <c r="C27" s="189"/>
      <c r="D27" s="190"/>
      <c r="E27" s="196"/>
      <c r="F27" s="196"/>
      <c r="G27" s="171"/>
      <c r="H27" s="113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5"/>
      <c r="AM27" s="113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5"/>
      <c r="BO27" s="113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5"/>
    </row>
    <row r="28" spans="1:97" x14ac:dyDescent="0.25">
      <c r="A28" s="208" t="s">
        <v>302</v>
      </c>
      <c r="B28" s="209"/>
      <c r="C28" s="132">
        <f>SUM(C13:C27)</f>
        <v>203458.33000000002</v>
      </c>
      <c r="D28" s="133">
        <f>SUM(D13:D27)</f>
        <v>0.99999999999999989</v>
      </c>
      <c r="E28" s="134"/>
      <c r="F28" s="135"/>
      <c r="G28" s="135"/>
      <c r="H28" s="226">
        <f>H13+H16+H19</f>
        <v>0.37873926733404967</v>
      </c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8">
        <f>AM13+AM16+AM19</f>
        <v>0.27591493139057366</v>
      </c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6">
        <f>BO13+BO19+BO22+BO25</f>
        <v>0.34534580127537662</v>
      </c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</row>
  </sheetData>
  <mergeCells count="69">
    <mergeCell ref="A25:A27"/>
    <mergeCell ref="B25:B27"/>
    <mergeCell ref="C25:C27"/>
    <mergeCell ref="D25:D27"/>
    <mergeCell ref="E25:E27"/>
    <mergeCell ref="A22:A24"/>
    <mergeCell ref="B22:B24"/>
    <mergeCell ref="C22:C24"/>
    <mergeCell ref="D22:D24"/>
    <mergeCell ref="E22:E24"/>
    <mergeCell ref="F22:F24"/>
    <mergeCell ref="G22:G24"/>
    <mergeCell ref="H28:AL28"/>
    <mergeCell ref="AM28:BN28"/>
    <mergeCell ref="BO28:CS28"/>
    <mergeCell ref="F25:F27"/>
    <mergeCell ref="G25:G27"/>
    <mergeCell ref="H25:AL25"/>
    <mergeCell ref="AM25:BN25"/>
    <mergeCell ref="BO25:CS25"/>
    <mergeCell ref="A28:B28"/>
    <mergeCell ref="H22:AL22"/>
    <mergeCell ref="AM22:BN22"/>
    <mergeCell ref="BO22:CS22"/>
    <mergeCell ref="A2:CS2"/>
    <mergeCell ref="A3:CS3"/>
    <mergeCell ref="A4:CS4"/>
    <mergeCell ref="A5:CS5"/>
    <mergeCell ref="AD6:CS6"/>
    <mergeCell ref="H10:CS10"/>
    <mergeCell ref="H11:AL12"/>
    <mergeCell ref="AM11:BN12"/>
    <mergeCell ref="BO11:CS12"/>
    <mergeCell ref="A13:A15"/>
    <mergeCell ref="B13:B15"/>
    <mergeCell ref="C13:C15"/>
    <mergeCell ref="F13:F15"/>
    <mergeCell ref="A10:A12"/>
    <mergeCell ref="B10:B12"/>
    <mergeCell ref="C10:C12"/>
    <mergeCell ref="D10:D11"/>
    <mergeCell ref="E10:E12"/>
    <mergeCell ref="F10:F12"/>
    <mergeCell ref="G13:G15"/>
    <mergeCell ref="H13:AL13"/>
    <mergeCell ref="AM13:BN13"/>
    <mergeCell ref="BO13:CS13"/>
    <mergeCell ref="A16:A18"/>
    <mergeCell ref="B16:B18"/>
    <mergeCell ref="C16:C18"/>
    <mergeCell ref="D16:D18"/>
    <mergeCell ref="E16:E18"/>
    <mergeCell ref="F16:F18"/>
    <mergeCell ref="G16:G18"/>
    <mergeCell ref="H16:AL16"/>
    <mergeCell ref="AM16:BN16"/>
    <mergeCell ref="BO16:CS16"/>
    <mergeCell ref="D13:D15"/>
    <mergeCell ref="E13:E15"/>
    <mergeCell ref="A19:A21"/>
    <mergeCell ref="B19:B21"/>
    <mergeCell ref="C19:C21"/>
    <mergeCell ref="D19:D21"/>
    <mergeCell ref="E19:E21"/>
    <mergeCell ref="F19:F21"/>
    <mergeCell ref="G19:G21"/>
    <mergeCell ref="H19:AL19"/>
    <mergeCell ref="AM19:BN19"/>
    <mergeCell ref="BO19:CS19"/>
  </mergeCells>
  <conditionalFormatting sqref="H15:BN15 H18:BN18 H21:BN21">
    <cfRule type="expression" dxfId="7" priority="8">
      <formula>IF(H$1&gt;=$E15,H$1&lt;=$F15)</formula>
    </cfRule>
  </conditionalFormatting>
  <conditionalFormatting sqref="H14:BN14 H17:BN17 H20:BN20">
    <cfRule type="expression" dxfId="6" priority="7">
      <formula>IF(H$1&gt;=$E13,H$1&lt;=$F13)</formula>
    </cfRule>
  </conditionalFormatting>
  <conditionalFormatting sqref="BO15:CS15 BO18:CS18 BO21:CS21">
    <cfRule type="expression" dxfId="5" priority="6">
      <formula>IF(BO$1&gt;=$E15,BO$1&lt;=$F15)</formula>
    </cfRule>
  </conditionalFormatting>
  <conditionalFormatting sqref="BO14:CS14 BO17:CS17 BO20:CS20">
    <cfRule type="expression" dxfId="4" priority="5">
      <formula>IF(BO$1&gt;=$E13,BO$1&lt;=$F13)</formula>
    </cfRule>
  </conditionalFormatting>
  <conditionalFormatting sqref="H24:BN24 H27:BN27">
    <cfRule type="expression" dxfId="3" priority="4">
      <formula>IF(H$1&gt;=$E24,H$1&lt;=$F24)</formula>
    </cfRule>
  </conditionalFormatting>
  <conditionalFormatting sqref="H23:BN23 H26:BN26">
    <cfRule type="expression" dxfId="2" priority="3">
      <formula>IF(H$1&gt;=$E22,H$1&lt;=$F22)</formula>
    </cfRule>
  </conditionalFormatting>
  <conditionalFormatting sqref="BO24:CS24 BO27:CS27">
    <cfRule type="expression" dxfId="1" priority="2">
      <formula>IF(BO$1&gt;=$E24,BO$1&lt;=$F24)</formula>
    </cfRule>
  </conditionalFormatting>
  <conditionalFormatting sqref="BO23:CS23 BO26:CS26">
    <cfRule type="expression" dxfId="0" priority="1">
      <formula>IF(BO$1&gt;=$E22,BO$1&lt;=$F22)</formula>
    </cfRule>
  </conditionalFormatting>
  <pageMargins left="0.51181102362204722" right="0.51181102362204722" top="0.78740157480314965" bottom="0.78740157480314965" header="0.31496062992125984" footer="0.31496062992125984"/>
  <pageSetup paperSize="9"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46"/>
  <sheetViews>
    <sheetView workbookViewId="0">
      <selection activeCell="E46" sqref="A1:E46"/>
    </sheetView>
  </sheetViews>
  <sheetFormatPr defaultRowHeight="15" x14ac:dyDescent="0.25"/>
  <cols>
    <col min="1" max="1" width="35" bestFit="1" customWidth="1"/>
    <col min="2" max="2" width="13.28515625" customWidth="1"/>
  </cols>
  <sheetData>
    <row r="2" spans="1:5" x14ac:dyDescent="0.25">
      <c r="A2" s="163" t="s">
        <v>241</v>
      </c>
      <c r="B2" s="160"/>
      <c r="C2" s="160"/>
      <c r="D2" s="160"/>
      <c r="E2" s="229"/>
    </row>
    <row r="3" spans="1:5" x14ac:dyDescent="0.25">
      <c r="A3" s="164" t="s">
        <v>242</v>
      </c>
      <c r="B3" s="165"/>
      <c r="C3" s="165"/>
      <c r="D3" s="165"/>
      <c r="E3" s="230"/>
    </row>
    <row r="4" spans="1:5" x14ac:dyDescent="0.25">
      <c r="A4" s="231" t="s">
        <v>305</v>
      </c>
      <c r="B4" s="232"/>
      <c r="C4" s="232"/>
      <c r="D4" s="232"/>
      <c r="E4" s="30"/>
    </row>
    <row r="5" spans="1:5" x14ac:dyDescent="0.25">
      <c r="A5" s="164" t="s">
        <v>329</v>
      </c>
      <c r="B5" s="165"/>
      <c r="C5" s="165"/>
      <c r="D5" s="165"/>
      <c r="E5" s="230"/>
    </row>
    <row r="6" spans="1:5" x14ac:dyDescent="0.25">
      <c r="A6" s="233" t="s">
        <v>303</v>
      </c>
      <c r="B6" s="234"/>
      <c r="C6" s="234"/>
      <c r="D6" s="234"/>
      <c r="E6" s="34"/>
    </row>
    <row r="8" spans="1:5" x14ac:dyDescent="0.25">
      <c r="A8" s="117" t="s">
        <v>306</v>
      </c>
      <c r="B8" s="117" t="s">
        <v>307</v>
      </c>
      <c r="C8" s="118" t="s">
        <v>308</v>
      </c>
      <c r="D8" s="118" t="s">
        <v>309</v>
      </c>
      <c r="E8" s="118" t="s">
        <v>310</v>
      </c>
    </row>
    <row r="9" spans="1:5" x14ac:dyDescent="0.25">
      <c r="A9" s="119" t="s">
        <v>333</v>
      </c>
      <c r="B9" s="136" t="s">
        <v>334</v>
      </c>
      <c r="C9" s="120" t="s">
        <v>380</v>
      </c>
      <c r="D9" s="121"/>
      <c r="E9" s="120"/>
    </row>
    <row r="10" spans="1:5" x14ac:dyDescent="0.25">
      <c r="A10" s="122" t="s">
        <v>311</v>
      </c>
      <c r="B10" s="126" t="s">
        <v>335</v>
      </c>
      <c r="C10" s="124" t="s">
        <v>381</v>
      </c>
      <c r="D10" s="125" t="s">
        <v>382</v>
      </c>
      <c r="E10" s="124" t="s">
        <v>383</v>
      </c>
    </row>
    <row r="11" spans="1:5" x14ac:dyDescent="0.25">
      <c r="A11" s="122" t="s">
        <v>312</v>
      </c>
      <c r="B11" s="126" t="s">
        <v>375</v>
      </c>
      <c r="C11" s="124" t="s">
        <v>425</v>
      </c>
      <c r="D11" s="124"/>
      <c r="E11" s="124"/>
    </row>
    <row r="12" spans="1:5" x14ac:dyDescent="0.25">
      <c r="A12" s="122" t="s">
        <v>312</v>
      </c>
      <c r="B12" s="126" t="s">
        <v>378</v>
      </c>
      <c r="C12" s="124" t="s">
        <v>427</v>
      </c>
      <c r="D12" s="124"/>
      <c r="E12" s="124"/>
    </row>
    <row r="13" spans="1:5" x14ac:dyDescent="0.25">
      <c r="A13" s="122" t="s">
        <v>313</v>
      </c>
      <c r="B13" s="126" t="s">
        <v>369</v>
      </c>
      <c r="C13" s="124"/>
      <c r="D13" s="124"/>
      <c r="E13" s="124" t="s">
        <v>418</v>
      </c>
    </row>
    <row r="14" spans="1:5" x14ac:dyDescent="0.25">
      <c r="A14" s="122" t="s">
        <v>337</v>
      </c>
      <c r="B14" s="126" t="s">
        <v>338</v>
      </c>
      <c r="C14" s="124"/>
      <c r="D14" s="125" t="s">
        <v>384</v>
      </c>
      <c r="E14" s="124" t="s">
        <v>384</v>
      </c>
    </row>
    <row r="15" spans="1:5" x14ac:dyDescent="0.25">
      <c r="A15" s="122" t="s">
        <v>314</v>
      </c>
      <c r="B15" s="126" t="s">
        <v>339</v>
      </c>
      <c r="C15" s="124" t="s">
        <v>385</v>
      </c>
      <c r="D15" s="125" t="s">
        <v>386</v>
      </c>
      <c r="E15" s="124" t="s">
        <v>387</v>
      </c>
    </row>
    <row r="16" spans="1:5" ht="30" x14ac:dyDescent="0.25">
      <c r="A16" s="122" t="s">
        <v>315</v>
      </c>
      <c r="B16" s="126" t="s">
        <v>340</v>
      </c>
      <c r="C16" s="124"/>
      <c r="D16" s="125"/>
      <c r="E16" s="124" t="s">
        <v>388</v>
      </c>
    </row>
    <row r="17" spans="1:5" x14ac:dyDescent="0.25">
      <c r="A17" s="122" t="s">
        <v>376</v>
      </c>
      <c r="B17" s="126" t="s">
        <v>377</v>
      </c>
      <c r="C17" s="124"/>
      <c r="D17" s="124"/>
      <c r="E17" s="124" t="s">
        <v>426</v>
      </c>
    </row>
    <row r="18" spans="1:5" x14ac:dyDescent="0.25">
      <c r="A18" s="122" t="s">
        <v>341</v>
      </c>
      <c r="B18" s="126" t="s">
        <v>342</v>
      </c>
      <c r="C18" s="124"/>
      <c r="D18" s="125"/>
      <c r="E18" s="124" t="s">
        <v>389</v>
      </c>
    </row>
    <row r="19" spans="1:5" x14ac:dyDescent="0.25">
      <c r="A19" s="122" t="s">
        <v>316</v>
      </c>
      <c r="B19" s="126" t="s">
        <v>343</v>
      </c>
      <c r="C19" s="124" t="s">
        <v>390</v>
      </c>
      <c r="D19" s="125"/>
      <c r="E19" s="124"/>
    </row>
    <row r="20" spans="1:5" x14ac:dyDescent="0.25">
      <c r="A20" s="122" t="s">
        <v>317</v>
      </c>
      <c r="B20" s="126" t="s">
        <v>344</v>
      </c>
      <c r="C20" s="126" t="s">
        <v>391</v>
      </c>
      <c r="D20" s="123" t="s">
        <v>392</v>
      </c>
      <c r="E20" s="126" t="s">
        <v>392</v>
      </c>
    </row>
    <row r="21" spans="1:5" x14ac:dyDescent="0.25">
      <c r="A21" s="122" t="s">
        <v>345</v>
      </c>
      <c r="B21" s="126" t="s">
        <v>346</v>
      </c>
      <c r="C21" s="124" t="s">
        <v>393</v>
      </c>
      <c r="D21" s="125"/>
      <c r="E21" s="124" t="s">
        <v>394</v>
      </c>
    </row>
    <row r="22" spans="1:5" x14ac:dyDescent="0.25">
      <c r="A22" s="122" t="s">
        <v>370</v>
      </c>
      <c r="B22" s="126" t="s">
        <v>371</v>
      </c>
      <c r="C22" s="124" t="s">
        <v>419</v>
      </c>
      <c r="D22" s="124" t="s">
        <v>420</v>
      </c>
      <c r="E22" s="124" t="s">
        <v>421</v>
      </c>
    </row>
    <row r="23" spans="1:5" ht="30" x14ac:dyDescent="0.25">
      <c r="A23" s="122" t="s">
        <v>318</v>
      </c>
      <c r="B23" s="126" t="s">
        <v>347</v>
      </c>
      <c r="C23" s="124" t="s">
        <v>395</v>
      </c>
      <c r="D23" s="125" t="s">
        <v>382</v>
      </c>
      <c r="E23" s="124" t="s">
        <v>396</v>
      </c>
    </row>
    <row r="24" spans="1:5" x14ac:dyDescent="0.25">
      <c r="A24" s="122" t="s">
        <v>318</v>
      </c>
      <c r="B24" s="126" t="s">
        <v>372</v>
      </c>
      <c r="C24" s="124" t="s">
        <v>422</v>
      </c>
      <c r="D24" s="124" t="s">
        <v>423</v>
      </c>
      <c r="E24" s="124" t="s">
        <v>421</v>
      </c>
    </row>
    <row r="25" spans="1:5" x14ac:dyDescent="0.25">
      <c r="A25" s="122" t="s">
        <v>348</v>
      </c>
      <c r="B25" s="126" t="s">
        <v>349</v>
      </c>
      <c r="C25" s="124"/>
      <c r="D25" s="125"/>
      <c r="E25" s="124" t="s">
        <v>397</v>
      </c>
    </row>
    <row r="26" spans="1:5" ht="30" x14ac:dyDescent="0.25">
      <c r="A26" s="122" t="s">
        <v>319</v>
      </c>
      <c r="B26" s="126" t="s">
        <v>350</v>
      </c>
      <c r="C26" s="124" t="s">
        <v>398</v>
      </c>
      <c r="D26" s="125"/>
      <c r="E26" s="124"/>
    </row>
    <row r="27" spans="1:5" x14ac:dyDescent="0.25">
      <c r="A27" s="122" t="s">
        <v>319</v>
      </c>
      <c r="B27" s="126" t="s">
        <v>374</v>
      </c>
      <c r="C27" s="124" t="s">
        <v>424</v>
      </c>
      <c r="D27" s="124"/>
      <c r="E27" s="124"/>
    </row>
    <row r="28" spans="1:5" x14ac:dyDescent="0.25">
      <c r="A28" s="122" t="s">
        <v>319</v>
      </c>
      <c r="B28" s="126" t="s">
        <v>379</v>
      </c>
      <c r="C28" s="124" t="s">
        <v>428</v>
      </c>
      <c r="D28" s="124"/>
      <c r="E28" s="124"/>
    </row>
    <row r="29" spans="1:5" x14ac:dyDescent="0.25">
      <c r="A29" s="122" t="s">
        <v>320</v>
      </c>
      <c r="B29" s="126" t="s">
        <v>369</v>
      </c>
      <c r="C29" s="124"/>
      <c r="D29" s="124"/>
      <c r="E29" s="124" t="s">
        <v>418</v>
      </c>
    </row>
    <row r="30" spans="1:5" ht="30" x14ac:dyDescent="0.25">
      <c r="A30" s="122" t="s">
        <v>321</v>
      </c>
      <c r="B30" s="126" t="s">
        <v>344</v>
      </c>
      <c r="C30" s="124" t="s">
        <v>391</v>
      </c>
      <c r="D30" s="125" t="s">
        <v>392</v>
      </c>
      <c r="E30" s="124" t="s">
        <v>392</v>
      </c>
    </row>
    <row r="31" spans="1:5" x14ac:dyDescent="0.25">
      <c r="A31" s="122" t="s">
        <v>322</v>
      </c>
      <c r="B31" s="126" t="s">
        <v>351</v>
      </c>
      <c r="C31" s="124" t="s">
        <v>399</v>
      </c>
      <c r="D31" s="125" t="s">
        <v>400</v>
      </c>
      <c r="E31" s="124"/>
    </row>
    <row r="32" spans="1:5" x14ac:dyDescent="0.25">
      <c r="A32" s="122" t="s">
        <v>367</v>
      </c>
      <c r="B32" s="126" t="s">
        <v>368</v>
      </c>
      <c r="C32" s="124" t="s">
        <v>417</v>
      </c>
      <c r="D32" s="124"/>
      <c r="E32" s="124"/>
    </row>
    <row r="33" spans="1:5" ht="30" x14ac:dyDescent="0.25">
      <c r="A33" s="122" t="s">
        <v>352</v>
      </c>
      <c r="B33" s="126" t="s">
        <v>338</v>
      </c>
      <c r="C33" s="124"/>
      <c r="D33" s="125" t="s">
        <v>384</v>
      </c>
      <c r="E33" s="124" t="s">
        <v>384</v>
      </c>
    </row>
    <row r="34" spans="1:5" x14ac:dyDescent="0.25">
      <c r="A34" s="122" t="s">
        <v>353</v>
      </c>
      <c r="B34" s="126" t="s">
        <v>354</v>
      </c>
      <c r="C34" s="124"/>
      <c r="D34" s="125"/>
      <c r="E34" s="124" t="s">
        <v>401</v>
      </c>
    </row>
    <row r="35" spans="1:5" x14ac:dyDescent="0.25">
      <c r="A35" s="122" t="s">
        <v>355</v>
      </c>
      <c r="B35" s="126" t="s">
        <v>356</v>
      </c>
      <c r="C35" s="124"/>
      <c r="D35" s="125" t="s">
        <v>402</v>
      </c>
      <c r="E35" s="124" t="s">
        <v>403</v>
      </c>
    </row>
    <row r="36" spans="1:5" ht="30" x14ac:dyDescent="0.25">
      <c r="A36" s="122" t="s">
        <v>323</v>
      </c>
      <c r="B36" s="126" t="s">
        <v>357</v>
      </c>
      <c r="C36" s="124" t="s">
        <v>404</v>
      </c>
      <c r="D36" s="125"/>
      <c r="E36" s="124" t="s">
        <v>404</v>
      </c>
    </row>
    <row r="37" spans="1:5" ht="30" x14ac:dyDescent="0.25">
      <c r="A37" s="122" t="s">
        <v>324</v>
      </c>
      <c r="B37" s="126" t="s">
        <v>366</v>
      </c>
      <c r="C37" s="124" t="s">
        <v>414</v>
      </c>
      <c r="D37" s="124" t="s">
        <v>415</v>
      </c>
      <c r="E37" s="124" t="s">
        <v>416</v>
      </c>
    </row>
    <row r="38" spans="1:5" ht="30" x14ac:dyDescent="0.25">
      <c r="A38" s="122" t="s">
        <v>325</v>
      </c>
      <c r="B38" s="126" t="s">
        <v>358</v>
      </c>
      <c r="C38" s="124"/>
      <c r="D38" s="125"/>
      <c r="E38" s="124" t="s">
        <v>404</v>
      </c>
    </row>
    <row r="39" spans="1:5" x14ac:dyDescent="0.25">
      <c r="A39" s="122" t="s">
        <v>326</v>
      </c>
      <c r="B39" s="126" t="s">
        <v>359</v>
      </c>
      <c r="C39" s="124" t="s">
        <v>405</v>
      </c>
      <c r="D39" s="125"/>
      <c r="E39" s="124" t="s">
        <v>406</v>
      </c>
    </row>
    <row r="40" spans="1:5" x14ac:dyDescent="0.25">
      <c r="A40" s="122" t="s">
        <v>326</v>
      </c>
      <c r="B40" s="126" t="s">
        <v>373</v>
      </c>
      <c r="C40" s="124"/>
      <c r="D40" s="124"/>
      <c r="E40" s="124" t="s">
        <v>384</v>
      </c>
    </row>
    <row r="41" spans="1:5" x14ac:dyDescent="0.25">
      <c r="A41" s="122" t="s">
        <v>327</v>
      </c>
      <c r="B41" s="126" t="s">
        <v>360</v>
      </c>
      <c r="C41" s="124"/>
      <c r="D41" s="124"/>
      <c r="E41" s="124" t="s">
        <v>407</v>
      </c>
    </row>
    <row r="42" spans="1:5" x14ac:dyDescent="0.25">
      <c r="A42" s="122" t="s">
        <v>361</v>
      </c>
      <c r="B42" s="126" t="s">
        <v>336</v>
      </c>
      <c r="C42" s="124"/>
      <c r="D42" s="124"/>
      <c r="E42" s="124"/>
    </row>
    <row r="43" spans="1:5" x14ac:dyDescent="0.25">
      <c r="A43" s="122" t="s">
        <v>328</v>
      </c>
      <c r="B43" s="126" t="s">
        <v>362</v>
      </c>
      <c r="C43" s="124" t="s">
        <v>408</v>
      </c>
      <c r="D43" s="124" t="s">
        <v>409</v>
      </c>
      <c r="E43" s="124" t="s">
        <v>410</v>
      </c>
    </row>
    <row r="44" spans="1:5" x14ac:dyDescent="0.25">
      <c r="A44" s="122" t="s">
        <v>328</v>
      </c>
      <c r="B44" s="126" t="s">
        <v>373</v>
      </c>
      <c r="C44" s="124"/>
      <c r="D44" s="124"/>
      <c r="E44" s="124" t="s">
        <v>384</v>
      </c>
    </row>
    <row r="45" spans="1:5" x14ac:dyDescent="0.25">
      <c r="A45" s="122" t="s">
        <v>363</v>
      </c>
      <c r="B45" s="126" t="s">
        <v>364</v>
      </c>
      <c r="C45" s="124" t="s">
        <v>411</v>
      </c>
      <c r="D45" s="124" t="s">
        <v>412</v>
      </c>
      <c r="E45" s="124" t="s">
        <v>413</v>
      </c>
    </row>
    <row r="46" spans="1:5" x14ac:dyDescent="0.25">
      <c r="A46" s="127" t="s">
        <v>365</v>
      </c>
      <c r="B46" s="137" t="s">
        <v>339</v>
      </c>
      <c r="C46" s="128" t="s">
        <v>385</v>
      </c>
      <c r="D46" s="128" t="s">
        <v>386</v>
      </c>
      <c r="E46" s="128" t="s">
        <v>387</v>
      </c>
    </row>
  </sheetData>
  <sortState ref="A9:E46">
    <sortCondition ref="A9:A46"/>
  </sortState>
  <mergeCells count="5">
    <mergeCell ref="A2:E2"/>
    <mergeCell ref="A3:E3"/>
    <mergeCell ref="A4:D4"/>
    <mergeCell ref="A5:E5"/>
    <mergeCell ref="A6:D6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</vt:i4>
      </vt:variant>
    </vt:vector>
  </HeadingPairs>
  <TitlesOfParts>
    <vt:vector size="13" baseType="lpstr">
      <vt:lpstr>PLANILHA</vt:lpstr>
      <vt:lpstr>BDI EQUIP</vt:lpstr>
      <vt:lpstr>BDI SERV</vt:lpstr>
      <vt:lpstr>COMPOSIÇÃO</vt:lpstr>
      <vt:lpstr>CRONOGRAMA</vt:lpstr>
      <vt:lpstr>HISTOGRAMA</vt:lpstr>
      <vt:lpstr>'BDI EQUIP'!Area_de_impressao</vt:lpstr>
      <vt:lpstr>'BDI SERV'!Area_de_impressao</vt:lpstr>
      <vt:lpstr>COMPOSIÇÃO!Area_de_impressao</vt:lpstr>
      <vt:lpstr>PLANILHA!Area_de_impressao</vt:lpstr>
      <vt:lpstr>COMPOSIÇÃO!Titulos_de_impressao</vt:lpstr>
      <vt:lpstr>HISTOGRAMA!Titulos_de_impressao</vt:lpstr>
      <vt:lpstr>PLANILHA!Titulos_de_impressao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Allyne Rodrigues Ribeiro Felix</dc:creator>
  <cp:lastModifiedBy>Allyne Rodrigues Ribeiro Felix</cp:lastModifiedBy>
  <cp:lastPrinted>2015-05-12T13:15:19Z</cp:lastPrinted>
  <dcterms:created xsi:type="dcterms:W3CDTF">2014-10-02T19:40:20Z</dcterms:created>
  <dcterms:modified xsi:type="dcterms:W3CDTF">2015-05-12T13:23:41Z</dcterms:modified>
</cp:coreProperties>
</file>