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embeddings/oleObject2.bin" ContentType="application/vnd.openxmlformats-officedocument.oleObject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lyne\Desktop\Laboratorios 2015\2GJU\"/>
    </mc:Choice>
  </mc:AlternateContent>
  <bookViews>
    <workbookView xWindow="0" yWindow="0" windowWidth="24000" windowHeight="9285"/>
  </bookViews>
  <sheets>
    <sheet name="PLANILHA" sheetId="1" r:id="rId1"/>
    <sheet name="BDI EQUIP" sheetId="3" r:id="rId2"/>
    <sheet name="BDI SERV" sheetId="4" r:id="rId3"/>
    <sheet name="COMPOSIÇÕES" sheetId="2" r:id="rId4"/>
    <sheet name="CRONOGRAMA" sheetId="5" r:id="rId5"/>
    <sheet name="HISTOGRAMA" sheetId="6" r:id="rId6"/>
  </sheets>
  <definedNames>
    <definedName name="_xlnm.Print_Area" localSheetId="1">'BDI EQUIP'!$B$1:$K$41</definedName>
    <definedName name="_xlnm.Print_Area" localSheetId="2">'BDI SERV'!$B$1:$K$40</definedName>
    <definedName name="_xlnm.Print_Area" localSheetId="3">COMPOSIÇÕES!$A$1:$E$2170</definedName>
    <definedName name="_xlnm.Print_Area" localSheetId="4">CRONOGRAMA!$A$1:$BO$47</definedName>
    <definedName name="_xlnm.Print_Area" localSheetId="5">HISTOGRAMA!$A$1:$D$39</definedName>
    <definedName name="_xlnm.Print_Area" localSheetId="0">PLANILHA!$A$1:$J$140</definedName>
    <definedName name="_xlnm.Print_Titles" localSheetId="3">COMPOSIÇÕES!$1:$5</definedName>
    <definedName name="_xlnm.Print_Titles" localSheetId="0">PLANILHA!$1:$9</definedName>
  </definedNames>
  <calcPr calcId="152511"/>
</workbook>
</file>

<file path=xl/calcChain.xml><?xml version="1.0" encoding="utf-8"?>
<calcChain xmlns="http://schemas.openxmlformats.org/spreadsheetml/2006/main">
  <c r="E427" i="2" l="1"/>
  <c r="E426" i="2"/>
  <c r="C43" i="5" l="1"/>
  <c r="C40" i="5"/>
  <c r="C37" i="5"/>
  <c r="B43" i="5"/>
  <c r="B40" i="5"/>
  <c r="B37" i="5"/>
  <c r="A37" i="5"/>
  <c r="C34" i="5"/>
  <c r="B34" i="5"/>
  <c r="A34" i="5"/>
  <c r="C31" i="5"/>
  <c r="B31" i="5"/>
  <c r="A31" i="5"/>
  <c r="C28" i="5"/>
  <c r="B28" i="5"/>
  <c r="A28" i="5"/>
  <c r="B25" i="5"/>
  <c r="A25" i="5"/>
  <c r="C22" i="5"/>
  <c r="B22" i="5"/>
  <c r="A22" i="5"/>
  <c r="C19" i="5"/>
  <c r="B19" i="5"/>
  <c r="A19" i="5"/>
  <c r="C16" i="5"/>
  <c r="B16" i="5"/>
  <c r="A16" i="5"/>
  <c r="C13" i="5"/>
  <c r="B13" i="5"/>
  <c r="A13" i="5"/>
  <c r="E2167" i="2"/>
  <c r="E2168" i="2" s="1"/>
  <c r="E2170" i="2" s="1"/>
  <c r="E2157" i="2"/>
  <c r="E2158" i="2" s="1"/>
  <c r="E2160" i="2" s="1"/>
  <c r="E2147" i="2"/>
  <c r="E2148" i="2" s="1"/>
  <c r="E2150" i="2" s="1"/>
  <c r="E2137" i="2"/>
  <c r="E2138" i="2" s="1"/>
  <c r="E2140" i="2" s="1"/>
  <c r="E2127" i="2"/>
  <c r="E2126" i="2"/>
  <c r="E2125" i="2"/>
  <c r="E2124" i="2"/>
  <c r="E2114" i="2"/>
  <c r="E2113" i="2"/>
  <c r="E2112" i="2"/>
  <c r="E2102" i="2"/>
  <c r="E2101" i="2"/>
  <c r="E2103" i="2" s="1"/>
  <c r="E2105" i="2" s="1"/>
  <c r="E2091" i="2"/>
  <c r="E2090" i="2"/>
  <c r="E2092" i="2" s="1"/>
  <c r="E2094" i="2" s="1"/>
  <c r="E2089" i="2"/>
  <c r="E2088" i="2"/>
  <c r="E2078" i="2"/>
  <c r="E2077" i="2"/>
  <c r="E2076" i="2"/>
  <c r="E2075" i="2"/>
  <c r="E2074" i="2"/>
  <c r="E2079" i="2" s="1"/>
  <c r="E2071" i="2"/>
  <c r="E2081" i="2" s="1"/>
  <c r="E2070" i="2"/>
  <c r="E2060" i="2"/>
  <c r="E2059" i="2"/>
  <c r="E2058" i="2"/>
  <c r="E2057" i="2"/>
  <c r="E2056" i="2"/>
  <c r="E2052" i="2"/>
  <c r="E2053" i="2" s="1"/>
  <c r="E2043" i="2"/>
  <c r="E2042" i="2"/>
  <c r="E2041" i="2"/>
  <c r="E2040" i="2"/>
  <c r="E2039" i="2"/>
  <c r="E2038" i="2"/>
  <c r="E2037" i="2"/>
  <c r="E2033" i="2"/>
  <c r="E2034" i="2" s="1"/>
  <c r="E2023" i="2"/>
  <c r="E2022" i="2"/>
  <c r="E2021" i="2"/>
  <c r="E2020" i="2"/>
  <c r="E2019" i="2"/>
  <c r="E2018" i="2"/>
  <c r="E2024" i="2" s="1"/>
  <c r="E2014" i="2"/>
  <c r="E2015" i="2" s="1"/>
  <c r="E2026" i="2" s="1"/>
  <c r="E2004" i="2"/>
  <c r="E2003" i="2"/>
  <c r="E2002" i="2"/>
  <c r="E2001" i="2"/>
  <c r="E2005" i="2" s="1"/>
  <c r="E2007" i="2" s="1"/>
  <c r="E1991" i="2"/>
  <c r="E1990" i="2"/>
  <c r="E1989" i="2"/>
  <c r="E1992" i="2" s="1"/>
  <c r="E1994" i="2" s="1"/>
  <c r="E1979" i="2"/>
  <c r="E1978" i="2"/>
  <c r="E1977" i="2"/>
  <c r="E1976" i="2"/>
  <c r="E1975" i="2"/>
  <c r="E1974" i="2"/>
  <c r="E1970" i="2"/>
  <c r="E1971" i="2" s="1"/>
  <c r="E1960" i="2"/>
  <c r="E1959" i="2"/>
  <c r="E1958" i="2"/>
  <c r="E1957" i="2"/>
  <c r="E1956" i="2"/>
  <c r="E1955" i="2"/>
  <c r="E1951" i="2"/>
  <c r="E1952" i="2" s="1"/>
  <c r="E1942" i="2"/>
  <c r="E1944" i="2" s="1"/>
  <c r="E1941" i="2"/>
  <c r="E1940" i="2"/>
  <c r="E1939" i="2"/>
  <c r="E1929" i="2"/>
  <c r="E1928" i="2"/>
  <c r="E1927" i="2"/>
  <c r="E1930" i="2" s="1"/>
  <c r="E1932" i="2" s="1"/>
  <c r="E1917" i="2"/>
  <c r="E1916" i="2"/>
  <c r="E1915" i="2"/>
  <c r="E1914" i="2"/>
  <c r="E1904" i="2"/>
  <c r="E1903" i="2"/>
  <c r="E1902" i="2"/>
  <c r="E1901" i="2"/>
  <c r="E1900" i="2"/>
  <c r="E1899" i="2"/>
  <c r="E1896" i="2"/>
  <c r="E1895" i="2"/>
  <c r="E1885" i="2"/>
  <c r="E1884" i="2"/>
  <c r="E1883" i="2"/>
  <c r="E1882" i="2"/>
  <c r="E1886" i="2" s="1"/>
  <c r="E1878" i="2"/>
  <c r="E1879" i="2" s="1"/>
  <c r="E1888" i="2" s="1"/>
  <c r="E1868" i="2"/>
  <c r="E1867" i="2"/>
  <c r="E1866" i="2"/>
  <c r="E1865" i="2"/>
  <c r="E1864" i="2"/>
  <c r="E1863" i="2"/>
  <c r="E1869" i="2" s="1"/>
  <c r="E1859" i="2"/>
  <c r="E1860" i="2" s="1"/>
  <c r="E1871" i="2" s="1"/>
  <c r="E1849" i="2"/>
  <c r="E1848" i="2"/>
  <c r="E1847" i="2"/>
  <c r="E1846" i="2"/>
  <c r="E1845" i="2"/>
  <c r="E1844" i="2"/>
  <c r="E1840" i="2"/>
  <c r="E1841" i="2" s="1"/>
  <c r="E1830" i="2"/>
  <c r="E1829" i="2"/>
  <c r="E1828" i="2"/>
  <c r="E1827" i="2"/>
  <c r="E1826" i="2"/>
  <c r="E1825" i="2"/>
  <c r="E1821" i="2"/>
  <c r="E1822" i="2" s="1"/>
  <c r="E1811" i="2"/>
  <c r="E1810" i="2"/>
  <c r="E1809" i="2"/>
  <c r="E1808" i="2"/>
  <c r="E1807" i="2"/>
  <c r="E1806" i="2"/>
  <c r="E1802" i="2"/>
  <c r="E1803" i="2" s="1"/>
  <c r="E1792" i="2"/>
  <c r="E1791" i="2"/>
  <c r="E1790" i="2"/>
  <c r="E1789" i="2"/>
  <c r="E1788" i="2"/>
  <c r="E1787" i="2"/>
  <c r="E1783" i="2"/>
  <c r="E1784" i="2" s="1"/>
  <c r="E1773" i="2"/>
  <c r="E1772" i="2"/>
  <c r="E1771" i="2"/>
  <c r="E1770" i="2"/>
  <c r="E1769" i="2"/>
  <c r="E1768" i="2"/>
  <c r="E1764" i="2"/>
  <c r="E1765" i="2" s="1"/>
  <c r="E1754" i="2"/>
  <c r="E1753" i="2"/>
  <c r="E1752" i="2"/>
  <c r="E1751" i="2"/>
  <c r="E1750" i="2"/>
  <c r="E1749" i="2"/>
  <c r="E1745" i="2"/>
  <c r="E1746" i="2" s="1"/>
  <c r="E1735" i="2"/>
  <c r="E1734" i="2"/>
  <c r="E1736" i="2" s="1"/>
  <c r="E1733" i="2"/>
  <c r="E1732" i="2"/>
  <c r="E1731" i="2"/>
  <c r="E1730" i="2"/>
  <c r="E1726" i="2"/>
  <c r="E1727" i="2" s="1"/>
  <c r="E1716" i="2"/>
  <c r="E1715" i="2"/>
  <c r="E1714" i="2"/>
  <c r="E1713" i="2"/>
  <c r="E1712" i="2"/>
  <c r="E1711" i="2"/>
  <c r="E1707" i="2"/>
  <c r="E1708" i="2" s="1"/>
  <c r="E1697" i="2"/>
  <c r="E1696" i="2"/>
  <c r="E1695" i="2"/>
  <c r="E1694" i="2"/>
  <c r="E1698" i="2" s="1"/>
  <c r="E1693" i="2"/>
  <c r="E1692" i="2"/>
  <c r="E1688" i="2"/>
  <c r="E1689" i="2" s="1"/>
  <c r="E1678" i="2"/>
  <c r="E1677" i="2"/>
  <c r="E1676" i="2"/>
  <c r="E1675" i="2"/>
  <c r="E1674" i="2"/>
  <c r="E1673" i="2"/>
  <c r="E1669" i="2"/>
  <c r="E1670" i="2" s="1"/>
  <c r="E1659" i="2"/>
  <c r="E1658" i="2"/>
  <c r="E1657" i="2"/>
  <c r="E1660" i="2" s="1"/>
  <c r="E1662" i="2" s="1"/>
  <c r="E1647" i="2"/>
  <c r="E1646" i="2"/>
  <c r="E1645" i="2"/>
  <c r="E1644" i="2"/>
  <c r="E1634" i="2"/>
  <c r="E1633" i="2"/>
  <c r="E1632" i="2"/>
  <c r="E1631" i="2"/>
  <c r="E1630" i="2"/>
  <c r="E1629" i="2"/>
  <c r="E1635" i="2" s="1"/>
  <c r="E1637" i="2" s="1"/>
  <c r="E1619" i="2"/>
  <c r="E1618" i="2"/>
  <c r="E1617" i="2"/>
  <c r="E1616" i="2"/>
  <c r="E1606" i="2"/>
  <c r="E1605" i="2"/>
  <c r="E1604" i="2"/>
  <c r="E1603" i="2"/>
  <c r="E1607" i="2" s="1"/>
  <c r="E1609" i="2" s="1"/>
  <c r="E1593" i="2"/>
  <c r="E1592" i="2"/>
  <c r="E1591" i="2"/>
  <c r="E1590" i="2"/>
  <c r="E1594" i="2" s="1"/>
  <c r="E1596" i="2" s="1"/>
  <c r="E1580" i="2"/>
  <c r="E1579" i="2"/>
  <c r="E1578" i="2"/>
  <c r="E1581" i="2" s="1"/>
  <c r="E1583" i="2" s="1"/>
  <c r="E1577" i="2"/>
  <c r="E1576" i="2"/>
  <c r="E1575" i="2"/>
  <c r="E1565" i="2"/>
  <c r="E1564" i="2"/>
  <c r="E1563" i="2"/>
  <c r="E1562" i="2"/>
  <c r="E1558" i="2"/>
  <c r="E1559" i="2" s="1"/>
  <c r="E1548" i="2"/>
  <c r="E1547" i="2"/>
  <c r="E1546" i="2"/>
  <c r="E1545" i="2"/>
  <c r="E1533" i="2"/>
  <c r="E1532" i="2"/>
  <c r="E1520" i="2"/>
  <c r="E1521" i="2" s="1"/>
  <c r="E1523" i="2" s="1"/>
  <c r="E1524" i="2" s="1"/>
  <c r="E1509" i="2"/>
  <c r="E1508" i="2"/>
  <c r="E1504" i="2"/>
  <c r="E1503" i="2"/>
  <c r="E1505" i="2" s="1"/>
  <c r="E1491" i="2"/>
  <c r="E1492" i="2" s="1"/>
  <c r="E1494" i="2" s="1"/>
  <c r="E1479" i="2"/>
  <c r="E1480" i="2" s="1"/>
  <c r="E1482" i="2" s="1"/>
  <c r="E1478" i="2"/>
  <c r="E1477" i="2"/>
  <c r="E1476" i="2"/>
  <c r="E1475" i="2"/>
  <c r="E1463" i="2"/>
  <c r="E1462" i="2"/>
  <c r="E1461" i="2"/>
  <c r="E1449" i="2"/>
  <c r="E1448" i="2"/>
  <c r="E1447" i="2"/>
  <c r="E1435" i="2"/>
  <c r="E1434" i="2"/>
  <c r="E1433" i="2"/>
  <c r="E1432" i="2"/>
  <c r="E1420" i="2"/>
  <c r="E1419" i="2"/>
  <c r="E1418" i="2"/>
  <c r="E1417" i="2"/>
  <c r="E1416" i="2"/>
  <c r="E1404" i="2"/>
  <c r="E1403" i="2"/>
  <c r="E1402" i="2"/>
  <c r="E1405" i="2" s="1"/>
  <c r="E1407" i="2" s="1"/>
  <c r="E1390" i="2"/>
  <c r="E1389" i="2"/>
  <c r="E1388" i="2"/>
  <c r="E1376" i="2"/>
  <c r="E1375" i="2"/>
  <c r="E1374" i="2"/>
  <c r="E1373" i="2"/>
  <c r="E1372" i="2"/>
  <c r="E1371" i="2"/>
  <c r="E1370" i="2"/>
  <c r="E1369" i="2"/>
  <c r="E1368" i="2"/>
  <c r="E1367" i="2"/>
  <c r="E1366" i="2"/>
  <c r="E1354" i="2"/>
  <c r="E1353" i="2"/>
  <c r="E1352" i="2"/>
  <c r="E1351" i="2"/>
  <c r="E1350" i="2"/>
  <c r="E1349" i="2"/>
  <c r="E1348" i="2"/>
  <c r="E1347" i="2"/>
  <c r="E1346" i="2"/>
  <c r="E1345" i="2"/>
  <c r="E1344" i="2"/>
  <c r="E1332" i="2"/>
  <c r="E1331" i="2"/>
  <c r="E1330" i="2"/>
  <c r="E1329" i="2"/>
  <c r="E1328" i="2"/>
  <c r="E1327" i="2"/>
  <c r="E1326" i="2"/>
  <c r="E1325" i="2"/>
  <c r="E1324" i="2"/>
  <c r="E1323" i="2"/>
  <c r="E1322" i="2"/>
  <c r="E1321" i="2"/>
  <c r="E1309" i="2"/>
  <c r="E1310" i="2" s="1"/>
  <c r="E1312" i="2" s="1"/>
  <c r="E1313" i="2" s="1"/>
  <c r="E1314" i="2" s="1"/>
  <c r="E1297" i="2"/>
  <c r="E1296" i="2"/>
  <c r="E1295" i="2"/>
  <c r="E1294" i="2"/>
  <c r="E1293" i="2"/>
  <c r="E1292" i="2"/>
  <c r="E1291" i="2"/>
  <c r="E1290" i="2"/>
  <c r="E1289" i="2"/>
  <c r="E1288" i="2"/>
  <c r="E1287" i="2"/>
  <c r="E1286" i="2"/>
  <c r="E1285" i="2"/>
  <c r="E1284" i="2"/>
  <c r="E1283" i="2"/>
  <c r="E1282" i="2"/>
  <c r="E1281" i="2"/>
  <c r="E1280" i="2"/>
  <c r="E1279" i="2"/>
  <c r="E1278" i="2"/>
  <c r="E1277" i="2"/>
  <c r="E1276" i="2"/>
  <c r="E1275" i="2"/>
  <c r="E1271" i="2"/>
  <c r="E1270" i="2"/>
  <c r="E1272" i="2" s="1"/>
  <c r="E1258" i="2"/>
  <c r="E1259" i="2" s="1"/>
  <c r="E1254" i="2"/>
  <c r="E1253" i="2"/>
  <c r="E1255" i="2" s="1"/>
  <c r="E1241" i="2"/>
  <c r="E1240" i="2"/>
  <c r="E1239" i="2"/>
  <c r="E1242" i="2" s="1"/>
  <c r="E1244" i="2" s="1"/>
  <c r="E1227" i="2"/>
  <c r="E1228" i="2" s="1"/>
  <c r="E1230" i="2" s="1"/>
  <c r="E1216" i="2"/>
  <c r="E1215" i="2"/>
  <c r="E1211" i="2"/>
  <c r="E1210" i="2"/>
  <c r="E1212" i="2" s="1"/>
  <c r="E1218" i="2" s="1"/>
  <c r="E1219" i="2" s="1"/>
  <c r="E1198" i="2"/>
  <c r="E1199" i="2" s="1"/>
  <c r="E1194" i="2"/>
  <c r="E1193" i="2"/>
  <c r="E1195" i="2" s="1"/>
  <c r="E1181" i="2"/>
  <c r="E1180" i="2"/>
  <c r="E1182" i="2" s="1"/>
  <c r="E1184" i="2" s="1"/>
  <c r="E1168" i="2"/>
  <c r="E1169" i="2" s="1"/>
  <c r="E1171" i="2" s="1"/>
  <c r="E1156" i="2"/>
  <c r="E1155" i="2"/>
  <c r="E1157" i="2" s="1"/>
  <c r="E1159" i="2" s="1"/>
  <c r="E1160" i="2" s="1"/>
  <c r="E1143" i="2"/>
  <c r="E1142" i="2"/>
  <c r="E1141" i="2"/>
  <c r="E1140" i="2"/>
  <c r="E1144" i="2" s="1"/>
  <c r="E1146" i="2" s="1"/>
  <c r="E1128" i="2"/>
  <c r="E1127" i="2"/>
  <c r="E1126" i="2"/>
  <c r="E1125" i="2"/>
  <c r="E1129" i="2" s="1"/>
  <c r="E1131" i="2" s="1"/>
  <c r="E1113" i="2"/>
  <c r="E1112" i="2"/>
  <c r="E1111" i="2"/>
  <c r="E1110" i="2"/>
  <c r="E1114" i="2" s="1"/>
  <c r="E1116" i="2" s="1"/>
  <c r="E1117" i="2" s="1"/>
  <c r="E1098" i="2"/>
  <c r="E1097" i="2"/>
  <c r="E1096" i="2"/>
  <c r="E1099" i="2" s="1"/>
  <c r="E1101" i="2" s="1"/>
  <c r="E1085" i="2"/>
  <c r="E1087" i="2" s="1"/>
  <c r="E1084" i="2"/>
  <c r="E1072" i="2"/>
  <c r="E1071" i="2"/>
  <c r="E1070" i="2"/>
  <c r="E1073" i="2" s="1"/>
  <c r="E1075" i="2" s="1"/>
  <c r="E1058" i="2"/>
  <c r="E1059" i="2" s="1"/>
  <c r="E1054" i="2"/>
  <c r="E1055" i="2" s="1"/>
  <c r="E1061" i="2" s="1"/>
  <c r="E1053" i="2"/>
  <c r="E1041" i="2"/>
  <c r="E1042" i="2" s="1"/>
  <c r="E1037" i="2"/>
  <c r="E1036" i="2"/>
  <c r="E1038" i="2" s="1"/>
  <c r="E1044" i="2" s="1"/>
  <c r="E1024" i="2"/>
  <c r="E1025" i="2" s="1"/>
  <c r="E1020" i="2"/>
  <c r="E1019" i="2"/>
  <c r="E1008" i="2"/>
  <c r="E1010" i="2" s="1"/>
  <c r="E1007" i="2"/>
  <c r="E995" i="2"/>
  <c r="E994" i="2"/>
  <c r="E993" i="2"/>
  <c r="E996" i="2" s="1"/>
  <c r="E998" i="2" s="1"/>
  <c r="E999" i="2" s="1"/>
  <c r="E981" i="2"/>
  <c r="E980" i="2"/>
  <c r="E982" i="2" s="1"/>
  <c r="E984" i="2" s="1"/>
  <c r="E979" i="2"/>
  <c r="E967" i="2"/>
  <c r="E968" i="2" s="1"/>
  <c r="E970" i="2" s="1"/>
  <c r="E955" i="2"/>
  <c r="E954" i="2"/>
  <c r="E953" i="2"/>
  <c r="E941" i="2"/>
  <c r="E942" i="2" s="1"/>
  <c r="E937" i="2"/>
  <c r="E936" i="2"/>
  <c r="E924" i="2"/>
  <c r="E925" i="2" s="1"/>
  <c r="E920" i="2"/>
  <c r="E919" i="2"/>
  <c r="E921" i="2" s="1"/>
  <c r="E927" i="2" s="1"/>
  <c r="E907" i="2"/>
  <c r="E908" i="2" s="1"/>
  <c r="E903" i="2"/>
  <c r="E902" i="2"/>
  <c r="E890" i="2"/>
  <c r="E889" i="2"/>
  <c r="E891" i="2" s="1"/>
  <c r="E893" i="2" s="1"/>
  <c r="E894" i="2" s="1"/>
  <c r="E877" i="2"/>
  <c r="E876" i="2"/>
  <c r="E878" i="2" s="1"/>
  <c r="E880" i="2" s="1"/>
  <c r="E867" i="2"/>
  <c r="E868" i="2" s="1"/>
  <c r="E865" i="2"/>
  <c r="E864" i="2"/>
  <c r="E863" i="2"/>
  <c r="E851" i="2"/>
  <c r="E852" i="2" s="1"/>
  <c r="E854" i="2" s="1"/>
  <c r="E839" i="2"/>
  <c r="E838" i="2"/>
  <c r="E837" i="2"/>
  <c r="E840" i="2" s="1"/>
  <c r="E842" i="2" s="1"/>
  <c r="E829" i="2"/>
  <c r="E828" i="2"/>
  <c r="E825" i="2"/>
  <c r="E826" i="2" s="1"/>
  <c r="E813" i="2"/>
  <c r="E814" i="2" s="1"/>
  <c r="E809" i="2"/>
  <c r="E808" i="2"/>
  <c r="E810" i="2" s="1"/>
  <c r="E816" i="2" s="1"/>
  <c r="E797" i="2"/>
  <c r="E799" i="2" s="1"/>
  <c r="E796" i="2"/>
  <c r="E784" i="2"/>
  <c r="E783" i="2"/>
  <c r="E782" i="2"/>
  <c r="E781" i="2"/>
  <c r="E780" i="2"/>
  <c r="E779" i="2"/>
  <c r="E778" i="2"/>
  <c r="E777" i="2"/>
  <c r="E765" i="2"/>
  <c r="E766" i="2" s="1"/>
  <c r="E761" i="2"/>
  <c r="E760" i="2"/>
  <c r="E762" i="2" s="1"/>
  <c r="E748" i="2"/>
  <c r="E749" i="2" s="1"/>
  <c r="E751" i="2" s="1"/>
  <c r="E744" i="2"/>
  <c r="E743" i="2"/>
  <c r="E745" i="2" s="1"/>
  <c r="E731" i="2"/>
  <c r="E732" i="2" s="1"/>
  <c r="E734" i="2" s="1"/>
  <c r="E730" i="2"/>
  <c r="E729" i="2"/>
  <c r="E717" i="2"/>
  <c r="E716" i="2"/>
  <c r="E715" i="2"/>
  <c r="E703" i="2"/>
  <c r="E702" i="2"/>
  <c r="E701" i="2"/>
  <c r="E689" i="2"/>
  <c r="E688" i="2"/>
  <c r="E687" i="2"/>
  <c r="E675" i="2"/>
  <c r="E674" i="2"/>
  <c r="E673" i="2"/>
  <c r="E676" i="2" s="1"/>
  <c r="E678" i="2" s="1"/>
  <c r="E679" i="2" s="1"/>
  <c r="E661" i="2"/>
  <c r="E660" i="2"/>
  <c r="E648" i="2"/>
  <c r="E649" i="2" s="1"/>
  <c r="E644" i="2"/>
  <c r="E643" i="2"/>
  <c r="E645" i="2" s="1"/>
  <c r="E631" i="2"/>
  <c r="E630" i="2"/>
  <c r="E629" i="2"/>
  <c r="E628" i="2"/>
  <c r="E624" i="2"/>
  <c r="E625" i="2" s="1"/>
  <c r="E612" i="2"/>
  <c r="E611" i="2"/>
  <c r="E610" i="2"/>
  <c r="E609" i="2"/>
  <c r="E613" i="2" s="1"/>
  <c r="E605" i="2"/>
  <c r="E606" i="2" s="1"/>
  <c r="E615" i="2" s="1"/>
  <c r="E604" i="2"/>
  <c r="E592" i="2"/>
  <c r="E591" i="2"/>
  <c r="E590" i="2"/>
  <c r="E589" i="2"/>
  <c r="E577" i="2"/>
  <c r="E576" i="2"/>
  <c r="E575" i="2"/>
  <c r="E578" i="2" s="1"/>
  <c r="E580" i="2" s="1"/>
  <c r="E574" i="2"/>
  <c r="E562" i="2"/>
  <c r="E561" i="2"/>
  <c r="E560" i="2"/>
  <c r="E559" i="2"/>
  <c r="E558" i="2"/>
  <c r="E557" i="2"/>
  <c r="E556" i="2"/>
  <c r="E563" i="2" s="1"/>
  <c r="E565" i="2" s="1"/>
  <c r="E544" i="2"/>
  <c r="E543" i="2"/>
  <c r="E542" i="2"/>
  <c r="E541" i="2"/>
  <c r="E540" i="2"/>
  <c r="E539" i="2"/>
  <c r="E545" i="2" s="1"/>
  <c r="E547" i="2" s="1"/>
  <c r="E527" i="2"/>
  <c r="E526" i="2"/>
  <c r="E525" i="2"/>
  <c r="E513" i="2"/>
  <c r="E512" i="2"/>
  <c r="E511" i="2"/>
  <c r="E514" i="2" s="1"/>
  <c r="E507" i="2"/>
  <c r="E506" i="2"/>
  <c r="E508" i="2" s="1"/>
  <c r="E516" i="2" s="1"/>
  <c r="E517" i="2" s="1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7" i="2"/>
  <c r="E466" i="2"/>
  <c r="E462" i="2"/>
  <c r="E463" i="2" s="1"/>
  <c r="E450" i="2"/>
  <c r="E451" i="2" s="1"/>
  <c r="E453" i="2" s="1"/>
  <c r="E438" i="2"/>
  <c r="E439" i="2" s="1"/>
  <c r="E441" i="2" s="1"/>
  <c r="E425" i="2"/>
  <c r="E424" i="2"/>
  <c r="E423" i="2"/>
  <c r="E411" i="2"/>
  <c r="E410" i="2"/>
  <c r="E409" i="2"/>
  <c r="E408" i="2"/>
  <c r="E396" i="2"/>
  <c r="E395" i="2"/>
  <c r="E394" i="2"/>
  <c r="E397" i="2" s="1"/>
  <c r="E399" i="2" s="1"/>
  <c r="E382" i="2"/>
  <c r="E381" i="2"/>
  <c r="E380" i="2"/>
  <c r="E379" i="2"/>
  <c r="E367" i="2"/>
  <c r="E366" i="2"/>
  <c r="E365" i="2"/>
  <c r="E364" i="2"/>
  <c r="E368" i="2" s="1"/>
  <c r="E370" i="2" s="1"/>
  <c r="E363" i="2"/>
  <c r="E351" i="2"/>
  <c r="E350" i="2"/>
  <c r="E349" i="2"/>
  <c r="E348" i="2"/>
  <c r="E347" i="2"/>
  <c r="E335" i="2"/>
  <c r="E336" i="2" s="1"/>
  <c r="E338" i="2" s="1"/>
  <c r="E339" i="2" s="1"/>
  <c r="E334" i="2"/>
  <c r="E333" i="2"/>
  <c r="E332" i="2"/>
  <c r="E320" i="2"/>
  <c r="E319" i="2"/>
  <c r="E318" i="2"/>
  <c r="E306" i="2"/>
  <c r="E305" i="2"/>
  <c r="E307" i="2" s="1"/>
  <c r="E309" i="2" s="1"/>
  <c r="E304" i="2"/>
  <c r="E303" i="2"/>
  <c r="E302" i="2"/>
  <c r="E290" i="2"/>
  <c r="E289" i="2"/>
  <c r="E288" i="2"/>
  <c r="E287" i="2"/>
  <c r="E286" i="2"/>
  <c r="E274" i="2"/>
  <c r="E273" i="2"/>
  <c r="E272" i="2"/>
  <c r="E271" i="2"/>
  <c r="E270" i="2"/>
  <c r="E269" i="2"/>
  <c r="E268" i="2"/>
  <c r="E267" i="2"/>
  <c r="E275" i="2" s="1"/>
  <c r="E277" i="2" s="1"/>
  <c r="E255" i="2"/>
  <c r="E254" i="2"/>
  <c r="E253" i="2"/>
  <c r="E252" i="2"/>
  <c r="E240" i="2"/>
  <c r="E239" i="2"/>
  <c r="E238" i="2"/>
  <c r="E237" i="2"/>
  <c r="E236" i="2"/>
  <c r="E235" i="2"/>
  <c r="E223" i="2"/>
  <c r="E222" i="2"/>
  <c r="E221" i="2"/>
  <c r="E220" i="2"/>
  <c r="E209" i="2"/>
  <c r="E211" i="2" s="1"/>
  <c r="E208" i="2"/>
  <c r="E196" i="2"/>
  <c r="E195" i="2"/>
  <c r="E197" i="2" s="1"/>
  <c r="E199" i="2" s="1"/>
  <c r="E183" i="2"/>
  <c r="E182" i="2"/>
  <c r="E184" i="2" s="1"/>
  <c r="E186" i="2" s="1"/>
  <c r="E173" i="2"/>
  <c r="E170" i="2"/>
  <c r="E169" i="2"/>
  <c r="E171" i="2" s="1"/>
  <c r="E157" i="2"/>
  <c r="E156" i="2"/>
  <c r="E158" i="2" s="1"/>
  <c r="E160" i="2" s="1"/>
  <c r="E144" i="2"/>
  <c r="E143" i="2"/>
  <c r="E145" i="2" s="1"/>
  <c r="E147" i="2" s="1"/>
  <c r="E148" i="2" s="1"/>
  <c r="E149" i="2" s="1"/>
  <c r="E132" i="2"/>
  <c r="E134" i="2" s="1"/>
  <c r="E131" i="2"/>
  <c r="E130" i="2"/>
  <c r="E118" i="2"/>
  <c r="E117" i="2"/>
  <c r="E119" i="2" s="1"/>
  <c r="E121" i="2" s="1"/>
  <c r="E105" i="2"/>
  <c r="E104" i="2"/>
  <c r="E92" i="2"/>
  <c r="E91" i="2"/>
  <c r="E79" i="2"/>
  <c r="E80" i="2" s="1"/>
  <c r="E82" i="2" s="1"/>
  <c r="E67" i="2"/>
  <c r="E68" i="2" s="1"/>
  <c r="E70" i="2" s="1"/>
  <c r="E55" i="2"/>
  <c r="E54" i="2"/>
  <c r="E53" i="2"/>
  <c r="E52" i="2"/>
  <c r="E51" i="2"/>
  <c r="E50" i="2"/>
  <c r="E49" i="2"/>
  <c r="E37" i="2"/>
  <c r="E36" i="2"/>
  <c r="E35" i="2"/>
  <c r="E34" i="2"/>
  <c r="E30" i="2"/>
  <c r="E31" i="2" s="1"/>
  <c r="E18" i="2"/>
  <c r="E19" i="2" s="1"/>
  <c r="E14" i="2"/>
  <c r="E13" i="2"/>
  <c r="E12" i="2"/>
  <c r="J138" i="1"/>
  <c r="I133" i="1"/>
  <c r="J133" i="1" s="1"/>
  <c r="J134" i="1" s="1"/>
  <c r="I130" i="1"/>
  <c r="J130" i="1" s="1"/>
  <c r="I129" i="1"/>
  <c r="J129" i="1" s="1"/>
  <c r="I128" i="1"/>
  <c r="J128" i="1" s="1"/>
  <c r="I125" i="1"/>
  <c r="J125" i="1" s="1"/>
  <c r="I124" i="1"/>
  <c r="J124" i="1" s="1"/>
  <c r="I123" i="1"/>
  <c r="J123" i="1" s="1"/>
  <c r="I122" i="1"/>
  <c r="J122" i="1" s="1"/>
  <c r="I119" i="1"/>
  <c r="J119" i="1" s="1"/>
  <c r="I118" i="1"/>
  <c r="J118" i="1" s="1"/>
  <c r="I117" i="1"/>
  <c r="J117" i="1" s="1"/>
  <c r="I116" i="1"/>
  <c r="J116" i="1" s="1"/>
  <c r="I115" i="1"/>
  <c r="J115" i="1" s="1"/>
  <c r="I114" i="1"/>
  <c r="J114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03" i="1"/>
  <c r="J103" i="1" s="1"/>
  <c r="I102" i="1"/>
  <c r="J102" i="1" s="1"/>
  <c r="I101" i="1"/>
  <c r="J101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93" i="1"/>
  <c r="J93" i="1" s="1"/>
  <c r="I92" i="1"/>
  <c r="J92" i="1" s="1"/>
  <c r="I91" i="1"/>
  <c r="J91" i="1" s="1"/>
  <c r="I90" i="1"/>
  <c r="J90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2" i="1"/>
  <c r="J52" i="1" s="1"/>
  <c r="I51" i="1"/>
  <c r="J51" i="1" s="1"/>
  <c r="I50" i="1"/>
  <c r="J50" i="1" s="1"/>
  <c r="I49" i="1"/>
  <c r="J49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18" i="1"/>
  <c r="J18" i="1" s="1"/>
  <c r="I17" i="1"/>
  <c r="J17" i="1" s="1"/>
  <c r="I16" i="1"/>
  <c r="J16" i="1" s="1"/>
  <c r="I15" i="1"/>
  <c r="J15" i="1" s="1"/>
  <c r="G14" i="1"/>
  <c r="I14" i="1" s="1"/>
  <c r="J14" i="1" s="1"/>
  <c r="I12" i="1"/>
  <c r="J12" i="1" s="1"/>
  <c r="E1833" i="2" l="1"/>
  <c r="E442" i="2"/>
  <c r="E443" i="2" s="1"/>
  <c r="E187" i="2"/>
  <c r="E188" i="2" s="1"/>
  <c r="E1963" i="2"/>
  <c r="E429" i="2"/>
  <c r="E651" i="2"/>
  <c r="E1161" i="2"/>
  <c r="E291" i="2"/>
  <c r="E293" i="2" s="1"/>
  <c r="E2061" i="2"/>
  <c r="E352" i="2"/>
  <c r="E354" i="2" s="1"/>
  <c r="E1812" i="2"/>
  <c r="E1814" i="2" s="1"/>
  <c r="E690" i="2"/>
  <c r="E692" i="2" s="1"/>
  <c r="E693" i="2" s="1"/>
  <c r="E1549" i="2"/>
  <c r="E1551" i="2" s="1"/>
  <c r="E1201" i="2"/>
  <c r="E1202" i="2" s="1"/>
  <c r="E1203" i="2" s="1"/>
  <c r="E1525" i="2"/>
  <c r="E1755" i="2"/>
  <c r="E2128" i="2"/>
  <c r="E2130" i="2" s="1"/>
  <c r="E1298" i="2"/>
  <c r="E321" i="2"/>
  <c r="E323" i="2" s="1"/>
  <c r="E1464" i="2"/>
  <c r="E1466" i="2" s="1"/>
  <c r="E1467" i="2" s="1"/>
  <c r="E1679" i="2"/>
  <c r="E1681" i="2" s="1"/>
  <c r="E593" i="2"/>
  <c r="E595" i="2" s="1"/>
  <c r="E1980" i="2"/>
  <c r="E93" i="2"/>
  <c r="E95" i="2" s="1"/>
  <c r="E383" i="2"/>
  <c r="E385" i="2" s="1"/>
  <c r="E632" i="2"/>
  <c r="E634" i="2" s="1"/>
  <c r="E662" i="2"/>
  <c r="E664" i="2" s="1"/>
  <c r="E665" i="2" s="1"/>
  <c r="E666" i="2" s="1"/>
  <c r="E768" i="2"/>
  <c r="E895" i="2"/>
  <c r="E938" i="2"/>
  <c r="E944" i="2" s="1"/>
  <c r="E946" i="2" s="1"/>
  <c r="E1391" i="2"/>
  <c r="E1393" i="2" s="1"/>
  <c r="E1421" i="2"/>
  <c r="E1423" i="2" s="1"/>
  <c r="E1424" i="2" s="1"/>
  <c r="E1425" i="2" s="1"/>
  <c r="E1450" i="2"/>
  <c r="E1452" i="2" s="1"/>
  <c r="E1774" i="2"/>
  <c r="E1776" i="2" s="1"/>
  <c r="E38" i="2"/>
  <c r="E40" i="2" s="1"/>
  <c r="E41" i="2" s="1"/>
  <c r="E42" i="2" s="1"/>
  <c r="E869" i="2"/>
  <c r="E1905" i="2"/>
  <c r="E1907" i="2" s="1"/>
  <c r="E2063" i="2"/>
  <c r="E1021" i="2"/>
  <c r="E1027" i="2" s="1"/>
  <c r="E1377" i="2"/>
  <c r="E1379" i="2" s="1"/>
  <c r="E1566" i="2"/>
  <c r="E224" i="2"/>
  <c r="E226" i="2" s="1"/>
  <c r="E227" i="2" s="1"/>
  <c r="E228" i="2" s="1"/>
  <c r="E718" i="2"/>
  <c r="E720" i="2" s="1"/>
  <c r="E1534" i="2"/>
  <c r="E1536" i="2" s="1"/>
  <c r="E1537" i="2" s="1"/>
  <c r="E1538" i="2" s="1"/>
  <c r="E1738" i="2"/>
  <c r="E412" i="2"/>
  <c r="E414" i="2" s="1"/>
  <c r="E415" i="2" s="1"/>
  <c r="E416" i="2" s="1"/>
  <c r="E15" i="2"/>
  <c r="E21" i="2" s="1"/>
  <c r="E528" i="2"/>
  <c r="E530" i="2" s="1"/>
  <c r="E704" i="2"/>
  <c r="E706" i="2" s="1"/>
  <c r="E904" i="2"/>
  <c r="E910" i="2" s="1"/>
  <c r="E911" i="2" s="1"/>
  <c r="E912" i="2" s="1"/>
  <c r="E1118" i="2"/>
  <c r="E1355" i="2"/>
  <c r="E1357" i="2" s="1"/>
  <c r="E1511" i="2"/>
  <c r="E1648" i="2"/>
  <c r="E1650" i="2" s="1"/>
  <c r="E1831" i="2"/>
  <c r="E1961" i="2"/>
  <c r="E1028" i="2"/>
  <c r="E1029" i="2" s="1"/>
  <c r="E324" i="2"/>
  <c r="E325" i="2" s="1"/>
  <c r="E752" i="2"/>
  <c r="E753" i="2" s="1"/>
  <c r="E278" i="2"/>
  <c r="E279" i="2" s="1"/>
  <c r="E567" i="2"/>
  <c r="E566" i="2"/>
  <c r="E855" i="2"/>
  <c r="E856" i="2" s="1"/>
  <c r="E83" i="2"/>
  <c r="E84" i="2" s="1"/>
  <c r="E454" i="2"/>
  <c r="E455" i="2" s="1"/>
  <c r="E735" i="2"/>
  <c r="E736" i="2" s="1"/>
  <c r="E1088" i="2"/>
  <c r="E1089" i="2"/>
  <c r="E707" i="2"/>
  <c r="E708" i="2" s="1"/>
  <c r="E882" i="2"/>
  <c r="E881" i="2"/>
  <c r="E985" i="2"/>
  <c r="E986" i="2" s="1"/>
  <c r="E581" i="2"/>
  <c r="E582" i="2" s="1"/>
  <c r="E616" i="2"/>
  <c r="E617" i="2" s="1"/>
  <c r="E818" i="2"/>
  <c r="E817" i="2"/>
  <c r="E1483" i="2"/>
  <c r="E1484" i="2" s="1"/>
  <c r="E161" i="2"/>
  <c r="E162" i="2" s="1"/>
  <c r="E310" i="2"/>
  <c r="E311" i="2" s="1"/>
  <c r="E548" i="2"/>
  <c r="E549" i="2" s="1"/>
  <c r="E928" i="2"/>
  <c r="E929" i="2"/>
  <c r="E1076" i="2"/>
  <c r="E1077" i="2" s="1"/>
  <c r="E1132" i="2"/>
  <c r="E1133" i="2" s="1"/>
  <c r="E1185" i="2"/>
  <c r="E1186" i="2" s="1"/>
  <c r="E386" i="2"/>
  <c r="E387" i="2" s="1"/>
  <c r="E652" i="2"/>
  <c r="E653" i="2" s="1"/>
  <c r="E1045" i="2"/>
  <c r="E1046" i="2" s="1"/>
  <c r="E1102" i="2"/>
  <c r="E1103" i="2" s="1"/>
  <c r="E1495" i="2"/>
  <c r="E1496" i="2" s="1"/>
  <c r="E721" i="2"/>
  <c r="E722" i="2" s="1"/>
  <c r="E830" i="2"/>
  <c r="E945" i="2"/>
  <c r="E1261" i="2"/>
  <c r="E1408" i="2"/>
  <c r="E1409" i="2" s="1"/>
  <c r="E1757" i="2"/>
  <c r="E355" i="2"/>
  <c r="E356" i="2" s="1"/>
  <c r="E294" i="2"/>
  <c r="E295" i="2" s="1"/>
  <c r="E372" i="2"/>
  <c r="E371" i="2"/>
  <c r="E518" i="2"/>
  <c r="E844" i="2"/>
  <c r="E1147" i="2"/>
  <c r="E1148" i="2" s="1"/>
  <c r="E1231" i="2"/>
  <c r="E1232" i="2" s="1"/>
  <c r="E1300" i="2"/>
  <c r="E1453" i="2"/>
  <c r="E1454" i="2" s="1"/>
  <c r="E22" i="2"/>
  <c r="E23" i="2" s="1"/>
  <c r="E1062" i="2"/>
  <c r="E1063" i="2" s="1"/>
  <c r="E122" i="2"/>
  <c r="E123" i="2" s="1"/>
  <c r="E135" i="2"/>
  <c r="E136" i="2" s="1"/>
  <c r="E200" i="2"/>
  <c r="E201" i="2" s="1"/>
  <c r="E340" i="2"/>
  <c r="E400" i="2"/>
  <c r="E401" i="2" s="1"/>
  <c r="E596" i="2"/>
  <c r="E597" i="2" s="1"/>
  <c r="E1172" i="2"/>
  <c r="E1173" i="2" s="1"/>
  <c r="E1220" i="2"/>
  <c r="E106" i="2"/>
  <c r="E108" i="2" s="1"/>
  <c r="E174" i="2"/>
  <c r="E175" i="2" s="1"/>
  <c r="E531" i="2"/>
  <c r="E532" i="2" s="1"/>
  <c r="E956" i="2"/>
  <c r="E958" i="2" s="1"/>
  <c r="E1358" i="2"/>
  <c r="E1359" i="2" s="1"/>
  <c r="E1512" i="2"/>
  <c r="E1513" i="2" s="1"/>
  <c r="E1333" i="2"/>
  <c r="E1335" i="2" s="1"/>
  <c r="E71" i="2"/>
  <c r="E72" i="2" s="1"/>
  <c r="E212" i="2"/>
  <c r="E213" i="2" s="1"/>
  <c r="E495" i="2"/>
  <c r="E497" i="2" s="1"/>
  <c r="E680" i="2"/>
  <c r="E843" i="2"/>
  <c r="E1012" i="2"/>
  <c r="E1011" i="2"/>
  <c r="E1436" i="2"/>
  <c r="E1438" i="2" s="1"/>
  <c r="E1982" i="2"/>
  <c r="E2115" i="2"/>
  <c r="E2117" i="2" s="1"/>
  <c r="E800" i="2"/>
  <c r="E801" i="2" s="1"/>
  <c r="E971" i="2"/>
  <c r="E972" i="2" s="1"/>
  <c r="E1568" i="2"/>
  <c r="E1620" i="2"/>
  <c r="E1622" i="2" s="1"/>
  <c r="E1793" i="2"/>
  <c r="E1795" i="2" s="1"/>
  <c r="E1918" i="2"/>
  <c r="E1920" i="2" s="1"/>
  <c r="E2045" i="2"/>
  <c r="E1245" i="2"/>
  <c r="E1246" i="2" s="1"/>
  <c r="E256" i="2"/>
  <c r="E258" i="2" s="1"/>
  <c r="E1000" i="2"/>
  <c r="E1850" i="2"/>
  <c r="E1852" i="2" s="1"/>
  <c r="E1394" i="2"/>
  <c r="E1395" i="2" s="1"/>
  <c r="E56" i="2"/>
  <c r="E58" i="2" s="1"/>
  <c r="E785" i="2"/>
  <c r="E787" i="2" s="1"/>
  <c r="E241" i="2"/>
  <c r="E243" i="2" s="1"/>
  <c r="E1700" i="2"/>
  <c r="E1717" i="2"/>
  <c r="E1719" i="2" s="1"/>
  <c r="J120" i="1"/>
  <c r="J131" i="1"/>
  <c r="J31" i="1"/>
  <c r="J47" i="1"/>
  <c r="J19" i="1"/>
  <c r="J39" i="1"/>
  <c r="J53" i="1"/>
  <c r="C25" i="5" s="1"/>
  <c r="J112" i="1"/>
  <c r="J64" i="1"/>
  <c r="J126" i="1"/>
  <c r="E430" i="2" l="1"/>
  <c r="E431" i="2" s="1"/>
  <c r="E694" i="2"/>
  <c r="E769" i="2"/>
  <c r="E770" i="2" s="1"/>
  <c r="E1468" i="2"/>
  <c r="E1380" i="2"/>
  <c r="E1381" i="2"/>
  <c r="E97" i="2"/>
  <c r="E96" i="2"/>
  <c r="E498" i="2"/>
  <c r="E499" i="2"/>
  <c r="E1262" i="2"/>
  <c r="E1263" i="2" s="1"/>
  <c r="E1336" i="2"/>
  <c r="E1337" i="2" s="1"/>
  <c r="E1301" i="2"/>
  <c r="E1302" i="2" s="1"/>
  <c r="E59" i="2"/>
  <c r="E60" i="2"/>
  <c r="E959" i="2"/>
  <c r="E960" i="2" s="1"/>
  <c r="E109" i="2"/>
  <c r="E110" i="2" s="1"/>
  <c r="E244" i="2"/>
  <c r="E245" i="2"/>
  <c r="E635" i="2"/>
  <c r="E636" i="2" s="1"/>
  <c r="E1439" i="2"/>
  <c r="E1440" i="2" s="1"/>
  <c r="E788" i="2"/>
  <c r="E789" i="2"/>
  <c r="E259" i="2"/>
  <c r="E260" i="2"/>
  <c r="J136" i="1"/>
  <c r="J137" i="1" s="1"/>
  <c r="G43" i="5"/>
  <c r="G40" i="5"/>
  <c r="G37" i="5"/>
  <c r="G34" i="5"/>
  <c r="G31" i="5"/>
  <c r="G28" i="5"/>
  <c r="G25" i="5"/>
  <c r="G22" i="5"/>
  <c r="G19" i="5"/>
  <c r="G16" i="5"/>
  <c r="G13" i="5"/>
  <c r="C46" i="5" l="1"/>
  <c r="D43" i="5" s="1"/>
  <c r="AM43" i="5" s="1"/>
  <c r="H23" i="4"/>
  <c r="H38" i="4" s="1"/>
  <c r="H39" i="3"/>
  <c r="D13" i="5" l="1"/>
  <c r="H13" i="5" s="1"/>
  <c r="D37" i="5"/>
  <c r="AM37" i="5" s="1"/>
  <c r="D16" i="5"/>
  <c r="H16" i="5" s="1"/>
  <c r="D40" i="5"/>
  <c r="AM40" i="5" s="1"/>
  <c r="D31" i="5"/>
  <c r="D28" i="5"/>
  <c r="AM28" i="5" s="1"/>
  <c r="D19" i="5"/>
  <c r="H19" i="5" s="1"/>
  <c r="AM19" i="5" s="1"/>
  <c r="D34" i="5"/>
  <c r="AM34" i="5" s="1"/>
  <c r="D25" i="5"/>
  <c r="AM25" i="5" s="1"/>
  <c r="D22" i="5"/>
  <c r="AM31" i="5" l="1"/>
  <c r="H31" i="5"/>
  <c r="H22" i="5"/>
  <c r="AM22" i="5" s="1"/>
  <c r="AM13" i="5"/>
  <c r="D46" i="5"/>
  <c r="AM46" i="5" l="1"/>
  <c r="H46" i="5"/>
  <c r="J139" i="1" l="1"/>
  <c r="J140" i="1" s="1"/>
</calcChain>
</file>

<file path=xl/comments1.xml><?xml version="1.0" encoding="utf-8"?>
<comments xmlns="http://schemas.openxmlformats.org/spreadsheetml/2006/main">
  <authors>
    <author>FR22209</author>
  </authors>
  <commentList>
    <comment ref="A1" authorId="0" shapeId="0">
      <text>
        <r>
          <rPr>
            <b/>
            <sz val="8"/>
            <color indexed="81"/>
            <rFont val="Tahoma"/>
            <family val="2"/>
          </rPr>
          <t>FR22209:</t>
        </r>
        <r>
          <rPr>
            <sz val="8"/>
            <color indexed="81"/>
            <rFont val="Tahoma"/>
            <family val="2"/>
          </rPr>
          <t xml:space="preserve">
=(((1+SELIC)^(1/365)^Período)-1)</t>
        </r>
      </text>
    </comment>
    <comment ref="G30" authorId="0" shapeId="0">
      <text>
        <r>
          <rPr>
            <b/>
            <sz val="8"/>
            <color indexed="81"/>
            <rFont val="Tahoma"/>
            <family val="2"/>
          </rPr>
          <t>FR22209:</t>
        </r>
        <r>
          <rPr>
            <sz val="8"/>
            <color indexed="81"/>
            <rFont val="Tahoma"/>
            <family val="2"/>
          </rPr>
          <t xml:space="preserve">
Valor retirado do site da Receita Federal do Brasil.</t>
        </r>
      </text>
    </comment>
    <comment ref="G31" authorId="0" shapeId="0">
      <text>
        <r>
          <rPr>
            <b/>
            <sz val="8"/>
            <color indexed="81"/>
            <rFont val="Tahoma"/>
            <family val="2"/>
          </rPr>
          <t>FR22209:</t>
        </r>
        <r>
          <rPr>
            <sz val="8"/>
            <color indexed="81"/>
            <rFont val="Tahoma"/>
            <family val="2"/>
          </rPr>
          <t xml:space="preserve">
Valor retirado do site da Receita Federal do Brasil.</t>
        </r>
      </text>
    </comment>
    <comment ref="G32" authorId="0" shapeId="0">
      <text>
        <r>
          <rPr>
            <b/>
            <sz val="8"/>
            <color indexed="81"/>
            <rFont val="Tahoma"/>
            <family val="2"/>
          </rPr>
          <t>FR22209:</t>
        </r>
        <r>
          <rPr>
            <sz val="8"/>
            <color indexed="81"/>
            <rFont val="Tahoma"/>
            <family val="2"/>
          </rPr>
          <t xml:space="preserve">
Código tributário municipal.
Considerar 50% do valor da taxa (desconto obtido para prestação de serviços que envolvam compra de material)</t>
        </r>
      </text>
    </comment>
  </commentList>
</comments>
</file>

<file path=xl/comments2.xml><?xml version="1.0" encoding="utf-8"?>
<comments xmlns="http://schemas.openxmlformats.org/spreadsheetml/2006/main">
  <authors>
    <author>FR22209</author>
  </authors>
  <commentList>
    <comment ref="A1" authorId="0" shapeId="0">
      <text>
        <r>
          <rPr>
            <b/>
            <sz val="8"/>
            <color indexed="81"/>
            <rFont val="Tahoma"/>
            <family val="2"/>
          </rPr>
          <t>FR22209:</t>
        </r>
        <r>
          <rPr>
            <sz val="8"/>
            <color indexed="81"/>
            <rFont val="Tahoma"/>
            <family val="2"/>
          </rPr>
          <t xml:space="preserve">
=(((1+SELIC)^(1/365)^Período)-1)</t>
        </r>
      </text>
    </comment>
  </commentList>
</comments>
</file>

<file path=xl/sharedStrings.xml><?xml version="1.0" encoding="utf-8"?>
<sst xmlns="http://schemas.openxmlformats.org/spreadsheetml/2006/main" count="5309" uniqueCount="1148">
  <si>
    <t xml:space="preserve">Item           </t>
  </si>
  <si>
    <t xml:space="preserve">Comp           </t>
  </si>
  <si>
    <t xml:space="preserve">Descricao      </t>
  </si>
  <si>
    <t xml:space="preserve">Unidade        </t>
  </si>
  <si>
    <t xml:space="preserve">Quantidade     </t>
  </si>
  <si>
    <t xml:space="preserve">Materiais      </t>
  </si>
  <si>
    <t xml:space="preserve">Mao de Obra    </t>
  </si>
  <si>
    <t xml:space="preserve">Pr. Unitario   </t>
  </si>
  <si>
    <t xml:space="preserve">Pr. Total      </t>
  </si>
  <si>
    <t xml:space="preserve"> </t>
  </si>
  <si>
    <t>ADMINISTRAÇÃO LOCAL</t>
  </si>
  <si>
    <t>UN</t>
  </si>
  <si>
    <t>DEMOLIÇÃO</t>
  </si>
  <si>
    <t>CV0070</t>
  </si>
  <si>
    <t>RETIRADA DE APARELHOS SANITARIOS</t>
  </si>
  <si>
    <t>CV0088</t>
  </si>
  <si>
    <t>DESMONTAGEM E REMOCAO DE DIVISORIAS DE MARMORE OU GRANITO</t>
  </si>
  <si>
    <t>M2</t>
  </si>
  <si>
    <t>CV0101</t>
  </si>
  <si>
    <t>REMOCAO DE AZULEJO E SUBSTRATO DE ADERENCIA EM ARGAMASSA</t>
  </si>
  <si>
    <t>CV0087</t>
  </si>
  <si>
    <t>DEMOLICAO DE PISO VINILICO</t>
  </si>
  <si>
    <t>CV0108</t>
  </si>
  <si>
    <t>REMOCAO DE RODAPE VINILICO OU DE BORRACHA COLADA</t>
  </si>
  <si>
    <t>M</t>
  </si>
  <si>
    <t>CV0078</t>
  </si>
  <si>
    <t>CV0113</t>
  </si>
  <si>
    <t>DEMOLICAO DE PISO EM LADRILHO COM ARGAMASSA</t>
  </si>
  <si>
    <t>CF0004</t>
  </si>
  <si>
    <t>RETIRADA DE BATENTES DE MADEIRA</t>
  </si>
  <si>
    <t>CV0061</t>
  </si>
  <si>
    <t>DEMOLICAO DE ALVENARIA DE TIJOLOS FURADOS S/REAPROVEITAMENTO</t>
  </si>
  <si>
    <t>M3</t>
  </si>
  <si>
    <t>VEDAÇÃO</t>
  </si>
  <si>
    <t>CH0206</t>
  </si>
  <si>
    <t>ALVENARIA EMBASAMENTO TIJOLO CERAMICO FURADO 10X20X20 CM</t>
  </si>
  <si>
    <t>CH0210</t>
  </si>
  <si>
    <t>VERGAS 10X10 CM, PREMOLDADAS C/ CONCRETO FCK=15 MPA (PREPARO MECANICO), ACO CA-50 COM FORMAS TABUA DE PINHO 3A</t>
  </si>
  <si>
    <t>CP0069</t>
  </si>
  <si>
    <t>CP0070</t>
  </si>
  <si>
    <t>DIVISORIA EM MARMORE BRANCO POLIDO, ESPESSURA 3 CM, ASSENTADO COM ARGAMASSA TRACO 1:4 (CIMENTO E AREIA), ARREMATE COM CIMENTO BRANCO, EXCLUSIVE FERRAGENS</t>
  </si>
  <si>
    <t>REVESTIMENTO</t>
  </si>
  <si>
    <t>CT0011</t>
  </si>
  <si>
    <t>CHAPISCO RUSTICO TRACO 1:3 (CIMENTO E AREIA GROSSA), ESPESSURA 2CM, PREPARO MANUAL DA ARGAMASSA</t>
  </si>
  <si>
    <t>CS0164</t>
  </si>
  <si>
    <t>REVESTIMENTO CERÂMICO PARA PISO COM PLACAS TIPO GRÊS DE DIMENSÕES 60X60 CM APLICADA EM AMBIENTES DE ÁREA MENOR QUE 5 M2. AF_06/2014</t>
  </si>
  <si>
    <t>CT0138</t>
  </si>
  <si>
    <t>REVESTIMENTO CERÂMICO PARA PAREDES INTERNAS COM PLACAS TIPO GRÊS OU SEMI-GRÊS DE DIMENSÕES 33X45 CM APLICADAS EM AMBIENTES DE ÁREA MENOR QUE5 M² NA ALTURA INTEIRA DAS PAREDES. AF_06/2014</t>
  </si>
  <si>
    <t>CS0035</t>
  </si>
  <si>
    <t>PISO VINILICO SEMIFLEXIVEL PADRAO LISO, ESPESSURA 3,2MM, FIXADO COM COLA</t>
  </si>
  <si>
    <t>CS0130</t>
  </si>
  <si>
    <t>TESTEIRA OU RODAPE VINILICO 6CM FIXADO COM COLA</t>
  </si>
  <si>
    <t>BANCADAS</t>
  </si>
  <si>
    <t>CT0112</t>
  </si>
  <si>
    <t>PEITORIL EM MARMORE BRANCO, LARGURA DE 25CM, ASSENTADO COM ARGAMASSA TRACO 1:3 (CIMENTO E AREIA MEDIA), PREPARO MANUAL DA ARGAMASSA</t>
  </si>
  <si>
    <t>CU0860</t>
  </si>
  <si>
    <t>COLOCACAO BANCA MARMORE/GRANITO/ACO INOX EXCLUSIVE BANCA - P</t>
  </si>
  <si>
    <t>INSTALAÇÕES HIDRAULICAS</t>
  </si>
  <si>
    <t>CUBA DE ACO INOXIDAVEL DE 500X400X200MM,EM CHAPA 20.304,VALVULA DE ESCOAMENTO TIPO AMERICANA 1623,SIFAO 1680 1.1/2"X1.1/2",EXCLUSIVE TORNEIRA.FORNECIMENTO E COLOCACAO</t>
  </si>
  <si>
    <t>CL0692</t>
  </si>
  <si>
    <t>CUBA DE EMBUTIR DE AÇO INOXIDÁVEL MÉDIA, INCLUSO VÁLVULA TIPO AMERICANA E SIFÃO TIPO GARRAFA EM METAL CROMADO - FORNECIMENTO E INSTALAÇÃO. AF_12/2013</t>
  </si>
  <si>
    <t>CL0652</t>
  </si>
  <si>
    <t>VASO SANITÁRIO SIFONADO COM CAIXA ACOPLADA LOUÇA BRANCA - PADRÃO MÉDIO- FORNECIMENTO E INSTALAÇÃO. AF_12/2013_P</t>
  </si>
  <si>
    <t>CL0659</t>
  </si>
  <si>
    <t>BANCADA DE GRANITO CINZA POLIDO PARA LAVATÓRIO 0,50 X 0,60 M - FORNECIMENTO E INSTALAÇÃO. AF_12/2013_P</t>
  </si>
  <si>
    <t>CL0669</t>
  </si>
  <si>
    <t>CL0671</t>
  </si>
  <si>
    <t>PT</t>
  </si>
  <si>
    <t>TOMADA P/ CONEXÃO DE REDE C/ CONECTOR RJ 45 C/ ESPELHO EM CAIXA 4 x 4 (INSTALADA)</t>
  </si>
  <si>
    <t>CJ0423</t>
  </si>
  <si>
    <t>CJ0376</t>
  </si>
  <si>
    <t>CJ0157</t>
  </si>
  <si>
    <t>INTERRUPTOR SIMPLES DE EMBUTIR 10A/250V 1 TECLA, SEM PLACA - FORNECIMENTO E INSTALACAO</t>
  </si>
  <si>
    <t>CJ0158</t>
  </si>
  <si>
    <t>INTERRUPTOR SIMPLES DE EMBUTIR 10A/250V 2 TECLAS, COM PLACA - FORNECIMENTO E INSTALACAO</t>
  </si>
  <si>
    <t>CJ0430</t>
  </si>
  <si>
    <t>INTERRUPTOR SIMPLES DE EMBUTIR 10A/250V 3 TECLAS, COM PLACA - FORNECIMENTO E INSTALACAO</t>
  </si>
  <si>
    <t>CJ0433</t>
  </si>
  <si>
    <t>TOMADA DE EMBUTIR 2P+T 20A/250V C/ PLACA - FORNECIMENTO E INSTALACAO</t>
  </si>
  <si>
    <t>LUMINÁRIA FLUORESCENTE COMPLETA ( 2 X 16 )W</t>
  </si>
  <si>
    <t>LUMINÁRIA FLUORESCENTE COMPLETA (2 X 32)W</t>
  </si>
  <si>
    <t>CAIXA DE PASSAGEM 30X30X40 COM TAMPA E DRENO BRITA</t>
  </si>
  <si>
    <t>DISPOSITIVO DE PROTEÇÃO CONTRA SURTOS DE TENSÃO - DPS's - 40 KA/440V</t>
  </si>
  <si>
    <t>TERMINAL OU CONECTOR DE PRESSAO - PARA CABO 25MM2 - FORNECIMENTO E INSTALACAO</t>
  </si>
  <si>
    <t>CJ0138</t>
  </si>
  <si>
    <t>DISJUNTOR TERMOMAGNETICO MONOPOLAR PADRAO NEMA (AMERICANO) 10 A 30A 240V, FORNECIMENTO E INSTALACAO</t>
  </si>
  <si>
    <t>CJ0140</t>
  </si>
  <si>
    <t>DISJUNTOR TERMOMAGNETICO BIPOLAR PADRAO NEMA (AMERICANO) 10 A 50A 240V, FORNECIMENTO E INSTALACAO</t>
  </si>
  <si>
    <t>PÇ</t>
  </si>
  <si>
    <t>CJ0143</t>
  </si>
  <si>
    <t>DISJUNTOR TERMOMAGNETICO TRIPOLAR PADRAO NEMA (AMERICANO) 125 A 150A 240V, FORNECIMENTO E INSTALACAO</t>
  </si>
  <si>
    <t>CJ0014</t>
  </si>
  <si>
    <t>CJ0017</t>
  </si>
  <si>
    <t>IM1555</t>
  </si>
  <si>
    <t>CZ0021</t>
  </si>
  <si>
    <t>ABRAÇADEIRA TIPO D, CUNHA</t>
  </si>
  <si>
    <t>CJ0393</t>
  </si>
  <si>
    <t>CABO DE COBRE ISOLAMENTO TERMOPLASTICO 0,6/1KV 50MM2 ANTI-CHAMA - FORNECIMENTO E INSTALACAO</t>
  </si>
  <si>
    <t>CJ0072</t>
  </si>
  <si>
    <t>CABO DE COBRE ISOLADO PVC 450/750V 4MM2 RESISTENTE A CHAMA - FORNECIMENTO E INSTALACAO</t>
  </si>
  <si>
    <t>CJ0071</t>
  </si>
  <si>
    <t>CABO DE COBRE ISOLADO PVC 450/750V 2,5MM2 RESISTENTE A CHAMA - FORNECIMENTO E INSTALACAO</t>
  </si>
  <si>
    <t>CJ0070</t>
  </si>
  <si>
    <t>CABO DE COBRE ISOLADO PVC 450/750V 1,5MM2 RESISTENTE A CHAMA - FORNECIMENTO E INSTALACAO</t>
  </si>
  <si>
    <t>DIA</t>
  </si>
  <si>
    <t>CABO LÓGICO 4 PARES, CATEGORIA 6 - UTP</t>
  </si>
  <si>
    <t>ESQUADRIAS</t>
  </si>
  <si>
    <t>CF0144</t>
  </si>
  <si>
    <t>PORTA DE MADEIRA MACICA REGIONAL 1A, DE CORRER P/VIDRO, COM ADUELA E ALIZAR DE 1A, TRILHO E RODIZIOS</t>
  </si>
  <si>
    <t>CF0020</t>
  </si>
  <si>
    <t>PORTA DE MADEIRA COMPENSADA LISA PARA PINTURA, 80X210X3,5CM, INCLUSO ADUELA 2A, ALIZAR 2A E DOBRADICAS</t>
  </si>
  <si>
    <t>CF0022</t>
  </si>
  <si>
    <t>CF0170</t>
  </si>
  <si>
    <t>FECHADURA BICO DE PAPAGAIO PARA PORTA DE CORRER INTERNA, CHAVE BIPARTIDA, ACABAMENTO PADRAO MEDIO</t>
  </si>
  <si>
    <t>CF0084</t>
  </si>
  <si>
    <t>FECHADURA DE EMBUTIR COMPLETA, PARA PORTAS INTERNAS, PADRAO DE ACABAMENTO SUPERIOR</t>
  </si>
  <si>
    <t>CR0021</t>
  </si>
  <si>
    <t>PINTURA VERNIZ POLIURETANO BRILHANTE EM MADEIRA, TRES DEMAOS</t>
  </si>
  <si>
    <t>PINTURA</t>
  </si>
  <si>
    <t>CR0139</t>
  </si>
  <si>
    <t>APLICAÇÃO E LIXAMENTO DE MASSA LÁTEX EM PAREDES, DUAS DEMÃOS. AF_06/2014</t>
  </si>
  <si>
    <t>CR0132</t>
  </si>
  <si>
    <t>APLICAÇÃO MANUAL DE PINTURA COM TINTA LÁTEX PVA EM TETO, DUAS DEMÃOS.AF_06/2014</t>
  </si>
  <si>
    <t>CR0133</t>
  </si>
  <si>
    <t>APLICAÇÃO MANUAL DE PINTURA COM TINTA LÁTEX PVA EM PAREDES, DUAS DEMÃOS. AF_06/2014</t>
  </si>
  <si>
    <t>CR0034</t>
  </si>
  <si>
    <t>PINTURA ESMALTE ALTO BRILHO, DUAS DEMAOS, SOBRE SUPERFICIE METALICA</t>
  </si>
  <si>
    <t xml:space="preserve"> 10.</t>
  </si>
  <si>
    <t>SPLIT SYSTEM COMPLETO C/ CONTROLE REMOTO - CAP. 1,50 TR (FORNECIMENTO E MONTAGEM)</t>
  </si>
  <si>
    <t xml:space="preserve">TOTAL ITEM:  10   </t>
  </si>
  <si>
    <t xml:space="preserve"> 11.</t>
  </si>
  <si>
    <t>SERVIÇOS COMPLEMENTARES</t>
  </si>
  <si>
    <t>CU0048</t>
  </si>
  <si>
    <t>LIMPEZA FINAL DA OBRA</t>
  </si>
  <si>
    <t xml:space="preserve">TOTAL ITEM:  11   </t>
  </si>
  <si>
    <t xml:space="preserve">TOTAL DA PLANILHA: </t>
  </si>
  <si>
    <t xml:space="preserve">COMPOSIÇÃO DE PREÇOS </t>
  </si>
  <si>
    <t xml:space="preserve">Unid: UN    </t>
  </si>
  <si>
    <t xml:space="preserve">Equipamentos                  </t>
  </si>
  <si>
    <t xml:space="preserve">Unid           </t>
  </si>
  <si>
    <t xml:space="preserve">Qtde           </t>
  </si>
  <si>
    <t xml:space="preserve">Custo Unitário </t>
  </si>
  <si>
    <t xml:space="preserve">Custo Total    </t>
  </si>
  <si>
    <t xml:space="preserve">MES   </t>
  </si>
  <si>
    <t>Total</t>
  </si>
  <si>
    <t xml:space="preserve">Mão de Obra                   </t>
  </si>
  <si>
    <t xml:space="preserve">H     </t>
  </si>
  <si>
    <t xml:space="preserve">Materiais                     </t>
  </si>
  <si>
    <t xml:space="preserve">m2    </t>
  </si>
  <si>
    <t xml:space="preserve">M2    </t>
  </si>
  <si>
    <t xml:space="preserve">UN    </t>
  </si>
  <si>
    <t xml:space="preserve">Preço de Custo       </t>
  </si>
  <si>
    <t xml:space="preserve">Bonificação          </t>
  </si>
  <si>
    <t xml:space="preserve">Preço de Venda       </t>
  </si>
  <si>
    <t xml:space="preserve">Unid: M2    </t>
  </si>
  <si>
    <t xml:space="preserve">Unid: M     </t>
  </si>
  <si>
    <t xml:space="preserve">Unid: M3    </t>
  </si>
  <si>
    <t xml:space="preserve">CHI   </t>
  </si>
  <si>
    <t xml:space="preserve">M3    </t>
  </si>
  <si>
    <t xml:space="preserve">KG    </t>
  </si>
  <si>
    <t xml:space="preserve">M     </t>
  </si>
  <si>
    <t xml:space="preserve">Unid: PT    </t>
  </si>
  <si>
    <t xml:space="preserve">Unid: PÇ    </t>
  </si>
  <si>
    <t xml:space="preserve">PÇ    </t>
  </si>
  <si>
    <t xml:space="preserve">Unid: DIA   </t>
  </si>
  <si>
    <t xml:space="preserve">JG    </t>
  </si>
  <si>
    <t xml:space="preserve">CJ    </t>
  </si>
  <si>
    <t xml:space="preserve">L     </t>
  </si>
  <si>
    <t xml:space="preserve">GL    </t>
  </si>
  <si>
    <t xml:space="preserve">18L   </t>
  </si>
  <si>
    <t xml:space="preserve">Composição:  CH0069            </t>
  </si>
  <si>
    <t xml:space="preserve">Unid: KG    </t>
  </si>
  <si>
    <t xml:space="preserve">Composição:  CH0075            </t>
  </si>
  <si>
    <t xml:space="preserve">Composição:  CL0641            </t>
  </si>
  <si>
    <t>Serviço:  VÁLVULA EM METAL CROMADO TIPO  AMERICANA 3.1/2" X 1.1/2" PARA</t>
  </si>
  <si>
    <t xml:space="preserve">Composição:  CL0644            </t>
  </si>
  <si>
    <t xml:space="preserve">Composição:  CL0664            </t>
  </si>
  <si>
    <t xml:space="preserve">Serviço:  CUBA DE EMBUTIR DE AÇO         INOXIDÁVEL MÉDIA -            </t>
  </si>
  <si>
    <t xml:space="preserve">Unid: CHI   </t>
  </si>
  <si>
    <t xml:space="preserve">Serviço:  ARGAMASSA TRAÇO 1:2:8          (CIMENTO, CAL E AREIA MÉDIA)  </t>
  </si>
  <si>
    <t xml:space="preserve">CHP   </t>
  </si>
  <si>
    <t xml:space="preserve">Composição:  CU1071            </t>
  </si>
  <si>
    <t xml:space="preserve">Composição:  CU1158            </t>
  </si>
  <si>
    <t xml:space="preserve">Serviço:  AJUDANTE DE CARPINTEIRO COM    ENCARGOS COMPLEMENTARES       </t>
  </si>
  <si>
    <t xml:space="preserve">Unid: H     </t>
  </si>
  <si>
    <t xml:space="preserve">Composição:  CU1165            </t>
  </si>
  <si>
    <t xml:space="preserve">Serviço:  AUXILIAR DE ELETRICISTA COM    ENCARGOS COMPLEMENTARES       </t>
  </si>
  <si>
    <t xml:space="preserve">Composição:  CU1166            </t>
  </si>
  <si>
    <t xml:space="preserve">Serviço:  AUXILIAR DE ENCANADOR OU       BOMBEIRO HIDRÁULICO COM       </t>
  </si>
  <si>
    <t xml:space="preserve">Composição:  CU1174            </t>
  </si>
  <si>
    <t xml:space="preserve">Serviço:  AZULEJISTA OU LADRILHISTA COM  ENCARGOS COMPLEMENTARES       </t>
  </si>
  <si>
    <t xml:space="preserve">Composição:  CU1179            </t>
  </si>
  <si>
    <t xml:space="preserve">Serviço:  CARPINTEIRO DE ESQUADRIA COM   ENCARGOS COMPLEMENTARES       </t>
  </si>
  <si>
    <t xml:space="preserve">Composição:  CU1180            </t>
  </si>
  <si>
    <t xml:space="preserve">Serviço:  CARPINTEIRO DE FORMAS COM      ENCARGOS COMPLEMENTARES       </t>
  </si>
  <si>
    <t xml:space="preserve">Composição:  CU1182            </t>
  </si>
  <si>
    <t xml:space="preserve">Serviço:  ELETRICISTA COM ENCARGOS       COMPLEMENTARES                </t>
  </si>
  <si>
    <t xml:space="preserve">Composição:  CU1185            </t>
  </si>
  <si>
    <t xml:space="preserve">Serviço:  ENCANADOR OU BOMBEIRO          HIDRÁULICO COM ENCARGOS       </t>
  </si>
  <si>
    <t xml:space="preserve">Composição:  CU1191            </t>
  </si>
  <si>
    <t xml:space="preserve">Serviço:  MARMORISTA/GRANITEIRO COM      ENCARGOS COMPLEMENTARES       </t>
  </si>
  <si>
    <t xml:space="preserve">Composição:  CU1223            </t>
  </si>
  <si>
    <t xml:space="preserve">Serviço:  PEDREIRO COM ENCARGOS          COMPLEMENTARES                </t>
  </si>
  <si>
    <t xml:space="preserve">Composição:  CU1224            </t>
  </si>
  <si>
    <t xml:space="preserve">Serviço:  PINTOR COM ENCARGOS            COMPLEMENTARES                </t>
  </si>
  <si>
    <t xml:space="preserve">Composição:  CU1243            </t>
  </si>
  <si>
    <t xml:space="preserve">Serviço:  SERVENTE COM ENCARGOS          COMPLEMENTARES                </t>
  </si>
  <si>
    <t xml:space="preserve">Serviço:  FERRAMENTAS                                                  </t>
  </si>
  <si>
    <t xml:space="preserve">Composição:  CU1155            </t>
  </si>
  <si>
    <t xml:space="preserve">Serviço:  FERRAMENTAS (ENCARGOS          COMPLEMENTARES)               </t>
  </si>
  <si>
    <t xml:space="preserve">Composição:  CU1156            </t>
  </si>
  <si>
    <t xml:space="preserve">Serviço:  EPI (ENCARGOS COMPLEMENTARES)                                </t>
  </si>
  <si>
    <t xml:space="preserve">PAR   </t>
  </si>
  <si>
    <t xml:space="preserve">Composição:  CU1157            </t>
  </si>
  <si>
    <t xml:space="preserve">Serviço:  AJUDANTE DE ARMADOR COM        ENCARGOS COMPLEMENTARES       </t>
  </si>
  <si>
    <t xml:space="preserve">Composição:  CU1164            </t>
  </si>
  <si>
    <t xml:space="preserve">Serviço:  ARMADOR COM ENCARGOS           COMPLEMENTARES                </t>
  </si>
  <si>
    <t xml:space="preserve">Composição:  CU1240            </t>
  </si>
  <si>
    <t xml:space="preserve">Serviço:  OPERADOR DE BETONEIRA          ESTACIONÁRIA/MISTURADOR COM   </t>
  </si>
  <si>
    <t xml:space="preserve">Unid: CHP   </t>
  </si>
  <si>
    <t xml:space="preserve">KW/H  </t>
  </si>
  <si>
    <t>UNIVERSIDADE FEDERAL DE UBERLÂNDIA</t>
  </si>
  <si>
    <t>COMPOSIÇÃO DO BDI EQUIPAMENTOS</t>
  </si>
  <si>
    <t>Fórmula para Integração do BDI (Bonificação e Despesas Indiretas): Conforme Acordão 2.369/2011 e  revisão 2622-37/13( TC 036.076/2011-2)</t>
  </si>
  <si>
    <t>Itens Componentes do BDI:</t>
  </si>
  <si>
    <t>1.</t>
  </si>
  <si>
    <t>Administração Central da Contratada (AC%) ......................................................</t>
  </si>
  <si>
    <t>2.</t>
  </si>
  <si>
    <t>Encargos Financeiros (EF%) .....................................................................................</t>
  </si>
  <si>
    <t>Garantia</t>
  </si>
  <si>
    <t>3.</t>
  </si>
  <si>
    <t>Taxa de Risco, Seguros e Garantia (RG%) ...........................................................................</t>
  </si>
  <si>
    <t>Risco</t>
  </si>
  <si>
    <t>3.1</t>
  </si>
  <si>
    <t>Taxa de Risco ...............................................................................................................................</t>
  </si>
  <si>
    <t>Despesas Financeiras</t>
  </si>
  <si>
    <t>3.2</t>
  </si>
  <si>
    <t>Seguros e Garantias ....................................................................................................</t>
  </si>
  <si>
    <t>Adm Central</t>
  </si>
  <si>
    <t xml:space="preserve">Lucro </t>
  </si>
  <si>
    <t>4.</t>
  </si>
  <si>
    <t>Lucro (L%) ..........................................................................................................</t>
  </si>
  <si>
    <t>Tributos</t>
  </si>
  <si>
    <t xml:space="preserve">   Cofins</t>
  </si>
  <si>
    <t>5.</t>
  </si>
  <si>
    <t>Impostos e Tributos (IT%) ............................................................................................</t>
  </si>
  <si>
    <t xml:space="preserve">   PIS</t>
  </si>
  <si>
    <t>PIS ...................................................................................................................</t>
  </si>
  <si>
    <t xml:space="preserve">   ISS</t>
  </si>
  <si>
    <t>Seguridade Social (COFINS) .............................................................................................</t>
  </si>
  <si>
    <t xml:space="preserve">   CPMF</t>
  </si>
  <si>
    <t>CPMF ...........................................................................................................</t>
  </si>
  <si>
    <t>BDI - Faixa referencial</t>
  </si>
  <si>
    <t>Percentuais Variáveis</t>
  </si>
  <si>
    <t>CSLL .............................................................................................................</t>
  </si>
  <si>
    <t>IRPJ .............................................................................................................</t>
  </si>
  <si>
    <t>ISSQN ...........................................................................................................</t>
  </si>
  <si>
    <t>³</t>
  </si>
  <si>
    <t>Outros (especificar) ................................................................................................</t>
  </si>
  <si>
    <t>6.</t>
  </si>
  <si>
    <r>
      <t xml:space="preserve">BDI sobre o </t>
    </r>
    <r>
      <rPr>
        <b/>
        <u/>
        <sz val="12"/>
        <rFont val="Times New Roman"/>
        <family val="1"/>
      </rPr>
      <t>Custo Total Direto da Obra</t>
    </r>
    <r>
      <rPr>
        <b/>
        <sz val="12"/>
        <rFont val="Times New Roman"/>
        <family val="1"/>
      </rPr>
      <t xml:space="preserve"> ............................................................................................</t>
    </r>
  </si>
  <si>
    <t>COMPOSIÇÃO DO BDI</t>
  </si>
  <si>
    <t>TAXAS: LS= 90,64 %</t>
  </si>
  <si>
    <t>PLANILHA ORÇAMENTÁRIA - LABORATÓRIOS DO BLOCO 2GJU</t>
  </si>
  <si>
    <t>CAMPUS JARDIM UMUARAMA</t>
  </si>
  <si>
    <t>BDI EQUIPAMENTOS (14,21%)</t>
  </si>
  <si>
    <t xml:space="preserve">TOTAL DA PLANILHA COM BDI: </t>
  </si>
  <si>
    <t xml:space="preserve">PREÇO/M²: </t>
  </si>
  <si>
    <t>ÁREA TOTAL (M2): 102,78 m2</t>
  </si>
  <si>
    <t>ÁREA TOTAL (M2):102,78 m2</t>
  </si>
  <si>
    <t>OBJETO: REFORMA DOS LABORATÓRIOS BLOCO 2GJU</t>
  </si>
  <si>
    <t>CAMPUS JARDIM UMUARAM</t>
  </si>
  <si>
    <t xml:space="preserve">                             ÁREA TOTAL (M2):102,78 m2</t>
  </si>
  <si>
    <t>HISTOGRAMA MDO</t>
  </si>
  <si>
    <t>CRONOGRAMA FÍSICO FINACEIRO</t>
  </si>
  <si>
    <t>ITEM</t>
  </si>
  <si>
    <t>DISCRIMINAÇÃO  DE SERVIÇOS</t>
  </si>
  <si>
    <t>VALOR DOS  SERVIÇOS (R$)</t>
  </si>
  <si>
    <t>PESO</t>
  </si>
  <si>
    <t>Início</t>
  </si>
  <si>
    <t>Final</t>
  </si>
  <si>
    <t>Duração</t>
  </si>
  <si>
    <t>Mês1</t>
  </si>
  <si>
    <t>Mês 2</t>
  </si>
  <si>
    <t>%</t>
  </si>
  <si>
    <t>Total:</t>
  </si>
  <si>
    <t>REFORMA DOS LABORATÓRIOS 2GJU</t>
  </si>
  <si>
    <t>Nome do recurso</t>
  </si>
  <si>
    <t>Trabalho</t>
  </si>
  <si>
    <t>1 hr</t>
  </si>
  <si>
    <t>AUXILIAR DE ELETRICISTA</t>
  </si>
  <si>
    <t>26,7 hrs</t>
  </si>
  <si>
    <t>AJUDANTE DE ARMADOR</t>
  </si>
  <si>
    <t>1,83 hrs</t>
  </si>
  <si>
    <t>AJUDANTE DE CARPINTEIRO</t>
  </si>
  <si>
    <t>215,87 hrs</t>
  </si>
  <si>
    <t>AJUDANTE DE ELETRICISTA</t>
  </si>
  <si>
    <t>8 hrs</t>
  </si>
  <si>
    <t>ARMADOR</t>
  </si>
  <si>
    <t>CARPINTEIRO DE FORMAS</t>
  </si>
  <si>
    <t>AUXILIAR DE ENCANADOR OU BOMBEIRO HIDRAULICO</t>
  </si>
  <si>
    <t>MARMORISTA/GRANITEIRO</t>
  </si>
  <si>
    <t>ALMOXARIFE</t>
  </si>
  <si>
    <t>300 hrs</t>
  </si>
  <si>
    <t>371,57 hrs</t>
  </si>
  <si>
    <t>70,8 hrs</t>
  </si>
  <si>
    <t>AZULEJISTA OU LADRILHISTA</t>
  </si>
  <si>
    <t>32,73 hrs</t>
  </si>
  <si>
    <t>CARPINTEIRO DE ESQUADRIA</t>
  </si>
  <si>
    <t>227,43 hrs</t>
  </si>
  <si>
    <t>1,92 hrs</t>
  </si>
  <si>
    <t>ELETRICISTA OU OFICIAL ELETRICISTA</t>
  </si>
  <si>
    <t>520,78 hrs</t>
  </si>
  <si>
    <t>ENCANADOR OU BOMBEIRO HIDRAULICO</t>
  </si>
  <si>
    <t>71,82 hrs</t>
  </si>
  <si>
    <t>ENGENHEIRO DE OBRA PLENO</t>
  </si>
  <si>
    <t>50 hrs</t>
  </si>
  <si>
    <t>ENCARREGADO GERAL</t>
  </si>
  <si>
    <t>62,92 hrs</t>
  </si>
  <si>
    <t>MOTORISTA DE CAMINHAO - PISO MENSAL (ENCARGO SOCIAL</t>
  </si>
  <si>
    <t>0,08 hrs</t>
  </si>
  <si>
    <t>PEDREIRO</t>
  </si>
  <si>
    <t>668,22 hrs</t>
  </si>
  <si>
    <t>PINTOR</t>
  </si>
  <si>
    <t>183,6 hrs</t>
  </si>
  <si>
    <t>SERVENTE</t>
  </si>
  <si>
    <t>1.118,78 hrs</t>
  </si>
  <si>
    <t>SOLDADOR</t>
  </si>
  <si>
    <t>3,93 hrs</t>
  </si>
  <si>
    <t>MONTADOR ELETROELETRONICO</t>
  </si>
  <si>
    <t>OPERADOR DE BETONEIRA ESTACIONARIA/MISTURADOR</t>
  </si>
  <si>
    <t>31,25 hrs</t>
  </si>
  <si>
    <t>MAO-DE-OBRA DE SERVENTE DA CONSTRUCAO CIVIL, INCLUSIVE</t>
  </si>
  <si>
    <t>1,43 hrs</t>
  </si>
  <si>
    <t>54,58 hrs</t>
  </si>
  <si>
    <t>ELETRICISTA</t>
  </si>
  <si>
    <t>MAO-DE-OBRA DE PEDREIRO, INCLUSIVE ENCARGOS SOCIAIS</t>
  </si>
  <si>
    <t>3 hrs</t>
  </si>
  <si>
    <t>5,9 hrs</t>
  </si>
  <si>
    <t>1h</t>
  </si>
  <si>
    <t>2,7h</t>
  </si>
  <si>
    <t>24h</t>
  </si>
  <si>
    <t>1,83h</t>
  </si>
  <si>
    <t>19,97h</t>
  </si>
  <si>
    <t>195,92h</t>
  </si>
  <si>
    <t>8h</t>
  </si>
  <si>
    <t>160,05h</t>
  </si>
  <si>
    <t>139,95h</t>
  </si>
  <si>
    <t>141,72h</t>
  </si>
  <si>
    <t>229,85h</t>
  </si>
  <si>
    <t>5h</t>
  </si>
  <si>
    <t>65,8h</t>
  </si>
  <si>
    <t>2,77h</t>
  </si>
  <si>
    <t>29,98h</t>
  </si>
  <si>
    <t>25,32h</t>
  </si>
  <si>
    <t>202,13h</t>
  </si>
  <si>
    <t>1,92h</t>
  </si>
  <si>
    <t>163,88h</t>
  </si>
  <si>
    <t>356,9h</t>
  </si>
  <si>
    <t>10,5h</t>
  </si>
  <si>
    <t>61,32h</t>
  </si>
  <si>
    <t>50h</t>
  </si>
  <si>
    <t>30,27h</t>
  </si>
  <si>
    <t>32,63h</t>
  </si>
  <si>
    <t>0,08h</t>
  </si>
  <si>
    <t>587,07h</t>
  </si>
  <si>
    <t>81,15h</t>
  </si>
  <si>
    <t>183,6h</t>
  </si>
  <si>
    <t>795,83h</t>
  </si>
  <si>
    <t>322,93h</t>
  </si>
  <si>
    <t>3,93h</t>
  </si>
  <si>
    <t>30,55h</t>
  </si>
  <si>
    <t>0,7h</t>
  </si>
  <si>
    <t>1,43h</t>
  </si>
  <si>
    <t>24,98h</t>
  </si>
  <si>
    <t>29,6h</t>
  </si>
  <si>
    <t>3h</t>
  </si>
  <si>
    <t>5,7h</t>
  </si>
  <si>
    <t>0,2h</t>
  </si>
  <si>
    <t>MÊS 1</t>
  </si>
  <si>
    <t>MÊS 2</t>
  </si>
  <si>
    <t xml:space="preserve"> 01.</t>
  </si>
  <si>
    <t>ADIMINISTRAÇÃO LOCAL E CANTEIR O</t>
  </si>
  <si>
    <t xml:space="preserve"> 01. 01.</t>
  </si>
  <si>
    <t xml:space="preserve"> 01. 01. 01.</t>
  </si>
  <si>
    <t>CZ9685</t>
  </si>
  <si>
    <t>EQUIPE ADMINISTRATIVA</t>
  </si>
  <si>
    <t>MÊS</t>
  </si>
  <si>
    <t xml:space="preserve"> 01. 02.</t>
  </si>
  <si>
    <t>CANTEIRO</t>
  </si>
  <si>
    <t xml:space="preserve"> 01. 02. 01.</t>
  </si>
  <si>
    <t>CB0009</t>
  </si>
  <si>
    <t>73847/002</t>
  </si>
  <si>
    <t>ALUGUEL CONTAINER/ESCRIT/WC C/1 VASO/1 LAV/1 MIC/4 CHUV LARG=2,20M COMPR=6,20M ALT=2,50M CHAPA ACO NERV TRAPEZ FORROC/ISOL TERMO-ACUST CHASSIS REFORC PISO COMPENS NAVAL INCL INSTELETR/HIDRO-SANIT EXCL TRANSP/CARGA/DESCARGA</t>
  </si>
  <si>
    <t>MES</t>
  </si>
  <si>
    <t xml:space="preserve"> 01. 02. 02.</t>
  </si>
  <si>
    <t>CB0006</t>
  </si>
  <si>
    <t>74209/001</t>
  </si>
  <si>
    <t>PLACA DE OBRA EM CHAPA DE ACO GALVANIZADO</t>
  </si>
  <si>
    <t xml:space="preserve"> 01. 02. 03.</t>
  </si>
  <si>
    <t>CZ9691</t>
  </si>
  <si>
    <t>FERRAMENTAS</t>
  </si>
  <si>
    <t xml:space="preserve"> 01. 02. 04.</t>
  </si>
  <si>
    <t>CZ9692</t>
  </si>
  <si>
    <t>EPI/PPRA/PCMSO/EXAMES (&lt; 20 EMPREGADOS) (A&gt;=200M2) AREAS EDIF.COBERTAS FECHADAS</t>
  </si>
  <si>
    <t xml:space="preserve"> 01. 02. 05.</t>
  </si>
  <si>
    <t>ANOTAÇÃO RESP TECNICA ART CREA</t>
  </si>
  <si>
    <t xml:space="preserve">TOTAL ITEM:  01   </t>
  </si>
  <si>
    <t xml:space="preserve"> 02.</t>
  </si>
  <si>
    <t xml:space="preserve"> 02. 01. 01.</t>
  </si>
  <si>
    <t xml:space="preserve"> 02. 01. 02.</t>
  </si>
  <si>
    <t xml:space="preserve"> 02. 01. 03.</t>
  </si>
  <si>
    <t xml:space="preserve"> 02. 01. 04.</t>
  </si>
  <si>
    <t xml:space="preserve"> 02. 01. 05.</t>
  </si>
  <si>
    <t xml:space="preserve"> 02. 01. 06.</t>
  </si>
  <si>
    <t>RETIRADA DE TUBULACAO HIDROSSANITARIA EMBUTIDA COM CONEXOES Ø 1/2" A 2"</t>
  </si>
  <si>
    <t xml:space="preserve"> 02. 01. 07.</t>
  </si>
  <si>
    <t xml:space="preserve"> 02. 01. 08.</t>
  </si>
  <si>
    <t xml:space="preserve"> 02. 01. 09.</t>
  </si>
  <si>
    <t>73899/002</t>
  </si>
  <si>
    <t xml:space="preserve"> 02. 01. 10.</t>
  </si>
  <si>
    <t>CZ9693</t>
  </si>
  <si>
    <t>04.014.0095-0</t>
  </si>
  <si>
    <t>LOCACAO DE CACAMBA DE ACO TIPO CONTAINER COM 5M3 DE CAPACIDADE,PARA RETIRADA DE ENTULHO DE OBRA,INCLUSIVE CARREGAMENTO,TRANSPORTE E DESCARREGAMENTO,EXCLUSIVE TAXA PARA DESCARGA EMLOCAIS AUTORIZADOS E/OU LICENCIADOS (VIDE ITEM 04.014.0110)</t>
  </si>
  <si>
    <t xml:space="preserve">TOTAL ITEM:  02   </t>
  </si>
  <si>
    <t xml:space="preserve"> 03.</t>
  </si>
  <si>
    <t xml:space="preserve"> 03. 01. 01.</t>
  </si>
  <si>
    <t xml:space="preserve"> 03. 01. 02.</t>
  </si>
  <si>
    <t>CP0114</t>
  </si>
  <si>
    <t>ALVENARIA DE VEDAÇÃO DE BLOCOS CERÂMICOS FURADOS NA HORIZONTAL DE 9X14X19CM (ESPESSURA 9CM) DE PAREDES COM ÁREA LÍQUIDA MENOR QUE 6M² SEM VÃOS E ARGAMASSA DE ASSENTAMENTO COM PREPARO EM BETONEIRA. AF_06/2014_P</t>
  </si>
  <si>
    <t xml:space="preserve"> 03. 01. 03.</t>
  </si>
  <si>
    <t>CP0022</t>
  </si>
  <si>
    <t>73988/001</t>
  </si>
  <si>
    <t>ENCUNHAMENTO (APERTO DE ALVENARIA) EM TIJOLOS CERAMICOS MACICO 5,7X9X19CM 1 VEZ (ESPESSURA 19CM) COM ARGAMASSA TRACO 1:2:8 (CIMENTO, CAL E AREIA)</t>
  </si>
  <si>
    <t xml:space="preserve"> 03. 01. 04.</t>
  </si>
  <si>
    <t xml:space="preserve"> 03. 01. 05.</t>
  </si>
  <si>
    <t>73909/001</t>
  </si>
  <si>
    <t>DIVISORIA EM MADEIRA COMPENSADA RESINADA ESPESSURA 6MM, ESTRUTURADA EMMADEIRA DE LEI 3"X3"</t>
  </si>
  <si>
    <t xml:space="preserve"> 03. 01. 06.</t>
  </si>
  <si>
    <t>74229/001</t>
  </si>
  <si>
    <t xml:space="preserve">TOTAL ITEM:  03   </t>
  </si>
  <si>
    <t xml:space="preserve"> 04.</t>
  </si>
  <si>
    <t xml:space="preserve"> 04. 01. 01.</t>
  </si>
  <si>
    <t>74199/001</t>
  </si>
  <si>
    <t xml:space="preserve"> 04. 01. 02.</t>
  </si>
  <si>
    <t>CT0194</t>
  </si>
  <si>
    <t>EMBOÇO OU MASSA ÚNICA EM ARGAMASSA TRAÇO 1:2:8, PREPARO MECÂNICO COM BETONEIRA 400 L, APLICADA MANUALMENTE EM PANOS DE FACHADA COM PRESENÇADE VÃOS, ESPESSURA DE 25 MM. AF_06/2014</t>
  </si>
  <si>
    <t xml:space="preserve"> 04. 01. 03.</t>
  </si>
  <si>
    <t xml:space="preserve"> 04. 01. 04.</t>
  </si>
  <si>
    <t xml:space="preserve"> 04. 01. 05.</t>
  </si>
  <si>
    <t xml:space="preserve"> 04. 01. 06.</t>
  </si>
  <si>
    <t xml:space="preserve">TOTAL ITEM:  04   </t>
  </si>
  <si>
    <t xml:space="preserve"> 05.</t>
  </si>
  <si>
    <t xml:space="preserve"> 05. 01. 01.</t>
  </si>
  <si>
    <t xml:space="preserve"> 05. 01. 02.</t>
  </si>
  <si>
    <t xml:space="preserve"> 05. 01. 03.</t>
  </si>
  <si>
    <t>CZ9694</t>
  </si>
  <si>
    <t>BAN-TES-005</t>
  </si>
  <si>
    <t>TESTEIRA EM GRANITO CINZA ANDORINHA</t>
  </si>
  <si>
    <t xml:space="preserve"> 05. 01. 04.</t>
  </si>
  <si>
    <t>CZ9695</t>
  </si>
  <si>
    <t>BAN-ROD-010</t>
  </si>
  <si>
    <t>RODABANCADA EM GRANITO CINZA ANDORINHA H = 10 CM, E = 2 CM</t>
  </si>
  <si>
    <t xml:space="preserve">TOTAL ITEM:  05   </t>
  </si>
  <si>
    <t xml:space="preserve"> 06.</t>
  </si>
  <si>
    <t xml:space="preserve"> 06. 01. 01.</t>
  </si>
  <si>
    <t>CZ9513</t>
  </si>
  <si>
    <t>07761/ORSE</t>
  </si>
  <si>
    <t>BARRA DE APOIO PARA SANITÁRIOS DE DEFICIENTES FÍSICOS, DECA 2310 EBR, L=90 CM, OU SIMILAR</t>
  </si>
  <si>
    <t xml:space="preserve"> 06. 01. 02.</t>
  </si>
  <si>
    <t>CZ9530</t>
  </si>
  <si>
    <t>18.016.0040-0</t>
  </si>
  <si>
    <t xml:space="preserve"> 06. 01. 03.</t>
  </si>
  <si>
    <t xml:space="preserve"> 06. 01. 04.</t>
  </si>
  <si>
    <t xml:space="preserve"> 06. 01. 05.</t>
  </si>
  <si>
    <t xml:space="preserve"> 06. 01. 06.</t>
  </si>
  <si>
    <t>TORNEIRA CROMADA DE MESA, 1/2" OU 3/4", PARA LAVATÓRIO, PADRÃO POPULAR- FORNECIMENTO E INSTALAÇÃO. AF_12/2013</t>
  </si>
  <si>
    <t xml:space="preserve"> 06. 01. 07.</t>
  </si>
  <si>
    <t>TORNEIRA CROMADA TUBO MÓVEL, DE MESA, 1/2" OU 3/4", PARA PIA DE COZINHA, PADRÃO ALTO - FORNECIMENTO E INSTALAÇÃO. AF_12/2013</t>
  </si>
  <si>
    <t xml:space="preserve"> 06. 01. 08.</t>
  </si>
  <si>
    <t>CZ0020</t>
  </si>
  <si>
    <t>PONTO DE ESGOTO PVC 100MM - MEDIA 1,10M DE TUBO PVC ESGOTO PREDIAL DN 100MM E 1 JOELHO PVC 90GRAUS ESGOTO PREDIAL DN 100MM - FORNECIMENTO E INSTALAÇÃO</t>
  </si>
  <si>
    <t xml:space="preserve"> 06. 01. 09.</t>
  </si>
  <si>
    <t>PONTO DE ÁGUA FRIA PVC 1/2 - MEDIA 5,00M DE TUBO DE PVC ROSCAVEL ÁGUA FRIA 1/2 E 2 JOELHOS DE PVC ROSCAVEL 90 GRAUS ÁGUA FRIA 1/2 - FORNECIMENTO E INSTALÇÃO</t>
  </si>
  <si>
    <t xml:space="preserve">TOTAL ITEM:  06   </t>
  </si>
  <si>
    <t xml:space="preserve"> 07.</t>
  </si>
  <si>
    <t>INSTALAÇÃO ELETRICAS</t>
  </si>
  <si>
    <t xml:space="preserve"> 07. 01. 01.</t>
  </si>
  <si>
    <t>CZ9534</t>
  </si>
  <si>
    <t>C4174</t>
  </si>
  <si>
    <t xml:space="preserve"> 07. 01. 02.</t>
  </si>
  <si>
    <t>CONDULETE EM ALUMINIO FUNDIDO 2" TIPO "E" - FORNECIMENTO E INSTALACAO</t>
  </si>
  <si>
    <t xml:space="preserve"> 07. 01. 03.</t>
  </si>
  <si>
    <t>ELETRODUTO DE PVC RIGIDO ROSCAVEL DN 32MM (1 1/4") INCL CONEXOES, FORNECIMENTO E INSTALACAO</t>
  </si>
  <si>
    <t xml:space="preserve"> 07. 01. 04.</t>
  </si>
  <si>
    <t xml:space="preserve"> 07. 01. 05.</t>
  </si>
  <si>
    <t xml:space="preserve"> 07. 01. 06.</t>
  </si>
  <si>
    <t xml:space="preserve"> 07. 01. 07.</t>
  </si>
  <si>
    <t xml:space="preserve"> 07. 01. 08.</t>
  </si>
  <si>
    <t>CZ9537</t>
  </si>
  <si>
    <t>C1661</t>
  </si>
  <si>
    <t xml:space="preserve"> 07. 01. 09.</t>
  </si>
  <si>
    <t>CZ9538</t>
  </si>
  <si>
    <t>C1638</t>
  </si>
  <si>
    <t xml:space="preserve"> 07. 01. 10.</t>
  </si>
  <si>
    <t>CJ0409</t>
  </si>
  <si>
    <t xml:space="preserve"> 07. 01. 11.</t>
  </si>
  <si>
    <t>CZ9539</t>
  </si>
  <si>
    <t>ELE-CON-110</t>
  </si>
  <si>
    <t>CONDULETE TIPO X EM ALUMÍNIO PARA ELETRODUTO ROSCADO D = 1"</t>
  </si>
  <si>
    <t xml:space="preserve"> 07. 01. 12.</t>
  </si>
  <si>
    <t>CZ0014</t>
  </si>
  <si>
    <t>BLOCO DE DISTRIBUÇÃO 125A TETRAPOLAR</t>
  </si>
  <si>
    <t xml:space="preserve"> 07. 01. 13.</t>
  </si>
  <si>
    <t>CZ9540</t>
  </si>
  <si>
    <t>C4562</t>
  </si>
  <si>
    <t xml:space="preserve"> 07. 01. 14.</t>
  </si>
  <si>
    <t>CJ0033</t>
  </si>
  <si>
    <t xml:space="preserve"> 07. 01. 15.</t>
  </si>
  <si>
    <t>CZ9544</t>
  </si>
  <si>
    <t>ELE-DIS-062</t>
  </si>
  <si>
    <t>DISJUNTOR BIPOLAR TERMOMAGNÉTICO 5KA, DE 16A</t>
  </si>
  <si>
    <t xml:space="preserve"> 07. 01. 16.</t>
  </si>
  <si>
    <t>74130/001</t>
  </si>
  <si>
    <t xml:space="preserve"> 07. 01. 17.</t>
  </si>
  <si>
    <t xml:space="preserve"> 07. 01. 18.</t>
  </si>
  <si>
    <t>74130/003</t>
  </si>
  <si>
    <t xml:space="preserve"> 07. 01. 19.</t>
  </si>
  <si>
    <t xml:space="preserve"> 07. 01. 20.</t>
  </si>
  <si>
    <t>CZ9547</t>
  </si>
  <si>
    <t>C4530</t>
  </si>
  <si>
    <t>DISJUNTOR DIFERENCIAL DR-16A - 40A, 30mA</t>
  </si>
  <si>
    <t xml:space="preserve"> 07. 01. 21.</t>
  </si>
  <si>
    <t>CZ9548</t>
  </si>
  <si>
    <t>15.018.0610-0</t>
  </si>
  <si>
    <t>CURVA HORIZONTAL,90º,PARA ELETROCALHA PERFURADA OU LISA,100X50MM.FORNECIMENTO E COLOCACAO</t>
  </si>
  <si>
    <t xml:space="preserve"> 07. 01. 22.</t>
  </si>
  <si>
    <t>74130/006</t>
  </si>
  <si>
    <t xml:space="preserve"> 07. 01. 23.</t>
  </si>
  <si>
    <t>CZ9549</t>
  </si>
  <si>
    <t>10257/ORSE</t>
  </si>
  <si>
    <t>QDM-03 CAIXA PARA QUADRO DE DISTRIBUIÇÃO, SOBREPOR,METÁLICO, TRATAMENTO ANTICORROSIVO, ESPELHO INTERNO, PORTA E TRINCO PINT A PÓ P</t>
  </si>
  <si>
    <t xml:space="preserve"> 07. 01. 24.</t>
  </si>
  <si>
    <t>ELETRODUTO DE ACO GALVANIZADO ELETROLITICO DN 40MM (1 1/2"), TIPO SEMI-PESADO, INCLUSIVE CONEXOES - FORNECIMENTO E INSTALACAO</t>
  </si>
  <si>
    <t xml:space="preserve"> 07. 01. 25.</t>
  </si>
  <si>
    <t>ELETRODUTO DE ACO GALVANIZADO ELETROLITICO DN 75MM (3"), TIPO SEMI-PESADO, INCLUSIVE CONEXOES - FORNECIMENTO E INSTALACAO</t>
  </si>
  <si>
    <t xml:space="preserve"> 07. 01. 26.</t>
  </si>
  <si>
    <t>CURVA FERRO GALVANIZADO 90G ROSCA MACHO/FEMEA REF. 1 1/4"</t>
  </si>
  <si>
    <t xml:space="preserve"> 07. 01. 27.</t>
  </si>
  <si>
    <t>CZ9550</t>
  </si>
  <si>
    <t>ELE-CAL-005</t>
  </si>
  <si>
    <t>ELETROCALHA LISA GALVANIZADA ELETROLÍTICA CHAPA 14 - 100 X 50 MM COM TAMPA, INCLUSIVE CONEXÃO</t>
  </si>
  <si>
    <t xml:space="preserve"> 07. 01. 28.</t>
  </si>
  <si>
    <t>CZ9552</t>
  </si>
  <si>
    <t>C1165</t>
  </si>
  <si>
    <t>DUTO PERFURADO - PERFILADOS CHAPA DE AÇO (38X38)mm</t>
  </si>
  <si>
    <t xml:space="preserve"> 07. 01. 29.</t>
  </si>
  <si>
    <t>CZ9553</t>
  </si>
  <si>
    <t>C3482</t>
  </si>
  <si>
    <t>TERMINAL OLHAL PARA CABO DE 1,50MM2 À 2,50MM2</t>
  </si>
  <si>
    <t xml:space="preserve"> 07. 01. 30.</t>
  </si>
  <si>
    <t>CZ9554</t>
  </si>
  <si>
    <t>C3483</t>
  </si>
  <si>
    <t>TERMINAL OLHAL PARA CABO DE 4,00MM2 À 6,00MM2</t>
  </si>
  <si>
    <t xml:space="preserve"> 07. 01. 31.</t>
  </si>
  <si>
    <t>CZ9557</t>
  </si>
  <si>
    <t>BUCHA NYLON S-8 C/ PARAFUSO ACO ZINC CAB CHATA ROSCA SOBERBA 4,8 X 50MM</t>
  </si>
  <si>
    <t xml:space="preserve"> 07. 01. 32.</t>
  </si>
  <si>
    <t>CZ9558</t>
  </si>
  <si>
    <t>SPDA-ABR-005</t>
  </si>
  <si>
    <t xml:space="preserve"> 07. 01. 33.</t>
  </si>
  <si>
    <t xml:space="preserve"> 07. 01. 34.</t>
  </si>
  <si>
    <t>73860/009</t>
  </si>
  <si>
    <t xml:space="preserve"> 07. 01. 35.</t>
  </si>
  <si>
    <t>73860/008</t>
  </si>
  <si>
    <t xml:space="preserve"> 07. 01. 36.</t>
  </si>
  <si>
    <t>73860/007</t>
  </si>
  <si>
    <t xml:space="preserve"> 07. 01. 37.</t>
  </si>
  <si>
    <t>CZ9560</t>
  </si>
  <si>
    <t>FITA ISOLANTE 19 MMX20M</t>
  </si>
  <si>
    <t xml:space="preserve"> 07. 01. 38.</t>
  </si>
  <si>
    <t>CZ9561</t>
  </si>
  <si>
    <t>CAB-ANI-005</t>
  </si>
  <si>
    <t>ANILHA (MARCADOR) PARA IDENTIFICAÇÃO DE CABOS (# 6 MM2) - 500 UN</t>
  </si>
  <si>
    <t xml:space="preserve"> 07. 01. 39.</t>
  </si>
  <si>
    <t>CZ9562</t>
  </si>
  <si>
    <t>EQUIPE DE MANUTENÇÃO DAS INSTA LAÇÕES ELETRICAS</t>
  </si>
  <si>
    <t xml:space="preserve"> 07. 01. 40.</t>
  </si>
  <si>
    <t>CZ9563</t>
  </si>
  <si>
    <t>C4533</t>
  </si>
  <si>
    <t xml:space="preserve"> 07. 01. 41.</t>
  </si>
  <si>
    <t>CZ9564</t>
  </si>
  <si>
    <t>C2455</t>
  </si>
  <si>
    <t>TERMINAL DE PRESSÃO P/ CABOS ATÉ 16MM2</t>
  </si>
  <si>
    <t xml:space="preserve"> 07. 01. 42.</t>
  </si>
  <si>
    <t>CZ9565</t>
  </si>
  <si>
    <t>ELE-PER-070</t>
  </si>
  <si>
    <t>SUPORTE EM CHAPA DE AÇO PARA PERFILADO</t>
  </si>
  <si>
    <t xml:space="preserve"> 07. 01. 43.</t>
  </si>
  <si>
    <t>CJ0492</t>
  </si>
  <si>
    <t>BARRAMENTO PENTE 80A PENTE TRIFASICO</t>
  </si>
  <si>
    <t xml:space="preserve"> 07. 01. 44.</t>
  </si>
  <si>
    <t>CZ9676</t>
  </si>
  <si>
    <t>C2494</t>
  </si>
  <si>
    <t>TOMADA VOLTAMP - 30A (MACHO/FÊMEA)</t>
  </si>
  <si>
    <t xml:space="preserve"> 07. 01. 45.</t>
  </si>
  <si>
    <t>CZ9678</t>
  </si>
  <si>
    <t>08351/ORSE</t>
  </si>
  <si>
    <t>FORNECIMENTO E INSTALAÇÃO DE PARAFUSO CABEÇA LENTILHA 1/4" X 1/2" (REF. VL 1.68 VALEMAM OU SIMILAR)</t>
  </si>
  <si>
    <t xml:space="preserve"> 07. 01. 46.</t>
  </si>
  <si>
    <t>CZ9679</t>
  </si>
  <si>
    <t>ELE-PER-080</t>
  </si>
  <si>
    <t>VERGALHÃO DE AÇO COM ROSCA TOTAL PARA PERFILADO (DIÂMETRO: 1/4")</t>
  </si>
  <si>
    <t xml:space="preserve">TOTAL ITEM:  07   </t>
  </si>
  <si>
    <t xml:space="preserve"> 08.</t>
  </si>
  <si>
    <t xml:space="preserve"> 08. 01. 01.</t>
  </si>
  <si>
    <t xml:space="preserve"> 08. 01. 02.</t>
  </si>
  <si>
    <t>73910/005</t>
  </si>
  <si>
    <t xml:space="preserve"> 08. 01. 03.</t>
  </si>
  <si>
    <t>73910/007</t>
  </si>
  <si>
    <t>PORTA DE MADEIRA COMPENSADA LISA PARA CERA OU VERNIZ, 90X210X3,5CM, INCLUSO ADUELA 1A, ALIZAR 1A E DOBRADICAS COM ANEL</t>
  </si>
  <si>
    <t xml:space="preserve"> 08. 01. 04.</t>
  </si>
  <si>
    <t xml:space="preserve"> 08. 01. 05.</t>
  </si>
  <si>
    <t>74070/001</t>
  </si>
  <si>
    <t xml:space="preserve"> 08. 01. 06.</t>
  </si>
  <si>
    <t xml:space="preserve">TOTAL ITEM:  08   </t>
  </si>
  <si>
    <t xml:space="preserve"> 09.</t>
  </si>
  <si>
    <t xml:space="preserve"> 09. 01. 01.</t>
  </si>
  <si>
    <t xml:space="preserve"> 09. 01. 02.</t>
  </si>
  <si>
    <t xml:space="preserve"> 09. 01. 03.</t>
  </si>
  <si>
    <t xml:space="preserve"> 09. 01. 04.</t>
  </si>
  <si>
    <t>73924/001</t>
  </si>
  <si>
    <t xml:space="preserve">TOTAL ITEM:  09   </t>
  </si>
  <si>
    <t>EQUIPAMENTO</t>
  </si>
  <si>
    <t xml:space="preserve"> 10. 01. 01.</t>
  </si>
  <si>
    <t>CZ9555</t>
  </si>
  <si>
    <t>C3861</t>
  </si>
  <si>
    <t xml:space="preserve"> 10. 01. 02.</t>
  </si>
  <si>
    <t>CZ9684</t>
  </si>
  <si>
    <t>18.034.0075-0</t>
  </si>
  <si>
    <t>EXAUSTORES CENTRIFUGOS,TIPO LIMIT LOAD,SIMPLES ASPIRACAO E ACIONAMENTO INDIRETO,FABRICADO EM CHAPA DE ACO CARBONO,5CV/220V.FORNECIMENTO E COLOCACAO</t>
  </si>
  <si>
    <t xml:space="preserve"> 10. 01. 03.</t>
  </si>
  <si>
    <t>CU1365</t>
  </si>
  <si>
    <t>CONTROLE DE ACESSO TIPO FINGER</t>
  </si>
  <si>
    <t xml:space="preserve"> 11. 01. 01.</t>
  </si>
  <si>
    <t xml:space="preserve">Cod. Cliente   </t>
  </si>
  <si>
    <t>BDI (25,42%)</t>
  </si>
  <si>
    <t>DATA:11/05/2015</t>
  </si>
  <si>
    <t>DATA BASE - REGIÃO: SINAPI - Belo Horizonte/MG (MES: 02/2015)</t>
  </si>
  <si>
    <t xml:space="preserve">Item:  01. 01. 01.             </t>
  </si>
  <si>
    <t xml:space="preserve">Serviço:  EQUIPE ADMINISTRATIVA                                        </t>
  </si>
  <si>
    <t xml:space="preserve">Unid: MÊS   </t>
  </si>
  <si>
    <t xml:space="preserve">IH9007 - ALMOXARIFE </t>
  </si>
  <si>
    <t xml:space="preserve">IH9008 - ENGENHEIRO CIVIL DE OBRA PLENO </t>
  </si>
  <si>
    <t xml:space="preserve">IH9009 - ENCARREGADO GERAL DE OBRAS </t>
  </si>
  <si>
    <t xml:space="preserve">CU1239 - VIGIA NOTURNO COM ENCARGOS COMPLEMENTARES </t>
  </si>
  <si>
    <t xml:space="preserve">Item:  01. 02. 01.             </t>
  </si>
  <si>
    <t xml:space="preserve">Serviço:  ALUGUEL CONTAINER/ESCRIT/WC C/1 VASO/1 LAV/1 MIC/4 CHUV LARG=2,20M COMPR=6,20M ALT=2,50M CHAPA ACO NERV TRAPEZ FORROC/ISOL TERMO-ACUST CHASSIS REFORC PISO COMPENS NAVAL INCL INSTELETR/HIDRO-SANIT EXCL TRANSP/CARGA/DESCARGA </t>
  </si>
  <si>
    <t xml:space="preserve">Unid: MES   </t>
  </si>
  <si>
    <t xml:space="preserve">IE0151 - CONTAINER 2,30 X 6,00 M, ALT. 2,50 M, COM 1 SANITARIO, PARA ESCRITORIO, COMPLETO, SEM DIVISORIAS INTERNAS (LOCACAO) </t>
  </si>
  <si>
    <t xml:space="preserve">IM1111 - CHUVEIRO PLASTICO BRANCO SIMPLES, 5'' - AGUA FRIA - PARA ACOPLAR EM HASTE 1/2' </t>
  </si>
  <si>
    <t xml:space="preserve">IM3184 - LAVATORIO LOUCA BRANCA SUSPENSO *40 X 30* CM </t>
  </si>
  <si>
    <t xml:space="preserve">IM3552 - MICTORIO SIFONADO LOUCA BRANCA SEM COMPLEMENTOS </t>
  </si>
  <si>
    <t xml:space="preserve">IM6655 - BACIA SANITARIA (VASO) CONVENCIONAL DE LOUCA BRANCA </t>
  </si>
  <si>
    <t xml:space="preserve">Item:  01. 02. 02.             </t>
  </si>
  <si>
    <t xml:space="preserve">Serviço:  PLACA DE OBRA EM CHAPA DE ACO GALVANIZADO </t>
  </si>
  <si>
    <t xml:space="preserve">CH0073 - CONCRETO NAO ESTRUTURAL, CONSUMO 150KG/M3, PREPARO COM BETONEIRA, SEMLANCAMENTO </t>
  </si>
  <si>
    <t xml:space="preserve">CU1180 - CARPINTEIRO DE FORMAS COM ENCARGOS COMPLEMENTARES </t>
  </si>
  <si>
    <t xml:space="preserve">CU1243 - SERVENTE COM ENCARGOS COMPLEMENTARES </t>
  </si>
  <si>
    <t xml:space="preserve">IM3780 - PECA DE MADEIRA DE LEI *2,5 X 7,5* CM (1" X 3"), NÃO APARELHADA, (P/TELHADO) </t>
  </si>
  <si>
    <t xml:space="preserve">IM3834 - PECA DE MADEIRA NATIVA / REGIONAL 7,5 X 7,5CM (3X3) NAO APARELHADA (P/FORMA) </t>
  </si>
  <si>
    <t xml:space="preserve">IM4003 - PLACA DE OBRA (PARA CONSTRUCAO CIVIL) EM CHAPA GALVANIZADA *Nº 22*, DE *2,0 X 1,125* M </t>
  </si>
  <si>
    <t xml:space="preserve">IM4250 - PREGO POLIDO COM CABECA 18 X 30 </t>
  </si>
  <si>
    <t xml:space="preserve">Item:  01. 02. 03.             </t>
  </si>
  <si>
    <t xml:space="preserve">IM9015 - FERRAMENTAS ( COMPOSIÇÃO       AUXILIAR )                    </t>
  </si>
  <si>
    <t xml:space="preserve">Item:  01. 02. 04.             </t>
  </si>
  <si>
    <t xml:space="preserve">Serviço:  EPI/PPRA/PCMSO/EXAMES (&lt; 20 EMPREGADOS) (A&gt;=200M2) AREAS EDIF.COBERTAS FECHADAS </t>
  </si>
  <si>
    <t xml:space="preserve">IM9294 - E.P.I/P.P.R.A (COMP. AUXILIAR)                               </t>
  </si>
  <si>
    <t xml:space="preserve">Item:  02. 01. 01.             </t>
  </si>
  <si>
    <t xml:space="preserve">Serviço:  RETIRADA DE APARELHOS SANITARIOS </t>
  </si>
  <si>
    <t xml:space="preserve">CU1185 - ENCANADOR OU BOMBEIRO HIDRÁULICO COM ENCARGOS COMPLEMENTARES </t>
  </si>
  <si>
    <t xml:space="preserve">Item:  02. 01. 02.             </t>
  </si>
  <si>
    <t xml:space="preserve">Serviço:  DESMONTAGEM E REMOCAO DE DIVISORIAS DE MARMORE OU GRANITO </t>
  </si>
  <si>
    <t xml:space="preserve">CU1191 - MARMORISTA/GRANITEIRO COM ENCARGOS COMPLEMENTARES </t>
  </si>
  <si>
    <t xml:space="preserve">Item:  02. 01. 03.             </t>
  </si>
  <si>
    <t xml:space="preserve">Serviço:  REMOCAO DE AZULEJO E SUBSTRATO DE ADERENCIA EM ARGAMASSA </t>
  </si>
  <si>
    <t xml:space="preserve">CU1223 - PEDREIRO COM ENCARGOS COMPLEMENTARES </t>
  </si>
  <si>
    <t xml:space="preserve">Item:  02. 01. 04.             </t>
  </si>
  <si>
    <t xml:space="preserve">Serviço:  DEMOLICAO DE PISO VINILICO </t>
  </si>
  <si>
    <t xml:space="preserve">Item:  02. 01. 05.             </t>
  </si>
  <si>
    <t xml:space="preserve">Serviço:  REMOCAO DE RODAPE VINILICO OU DE BORRACHA COLADA </t>
  </si>
  <si>
    <t xml:space="preserve">Item:  02. 01. 06.             </t>
  </si>
  <si>
    <t xml:space="preserve">Serviço:  RETIRADA DE TUBULACAO HIDROSSANITARIA EMBUTIDA COM CONEXOES Ø 1/2" A 2" </t>
  </si>
  <si>
    <t xml:space="preserve">CU1166 - AUXILIAR DE ENCANADOR OU BOMBEIRO HIDRÁULICO COM ENCARGOS COMPLEMENTARES </t>
  </si>
  <si>
    <t xml:space="preserve">Item:  02. 01. 07.             </t>
  </si>
  <si>
    <t xml:space="preserve">Serviço:  DEMOLICAO DE PISO EM LADRILHO COM ARGAMASSA </t>
  </si>
  <si>
    <t xml:space="preserve">Item:  02. 01. 08.             </t>
  </si>
  <si>
    <t xml:space="preserve">Serviço:  RETIRADA DE BATENTES DE MADEIRA </t>
  </si>
  <si>
    <t xml:space="preserve">CU1179 - CARPINTEIRO DE ESQUADRIA COM ENCARGOS COMPLEMENTARES </t>
  </si>
  <si>
    <t xml:space="preserve">Item:  02. 01. 09.             </t>
  </si>
  <si>
    <t xml:space="preserve">Serviço:  DEMOLICAO DE ALVENARIA DE TIJOLOS FURADOS S/REAPROVEITAMENTO </t>
  </si>
  <si>
    <t xml:space="preserve">Item:  02. 01. 10.             </t>
  </si>
  <si>
    <t xml:space="preserve">Serviço:  LOCACAO DE CACAMBA DE ACO TIPO CONTAINER COM 5M3 DE CAPACIDADE,PARA RETIRADA DE ENTULHO DE OBRA,INCLUSIVE CARREGAMENTO,TRANSPORTE E DESCARREGAMENTO,EXCLUSIVE TAXA PARA DESCARGA EMLOCAIS AUTORIZADOS E/OU LICENCIADOS (VIDE ITEM 04.014.0110) </t>
  </si>
  <si>
    <t xml:space="preserve">IN9015 - ALUGUEL CACAMBA DE ACO TIPO CONTAINER C/5M3 CAPAC.P/RETIRADA ENTULHO OBRA,INCLUSIVE CARREGAM.,TRANSP.E DESCARREGAMENTO </t>
  </si>
  <si>
    <t xml:space="preserve">Item:  03. 01. 01.             </t>
  </si>
  <si>
    <t xml:space="preserve">Serviço:  ALVENARIA EMBASAMENTO TIJOLO CERAMICO FURADO 10X20X20 CM </t>
  </si>
  <si>
    <t xml:space="preserve">CU1250 - ARGAMASSA TRAÇO 1:4 (CIMENTO E AREIA MÉDIA), PREPARO MANUAL. AF_08/2014 </t>
  </si>
  <si>
    <t xml:space="preserve">IM5570 - BLOCO CERAMICO (ALVENARIA DE VEDACAO), 8 FUROS, DE 9 X 19 X 19 CM </t>
  </si>
  <si>
    <t xml:space="preserve">Item:  03. 01. 02.             </t>
  </si>
  <si>
    <t xml:space="preserve">Serviço:  ALVENARIA DE VEDAÇÃO DE BLOCOS CERÂMICOS FURADOS NA HORIZONTAL DE 9X14X19CM (ESPESSURA 9CM) DE PAREDES COM ÁREA LÍQUIDA MENOR QUE 6M² SEM VÃOS E ARGAMASSA DE ASSENTAMENTO COM PREPARO EM BETONEIRA. AF_06/2014_P </t>
  </si>
  <si>
    <t xml:space="preserve">CU1024 - ARGAMASSA TRAÇO 1:2:8 (CIMENTO, CAL E AREIA MÉDIA) PARA EMBOÇO/MASSA ÚNICA/ASSENTAMENTO DE ALVENARIA DE VEDAÇÃO, PREPARO MECÂNICO COM BETONEIRA 400 L. AF_06/2014 </t>
  </si>
  <si>
    <t xml:space="preserve">IM5568 - BLOCO CERAMICO (ALVENARIA VEDACAO), 6 FUROS, DE 9 X 14 X 19 CM </t>
  </si>
  <si>
    <t xml:space="preserve">IM7128 - TELA DE ACO SOLDADA GALVANIZADA PARA ALVENARIA, FIO 1,20 A 1,70 DE DIAMETRO, MALHA 15 X 15 MM, LARGURA 7,5 CM E COMPRIMENTO 50,0 CM </t>
  </si>
  <si>
    <t xml:space="preserve">IM7351 - PINO DE ACO COM FURO, HASTE = 27 MM (ACAO DIRETA) </t>
  </si>
  <si>
    <t xml:space="preserve">CENTO </t>
  </si>
  <si>
    <t xml:space="preserve">Item:  03. 01. 03.             </t>
  </si>
  <si>
    <t xml:space="preserve">Serviço:  ENCUNHAMENTO (APERTO DE ALVENARIA) EM TIJOLOS CERAMICOS MACICO 5,7X9X19CM 1 VEZ (ESPESSURA 19CM) COM ARGAMASSA TRACO 1:2:8 (CIMENTO, CAL E AREIA) </t>
  </si>
  <si>
    <t xml:space="preserve">CU1071 - ARGAMASSA TRAÇO 1:2:8 (CIMENTO, CAL E AREIA MÉDIA) PARA EMBOÇO/MASSA ÚNICA/ASSENTAMENTO DE ALVENARIA DE VEDAÇÃO, PREPARO MANUAL. AF_06/2014 </t>
  </si>
  <si>
    <t xml:space="preserve">IM5575 - TIJOLO CERAMICO MACICO *5 X 10 X 20* CM </t>
  </si>
  <si>
    <t xml:space="preserve">Item:  03. 01. 04.             </t>
  </si>
  <si>
    <t xml:space="preserve">Serviço:  VERGAS 10X10 CM, PREMOLDADAS C/ CONCRETO FCK=15 MPA (PREPARO MECANICO), ACO CA-50 COM FORMAS TABUA DE PINHO 3A </t>
  </si>
  <si>
    <t xml:space="preserve">CH0069 - ARMACAO ACO CA-50, DIAM. 6,3 (1/4) À 12,5MM(1/2) -FORNECIMENTO/ CORTE(PERDA DE 10%) / DOBRA / COLOCAÇÃO. </t>
  </si>
  <si>
    <t xml:space="preserve">CH0075 - CONCRETO FCK=15MPA, PREPARO COM BETONEIRA, SEM LANCAMENTO </t>
  </si>
  <si>
    <t xml:space="preserve">CU1158 - AJUDANTE DE CARPINTEIRO COM ENCARGOS COMPLEMENTARES </t>
  </si>
  <si>
    <t xml:space="preserve">IM4246 - PREGO POLIDO COM CABECA 17 X 27 </t>
  </si>
  <si>
    <t xml:space="preserve">IM4890 - TABUA MADEIRA 2A QUALIDADE 2,5 X 30,0CM (1 X 12") NAO APARELHADA </t>
  </si>
  <si>
    <t xml:space="preserve">Item:  03. 01. 05.             </t>
  </si>
  <si>
    <t xml:space="preserve">Serviço:  DIVISORIA EM MADEIRA COMPENSADA RESINADA ESPESSURA 6MM, ESTRUTURADA EMMADEIRA DE LEI 3"X3" </t>
  </si>
  <si>
    <t xml:space="preserve">IM1046 - CHAPA DE MADEIRA COMPENSADA RESINADA PARA FORMA DE CONCRETO, DE *2,2 X 1,1* M, E = 6 MM </t>
  </si>
  <si>
    <t xml:space="preserve">IM3773 - PECA DE MADEIRA DE LEI *7,5 X 7,5* CM, NÃO APARELHADA, (P/TELHADO, ESTRUTURAS PERMANENTES) </t>
  </si>
  <si>
    <t xml:space="preserve">IM4243 - PREGO POLIDO COM CABECA 16 X 24 </t>
  </si>
  <si>
    <t xml:space="preserve">Item:  03. 01. 06.             </t>
  </si>
  <si>
    <t xml:space="preserve">Serviço:  DIVISORIA EM MARMORE BRANCO POLIDO, ESPESSURA 3 CM, ASSENTADO COM ARGAMASSA TRACO 1:4 (CIMENTO E AREIA), ARREMATE COM CIMENTO BRANCO, EXCLUSIVE FERRAGENS </t>
  </si>
  <si>
    <t xml:space="preserve">IM1117 - CIMENTO BRANCO </t>
  </si>
  <si>
    <t xml:space="preserve">IM3502 - MARMORE BRANCO POLIDO P/ DIVISORIAS E = 3CM </t>
  </si>
  <si>
    <t xml:space="preserve">Item:  04. 01. 01.             </t>
  </si>
  <si>
    <t xml:space="preserve">Serviço:  CHAPISCO RUSTICO TRACO 1:3 (CIMENTO E AREIA GROSSA), ESPESSURA 2CM, PREPARO MANUAL DA ARGAMASSA </t>
  </si>
  <si>
    <t xml:space="preserve">CU1079 - ARGAMASSA TRAÇO 1:3 (CIMENTO E AREIA GROSSA) PARA CHAPISCO CONVENCIONAL, PREPARO MANUAL. AF_06/2014 </t>
  </si>
  <si>
    <t xml:space="preserve">Item:  04. 01. 02.             </t>
  </si>
  <si>
    <t xml:space="preserve">Serviço:  EMBOÇO OU MASSA ÚNICA EM ARGAMASSA TRAÇO 1:2:8, PREPARO MECÂNICO COM BETONEIRA 400 L, APLICADA MANUALMENTE EM PANOS DE FACHADA COM PRESENÇADE VÃOS, ESPESSURA DE 25 MM. AF_06/2014 </t>
  </si>
  <si>
    <t xml:space="preserve">IM7289 - TELA DE ACO SOLDADA GALVANIZADA/ZINCADA PARA ALVENARIA, FIO D = *1,24 MM, MALHA 25 X 25 MM </t>
  </si>
  <si>
    <t xml:space="preserve">Item:  04. 01. 03.             </t>
  </si>
  <si>
    <t xml:space="preserve">Serviço:  REVESTIMENTO CERÂMICO PARA PISO COM PLACAS TIPO GRÊS DE DIMENSÕES 60X60 CM APLICADA EM AMBIENTES DE ÁREA MENOR QUE 5 M2. AF_06/2014 </t>
  </si>
  <si>
    <t xml:space="preserve">CU1174 - AZULEJISTA OU LADRILHISTA COM ENCARGOS COMPLEMENTARES </t>
  </si>
  <si>
    <t xml:space="preserve">IM0275 - ARGAMASSA COLANTE AC I PARA CERAMICAS </t>
  </si>
  <si>
    <t xml:space="preserve">IM0970 - PISO EM CERAMICA ESMALTADA EXTRA, PEI MAIOR OU IGUAL A 4, FORMATO MAIOR QUE </t>
  </si>
  <si>
    <t xml:space="preserve">IM7123 - REJUNTE COLORIDO </t>
  </si>
  <si>
    <t xml:space="preserve">Item:  04. 01. 04.             </t>
  </si>
  <si>
    <t xml:space="preserve">Serviço:  REVESTIMENTO CERÂMICO PARA PAREDES INTERNAS COM PLACAS TIPO GRÊS OU SEMI-GRÊS DE DIMENSÕES 33X45 CM APLICADAS EM AMBIENTES DE ÁREA MENOR QUE5 M² NA ALTURA INTEIRA DAS PAREDES. AF_06/2014 </t>
  </si>
  <si>
    <t xml:space="preserve">IM0353 - REVESTIMENTO EM CERAMICA ESMALTADA EXTRA, PEI MENOR OU IGUAL A 3, FORMATO MENOR OU IGUAL A 2025 CM2 </t>
  </si>
  <si>
    <t xml:space="preserve">Item:  04. 01. 05.             </t>
  </si>
  <si>
    <t xml:space="preserve">Serviço:  PISO VINILICO SEMIFLEXIVEL PADRAO LISO, ESPESSURA 3,2MM, FIXADO COM COLA </t>
  </si>
  <si>
    <t xml:space="preserve">IM1134 - COLA CONTATO P/ CHAPA VINÍLICA/BORRACHA </t>
  </si>
  <si>
    <t xml:space="preserve">IM3988 - PISO VINÍLICO EM PLACAS DE 30 X 30CM, C/ FLASH, ESP = 3,2MM </t>
  </si>
  <si>
    <t xml:space="preserve">Item:  04. 01. 06.             </t>
  </si>
  <si>
    <t xml:space="preserve">Serviço:  TESTEIRA OU RODAPE VINILICO 6CM FIXADO COM COLA </t>
  </si>
  <si>
    <t xml:space="preserve">IM5563 - TESTEIRA VINILICA - PECA 5M </t>
  </si>
  <si>
    <t xml:space="preserve">Item:  05. 01. 01.             </t>
  </si>
  <si>
    <t xml:space="preserve">Serviço:  PEITORIL EM MARMORE BRANCO, LARGURA DE 25CM, ASSENTADO COM ARGAMASSA TRACO 1:3 (CIMENTO E AREIA MEDIA), PREPARO MANUAL DA ARGAMASSA </t>
  </si>
  <si>
    <t xml:space="preserve">CU1248 - ARGAMASSA TRAÇO 1:3 (CIMENTO E AREIA MÉDIA), PREPARO MANUAL. AF_08/2014 </t>
  </si>
  <si>
    <t xml:space="preserve">IM3937 - PEITORIL MARMORE BRANCO L = 25CM ESP = 3CM, POLIDO </t>
  </si>
  <si>
    <t xml:space="preserve">Item:  05. 01. 02.             </t>
  </si>
  <si>
    <t xml:space="preserve">Serviço:  COLOCACAO BANCA MARMORE/GRANITO/ACO INOX EXCLUSIVE BANCA - P </t>
  </si>
  <si>
    <t xml:space="preserve">Item:  05. 01. 03.             </t>
  </si>
  <si>
    <t xml:space="preserve">Serviço:  TESTEIRA EM GRANITO CINZA ANDORINHA </t>
  </si>
  <si>
    <t xml:space="preserve">IS9038 - TESTEIRA EM GRANITO CINZA ANDORINHA </t>
  </si>
  <si>
    <t xml:space="preserve">Item:  05. 01. 04.             </t>
  </si>
  <si>
    <t xml:space="preserve">Serviço:  RODABANCADA EM GRANITO CINZA ANDORINHA H = 10 CM, E = 2 CM </t>
  </si>
  <si>
    <t xml:space="preserve">IS9034 - RODABANCADA EM GRANITO CINZA ANDORINHA H = 10 CM, E = 2 CM </t>
  </si>
  <si>
    <t xml:space="preserve">Item:  06. 01. 01.             </t>
  </si>
  <si>
    <t xml:space="preserve">Serviço:  BARRA DE APOIO PARA SANITÁRIOS DE DEFICIENTES FÍSICOS, DECA 2310 EBR, L=90 CM, OU SIMILAR </t>
  </si>
  <si>
    <t xml:space="preserve">IE9003 - DESEMPENADEIRA DE AÇO LISA, CABO MADEIRA, REF:143, ATLAS OU SIMILAR </t>
  </si>
  <si>
    <t xml:space="preserve">IH9021 - I PEDREIRO                                                   </t>
  </si>
  <si>
    <t xml:space="preserve">IM9002 - VALE TRANSPORTE (PARTICIPAÇÃO  DO EMPREGADOR)                </t>
  </si>
  <si>
    <t xml:space="preserve">IM9003 - ALMOÇO (PARTICIPAÇÃO DO        EMPREGADOR)                   </t>
  </si>
  <si>
    <t xml:space="preserve">IM9004 - FARDAMENTO                                                   </t>
  </si>
  <si>
    <t xml:space="preserve">IM9005 - ÓCULOS BRANCO PROTEÇÃO                                       </t>
  </si>
  <si>
    <t xml:space="preserve">PR    </t>
  </si>
  <si>
    <t xml:space="preserve">IM9010 - I LUVA RASPA DE COURO, CANO    CURTO                         </t>
  </si>
  <si>
    <t xml:space="preserve">IM9011 - I BOTA COURO SOLADO DE         BORRACHA VULCANIZADA          </t>
  </si>
  <si>
    <t xml:space="preserve">IM9012 - I CAPA P/ CHUVA                                              </t>
  </si>
  <si>
    <t xml:space="preserve">IM9013 - I CAPACETE PLASTICO RIGIDO                                   </t>
  </si>
  <si>
    <t xml:space="preserve">IM9082 - COLHER DE PEDREIRO                                           </t>
  </si>
  <si>
    <t xml:space="preserve">IM9083 - MARTELO SEM UNHA                                             </t>
  </si>
  <si>
    <t xml:space="preserve">IM9084 - DESEMPOLADEIRA DE MADEIRA      12X22                         </t>
  </si>
  <si>
    <t xml:space="preserve">IM9085 - ESCALA MÉTRICA DE BAMBÚ                                      </t>
  </si>
  <si>
    <t xml:space="preserve">IM9086 - SERRA MÁRMORE                                                </t>
  </si>
  <si>
    <t xml:space="preserve">IM9087 - MARRETA DE 1/2 KG COM CABO                                   </t>
  </si>
  <si>
    <t xml:space="preserve">IM9088 - MARTELO DE BORRACHA COM CABO                                 </t>
  </si>
  <si>
    <t xml:space="preserve">IM9464 - BARRA DE APOIO PARA SANITÁRIOS DE DEFICIENTES FÍSICOS, DECA 2310 EBR, L=90 CM, OU SIMILAR </t>
  </si>
  <si>
    <t xml:space="preserve">IN9005 - CESTA BÁSICA                                                 </t>
  </si>
  <si>
    <t xml:space="preserve">IN9006 - PROTETOR AURICULAR                                           </t>
  </si>
  <si>
    <t xml:space="preserve">IN9007 - PROTETOR SOLAR FPS 30                                        </t>
  </si>
  <si>
    <t xml:space="preserve">IN9012 - REGUA DE ALUMÍNIO C/ 2,00M     (PARA PEDREIRO)               </t>
  </si>
  <si>
    <t xml:space="preserve">IN9013 - NÍVEL DE BOLHA DE MADEIRA                                    </t>
  </si>
  <si>
    <t xml:space="preserve">IN9014 - PRUMO DE FACE                                                </t>
  </si>
  <si>
    <t xml:space="preserve">IS9002 - SEGURO DE VIDA E ACIDENTE EM   GRUPO                         </t>
  </si>
  <si>
    <t xml:space="preserve">IS9003 - EXAMES ADMISSIONAIS/DEMISSIONAIS (CHECKUP) </t>
  </si>
  <si>
    <t xml:space="preserve">IS9004 - REFEIÇÃO - CAFÉ DA MANHÃ ( CAFÉ COM LEITE E DOIS PÃES COM MANTEIGA) </t>
  </si>
  <si>
    <t xml:space="preserve">Item:  06. 01. 02.             </t>
  </si>
  <si>
    <t xml:space="preserve">Serviço:  CUBA DE ACO INOXIDAVEL DE 500X400X200MM,EM CHAPA 20.304,VALVULA DE ESCOAMENTO TIPO AMERICANA 1623,SIFAO 1680 1.1/2"X1.1/2",EXCLUSIVE TORNEIRA.FORNECIMENTO E COLOCACAO </t>
  </si>
  <si>
    <t xml:space="preserve">IH9119 - MAO-DE-OBRA DE SERVENTE DA CONSTRUCAO CIVIL, INCLUSIVE ENCARGOS SOCIAIS </t>
  </si>
  <si>
    <t xml:space="preserve">IH9122 - MAO-DE-OBRA DE PEDREIRO, INCLUSIVE ENCARGOS SOCIAIS </t>
  </si>
  <si>
    <t xml:space="preserve">IM9468 - SIFAO EM METAL CROMADO, DE 1.1/2"X1.1/2" </t>
  </si>
  <si>
    <t xml:space="preserve">IM9469 - CUBA DE ACO INOXIDAVEL, CHAPA 20/304, SIMPLES, DE (500X400X200)MM </t>
  </si>
  <si>
    <t xml:space="preserve">IM9470 - VALVULA DE ESCOAMENTO, P/PIA DE COZINHA,1623, EM METAL CROMADO, DE 1.1/2"X3.3/4" </t>
  </si>
  <si>
    <t xml:space="preserve">Item:  06. 01. 03.             </t>
  </si>
  <si>
    <t xml:space="preserve">Serviço:  CUBA DE EMBUTIR DE AÇO INOXIDÁVEL MÉDIA, INCLUSO VÁLVULA TIPO AMERICANA E SIFÃO TIPO GARRAFA EM METAL CROMADO - FORNECIMENTO E INSTALAÇÃO. AF_12/2013 </t>
  </si>
  <si>
    <t xml:space="preserve">CL0641 - VÁLVULA EM METAL CROMADO TIPO AMERICANA 3.1/2" X 1.1/2" PARA PIA - FORNECIMENTO E INSTALAÇÃO. AF_12/2013 </t>
  </si>
  <si>
    <t xml:space="preserve">CL0644 - SIFÃO DO TIPO GARRAFA EM METAL CROMADO 1 X 1.1/2" - FORNECIMENTO E INSTALAÇÃO. AF_12/2013 </t>
  </si>
  <si>
    <t xml:space="preserve">CL0664 - CUBA DE EMBUTIR DE AÇO INOXIDÁVEL MÉDIA - FORNECIMENTO E INSTALAÇÃO. AF_12/2013 </t>
  </si>
  <si>
    <t xml:space="preserve">Item:  06. 01. 04.             </t>
  </si>
  <si>
    <t xml:space="preserve">Serviço:  VASO SANITÁRIO SIFONADO COM CAIXA ACOPLADA LOUÇA BRANCA - PADRÃO MÉDIO- FORNECIMENTO E INSTALAÇÃO. AF_12/2013_P </t>
  </si>
  <si>
    <t xml:space="preserve">IM3679 - PARAFUSO NIQUELADO COM ACABAMENTO CROMADO PARA FIXAR PECA SANITARIA, INCLUI PORCA CEGA, ARRUELA E BUCHA DE NYLON TAMANHO S-10 </t>
  </si>
  <si>
    <t xml:space="preserve">IM6652 - BACIA SANITARIA (VASO) COM CAIXA ACOPLADA, DE LOUCA BRANCA </t>
  </si>
  <si>
    <t xml:space="preserve">IM6659 - VEDACAO PVC, 100 MM, PARA SAIDA VASO SANITARIO </t>
  </si>
  <si>
    <t xml:space="preserve">Item:  06. 01. 05.             </t>
  </si>
  <si>
    <t xml:space="preserve">Serviço:  BANCADA DE GRANITO CINZA POLIDO PARA LAVATÓRIO 0,50 X 0,60 M - FORNECIMENTO E INSTALAÇÃO. AF_12/2013_P </t>
  </si>
  <si>
    <t xml:space="preserve">IM0518 - BUCHA NYLON S-10 C/ PARAFUSO ACO ZINC ROSCA SOBERBA CAB CHATA 5,5 X 65MM </t>
  </si>
  <si>
    <t xml:space="preserve">IM1136 - MASSA PLASTICA ADESIVA PARA MARMORE/GRANITO </t>
  </si>
  <si>
    <t xml:space="preserve">IM2677 - GRANITO CINZA POLIDO P/BANCADA E=2,5 CM </t>
  </si>
  <si>
    <t xml:space="preserve">IM7356 - SUPORTE MAO-FRANCESA EM ACO, ABAS IGUAIS 30 CM, CAPACIDADE MINIMA 60 KG, BRANCO </t>
  </si>
  <si>
    <t xml:space="preserve">Item:  06. 01. 06.             </t>
  </si>
  <si>
    <t xml:space="preserve">Serviço:  TORNEIRA CROMADA DE MESA, 1/2" OU 3/4", PARA LAVATÓRIO, PADRÃO POPULAR- FORNECIMENTO E INSTALAÇÃO. AF_12/2013 </t>
  </si>
  <si>
    <t xml:space="preserve">IM2440 - FITA VEDA ROSCA EM ROLOS DE 18 MM X 10 M (L X C) </t>
  </si>
  <si>
    <t xml:space="preserve">IM5788 - TORNEIRA CROMADA DE MESA PARA LAVATORIO, PADRAO POPULAR, 1/2 " OU 3/4 " (REF 1193) </t>
  </si>
  <si>
    <t xml:space="preserve">Item:  06. 01. 07.             </t>
  </si>
  <si>
    <t xml:space="preserve">Serviço:  TORNEIRA CROMADA TUBO MÓVEL, DE MESA, 1/2" OU 3/4", PARA PIA DE COZINHA, PADRÃO ALTO - FORNECIMENTO E INSTALAÇÃO. AF_12/2013 </t>
  </si>
  <si>
    <t xml:space="preserve">IM5781 - TORNEIRA CROMADA DE MESA PARA COZINHA BICA MOVEL COM AREJADOR 1/2 " OU 3/4 " (REF 1167) </t>
  </si>
  <si>
    <t xml:space="preserve">Item:  06. 01. 08.             </t>
  </si>
  <si>
    <t xml:space="preserve">Serviço:  PONTO DE ESGOTO PVC 100MM - MEDIA 1,10M DE TUBO PVC ESGOTO PREDIAL DN 100MM E 1 JOELHO PVC 90GRAUS ESGOTO PREDIAL DN 100MM - FORNECIMENTO E INSTALAÇÃO </t>
  </si>
  <si>
    <t xml:space="preserve">IH0027 - AUXILIAR DE ENCANADOR OU BOMBEIRO HIDRAULICO </t>
  </si>
  <si>
    <t xml:space="preserve">IH0049 - ENCANADOR OU BOMBEIRO HIDRAULICO </t>
  </si>
  <si>
    <t xml:space="preserve">IM0182 - ANEL BORRACHA PARA TUBO ESGOTO PREDIAL, DN 100 MM (NBR 5688) </t>
  </si>
  <si>
    <t xml:space="preserve">IM2890 - JOELHO PVC SERIE R P/ ESG PREDIAL 90G DN 100 MM </t>
  </si>
  <si>
    <t xml:space="preserve">IM3718 - PASTA LUBRIFICANTE PARA USO EM TUBOS DE PVC COM ANEL DE BORRACHA (POTE DE 3.500* G) </t>
  </si>
  <si>
    <t xml:space="preserve">IM6336 - TUBO PVC SERIE NORMAL, DN 100 MM, PARA ESGOTO PREDIAL (NBR 5688) </t>
  </si>
  <si>
    <t xml:space="preserve">Item:  06. 01. 09.             </t>
  </si>
  <si>
    <t xml:space="preserve">Serviço:  PONTO DE ÁGUA FRIA PVC 1/2 - MEDIA 5,00M DE TUBO DE PVC ROSCAVEL ÁGUA FRIA 1/2 E 2 JOELHOS DE PVC ROSCAVEL 90 GRAUS ÁGUA FRIA 1/2 - FORNECIMENTO E INSTALÇÃO </t>
  </si>
  <si>
    <t xml:space="preserve">IM2877 - JOELHO PVC C/ROSCA 90G P/AGUA FRIA PREDIAL 1/2" </t>
  </si>
  <si>
    <t xml:space="preserve">IM6362 - TUBO PVC, ROSCAVEL, 1 1/2", AGUA FRIA PREDIAL </t>
  </si>
  <si>
    <t xml:space="preserve">Item:  07. 01. 01.             </t>
  </si>
  <si>
    <t xml:space="preserve">Serviço:  TOMADA P/ CONEXÃO DE REDE C/ CONECTOR RJ 45 C/ ESPELHO EM CAIXA 4 x 4 (INSTALADA) </t>
  </si>
  <si>
    <t xml:space="preserve">IH9016 - AJUDANTE DE ELETRICISTA                                      </t>
  </si>
  <si>
    <t xml:space="preserve">IH9017 - ELETRICISTA                                                  </t>
  </si>
  <si>
    <t xml:space="preserve">IM9471 - TOMADA P/ CONEXÃO DE REDE C/   CONECTOR RJ 45 C/ ESPELHO EM  </t>
  </si>
  <si>
    <t xml:space="preserve">Item:  07. 01. 02.             </t>
  </si>
  <si>
    <t xml:space="preserve">Serviço:  CONDULETE EM ALUMINIO FUNDIDO 2" TIPO "E" - FORNECIMENTO E INSTALACAO </t>
  </si>
  <si>
    <t xml:space="preserve">CU1182 - ELETRICISTA COM ENCARGOS COMPLEMENTARES </t>
  </si>
  <si>
    <t xml:space="preserve">IM1243 - CONDULETE TIPO "E" EM LIGA ALUMINIO P/ ELETRODUTO ROSCADO 2" </t>
  </si>
  <si>
    <t xml:space="preserve">Item:  07. 01. 03.             </t>
  </si>
  <si>
    <t xml:space="preserve">Serviço:  ELETRODUTO DE PVC RIGIDO ROSCAVEL DN 32MM (1 1/4") INCL CONEXOES, FORNECIMENTO E INSTALACAO </t>
  </si>
  <si>
    <t xml:space="preserve">CU1165 - AUXILIAR DE ELETRICISTA COM ENCARGOS COMPLEMENTARES </t>
  </si>
  <si>
    <t xml:space="preserve">IM2062 - ELETRODUTO DE PVC ROSCÁVEL DE 1 1/4, SEM LUVA </t>
  </si>
  <si>
    <t xml:space="preserve">Item:  07. 01. 04.             </t>
  </si>
  <si>
    <t xml:space="preserve">Serviço:  INTERRUPTOR SIMPLES DE EMBUTIR 10A/250V 1 TECLA, SEM PLACA - FORNECIMENTO E INSTALACAO </t>
  </si>
  <si>
    <t xml:space="preserve">IM2764 - !EM PROCESSO DE DESATIVACAO! INTERRUPTOR SIMPLES EMBUTIR 10A/250V S/PLACA, TIPO SILENTOQUE PIAL OU EQUIV </t>
  </si>
  <si>
    <t xml:space="preserve">Item:  07. 01. 05.             </t>
  </si>
  <si>
    <t xml:space="preserve">Serviço:  INTERRUPTOR SIMPLES DE EMBUTIR 10A/250V 2 TECLAS, COM PLACA - FORNECIMENTO E INSTALACAO </t>
  </si>
  <si>
    <t xml:space="preserve">IM1346 - !EM PROCESSO DE DESATIVACAO! CONJUNTO EMBUTIR 2 INTERRUPTORES SIMPLES 10A/250V C/ PLACA, TP SILENTOQUE PIAL OU EQUIV </t>
  </si>
  <si>
    <t xml:space="preserve">Item:  07. 01. 06.             </t>
  </si>
  <si>
    <t xml:space="preserve">Serviço:  INTERRUPTOR SIMPLES DE EMBUTIR 10A/250V 3 TECLAS, COM PLACA - FORNECIMENTO E INSTALACAO </t>
  </si>
  <si>
    <t xml:space="preserve">IM1349 - !EM PROCESSO DE DESATIVACAO! CONJUNTO EMBUTIR 3 INTERRUPTORES SIMPLES 10A/250V C/ PLACA, TP SILENTOQUE PIAL OU EQUIV </t>
  </si>
  <si>
    <t xml:space="preserve">Item:  07. 01. 07.             </t>
  </si>
  <si>
    <t xml:space="preserve">Serviço:  TOMADA DE EMBUTIR 2P+T 20A/250V C/ PLACA - FORNECIMENTO E INSTALACAO </t>
  </si>
  <si>
    <t xml:space="preserve">IM5766 - !EM PROCESSO DE DESATIVACAO! TOMADA EMBUTIR 2P + T 15A/250V C/PLACA, TIPO SILENTOQUE OU EQUIV </t>
  </si>
  <si>
    <t xml:space="preserve">Item:  07. 01. 08.             </t>
  </si>
  <si>
    <t xml:space="preserve">Serviço:  LUMINÁRIA FLUORESCENTE COMPLETA ( 2 X 16 )W </t>
  </si>
  <si>
    <t xml:space="preserve">IM9472 - LUMINARIA FLUORESCENTE         COMPLETA ( 2 X 16 )W          </t>
  </si>
  <si>
    <t xml:space="preserve">Item:  07. 01. 09.             </t>
  </si>
  <si>
    <t xml:space="preserve">Serviço:  LUMINÁRIA FLUORESCENTE COMPLETA (2 X 32)W </t>
  </si>
  <si>
    <t xml:space="preserve">IM9051 - LUMINARIA FLUORESCENTE         COMPLETA ( 2 X 32 )W          </t>
  </si>
  <si>
    <t xml:space="preserve">Item:  07. 01. 10.             </t>
  </si>
  <si>
    <t xml:space="preserve">Serviço:  CAIXA DE PASSAGEM 30X30X40 COM TAMPA E DRENO BRITA </t>
  </si>
  <si>
    <t xml:space="preserve">IM0039 - ACO CA-60, 5,0 MM, VERGALHAO </t>
  </si>
  <si>
    <t xml:space="preserve">IM0265 - AREIA MEDIA - POSTO JAZIDA/FORNECEDOR (SEM FRETE) </t>
  </si>
  <si>
    <t xml:space="preserve">IM0787 - CAL HIDRATADA, DE 1A. QUALIDADE, PARA ARGAMASSA </t>
  </si>
  <si>
    <t xml:space="preserve">IM1119 - CIMENTO PORTLAND COMPOSTO CP II-32 </t>
  </si>
  <si>
    <t xml:space="preserve">IM3910 - PEDRA BRITADA N. 1 (9,5 a 19 MM) POSTO PEDREIRA/FORNECEDOR, SEM FRETE </t>
  </si>
  <si>
    <t xml:space="preserve">Item:  07. 01. 11.             </t>
  </si>
  <si>
    <t xml:space="preserve">Serviço:  CONDULETE TIPO X EM ALUMÍNIO PARA ELETRODUTO ROSCADO D = 1" </t>
  </si>
  <si>
    <t xml:space="preserve">IS9097 - CONDULETE TIPO X EM ALUMÍNIO PARA ELETRODUTO ROSCADO D = 1" </t>
  </si>
  <si>
    <t xml:space="preserve">Item:  07. 01. 12.             </t>
  </si>
  <si>
    <t xml:space="preserve">Serviço:  BLOCO DE DISTRIBUÇÃO 125A      TETRAPOLAR                    </t>
  </si>
  <si>
    <t xml:space="preserve">IH0026 - AUXILIAR DE ELETRICISTA </t>
  </si>
  <si>
    <t xml:space="preserve">IH0047 - ELETRICISTA </t>
  </si>
  <si>
    <t xml:space="preserve">IM7389 - BLOCO DISTRIBUIÇÃO 125 A       TETRAPOLAR                    </t>
  </si>
  <si>
    <t xml:space="preserve">Item:  07. 01. 13.             </t>
  </si>
  <si>
    <t xml:space="preserve">Serviço:  DISPOSITIVO DE PROTEÇÃO CONTRA SURTOS DE TENSÃO - DPS's - 40 KA/440V </t>
  </si>
  <si>
    <t xml:space="preserve">IM9272 - DISPOSITIVO DE PROTEÇÃO CONTRA SURTOS DE TENSÃO - DPS's - 40 </t>
  </si>
  <si>
    <t xml:space="preserve">Item:  07. 01. 14.             </t>
  </si>
  <si>
    <t xml:space="preserve">Serviço:  TERMINAL OU CONECTOR DE PRESSAO - PARA CABO 25MM2 - FORNECIMENTO E INSTALACAO </t>
  </si>
  <si>
    <t xml:space="preserve">IM5530 - !EM PROCESSO DE DESATIVACAO! TERMINAL A PRESSAO DE BRONZE P/ CABO A BARRA, CABO 25 A 35MM2 C/ 1 FURO DE FIXACAO </t>
  </si>
  <si>
    <t xml:space="preserve">Item:  07. 01. 15.             </t>
  </si>
  <si>
    <t xml:space="preserve">Serviço:  DISJUNTOR BIPOLAR TERMOMAGNÉTICO 5KA, DE 16A </t>
  </si>
  <si>
    <t xml:space="preserve">IS9010 - DISJUNTOR BIPOLAR TERMOMAGNÉTICO 5KA, DE 16A </t>
  </si>
  <si>
    <t xml:space="preserve">Item:  07. 01. 16.             </t>
  </si>
  <si>
    <t xml:space="preserve">Serviço:  DISJUNTOR TERMOMAGNETICO MONOPOLAR PADRAO NEMA (AMERICANO) 10 A 30A 240V, FORNECIMENTO E INSTALACAO </t>
  </si>
  <si>
    <t xml:space="preserve">IM1943 - DISJUNTOR TIPO NEMA, MONOPOLAR 10 ATE 30A </t>
  </si>
  <si>
    <t xml:space="preserve">Item:  07. 01. 17.             </t>
  </si>
  <si>
    <t xml:space="preserve">Item:  07. 01. 18.             </t>
  </si>
  <si>
    <t xml:space="preserve">Serviço:  DISJUNTOR TERMOMAGNETICO BIPOLAR PADRAO NEMA (AMERICANO) 10 A 50A 240V, FORNECIMENTO E INSTALACAO </t>
  </si>
  <si>
    <t xml:space="preserve">IM1939 - DISJUNTOR TIPO NEMA, BIPOLAR 10 ATE 50A </t>
  </si>
  <si>
    <t xml:space="preserve">Item:  07. 01. 19.             </t>
  </si>
  <si>
    <t xml:space="preserve">Item:  07. 01. 20.             </t>
  </si>
  <si>
    <t xml:space="preserve">Serviço:  DISJUNTOR DIFERENCIAL DR-16A - 40A, 30mA </t>
  </si>
  <si>
    <t xml:space="preserve">IH9019 - AJUDANTE                                                     </t>
  </si>
  <si>
    <t xml:space="preserve">IM9060 - DISJUNTOR DIFERENCIAL DR-16A - 40A, 30mA                     </t>
  </si>
  <si>
    <t xml:space="preserve">Item:  07. 01. 21.             </t>
  </si>
  <si>
    <t xml:space="preserve">Serviço:  CURVA HORIZONTAL,90º,PARA ELETROCALHA PERFURADA OU LISA,100X50MM.FORNECIMENTO E COLOCACAO </t>
  </si>
  <si>
    <t xml:space="preserve">IH9033 - MAO-DE-OBRA DE SERVENTE DA CONSTRUCAO CIVIL, INCLUSIVE ENCARGOS SOCIAIS </t>
  </si>
  <si>
    <t xml:space="preserve">IH9034 - MAO-DE-OBRA DE ELETRICISTA DE CONSTRUÇÃOCIVIL, INCLUSIVE ENCARGOS SOCIAIS </t>
  </si>
  <si>
    <t xml:space="preserve">IN9075 - CURVA HORIZONTAL, 90º, PARA ELETROCALHAPERFURADA OU LISA, 100X50MM, PRE-ZINCADA </t>
  </si>
  <si>
    <t xml:space="preserve">Item:  07. 01. 22.             </t>
  </si>
  <si>
    <t xml:space="preserve">Serviço:  DISJUNTOR TERMOMAGNETICO TRIPOLAR PADRAO NEMA (AMERICANO) 125 A 150A 240V, FORNECIMENTO E INSTALACAO </t>
  </si>
  <si>
    <t xml:space="preserve">IM1947 - DISJUNTOR TERMOMAGNETICO TRIPOLAR 125A </t>
  </si>
  <si>
    <t xml:space="preserve">Item:  07. 01. 23.             </t>
  </si>
  <si>
    <t xml:space="preserve">Serviço:  QDM-03 CAIXA PARA QUADRO DE DISTRIBUIÇÃO, SOBREPOR,METÁLICO, TRATAMENTO ANTICORROSIVO, ESPELHO INTERNO, PORTA E TRINCO PINT A PÓ P </t>
  </si>
  <si>
    <t xml:space="preserve">IM9273 - QDM-03 CAIXA PARA QUADRO DE DISTRIBUIÇÃO, SOBREPOR,METÁLICO, TRATAMENTO ANTICORROSIVO, ESPELHO INTERNO </t>
  </si>
  <si>
    <t xml:space="preserve">Item:  07. 01. 24.             </t>
  </si>
  <si>
    <t xml:space="preserve">Serviço:  ELETRODUTO DE ACO GALVANIZADO ELETROLITICO DN 40MM (1 1/2"), TIPO SEMI-PESADO, INCLUSIVE CONEXOES - FORNECIMENTO E INSTALACAO </t>
  </si>
  <si>
    <t xml:space="preserve">IM2034 - ELETRODUTO FERRO GALV OU ZINCADO ELETROLIT SEMI-PESADO PAREDE 1,20MM - 1.1/2" NBR 13057 </t>
  </si>
  <si>
    <t xml:space="preserve">Item:  07. 01. 25.             </t>
  </si>
  <si>
    <t xml:space="preserve">Serviço:  ELETRODUTO DE ACO GALVANIZADO ELETROLITICO DN 75MM (3"), TIPO SEMI-PESADO, INCLUSIVE CONEXOES - FORNECIMENTO E INSTALACAO </t>
  </si>
  <si>
    <t xml:space="preserve">IM2038 - ELETRODUTO FERRO GALV OU ZINCADO ELETROLIT SEMI-PESADO PAREDE 1,52MM - 3" NBR 13057 </t>
  </si>
  <si>
    <t xml:space="preserve">Item:  07. 01. 27.             </t>
  </si>
  <si>
    <t xml:space="preserve">Serviço:  ELETROCALHA LISA GALVANIZADA ELETROLÍTICA CHAPA 14 - 100 X 50 MM COM TAMPA, INCLUSIVE CONEXÃO </t>
  </si>
  <si>
    <t xml:space="preserve">IS9066 - ELETROCALHA LISA GALVANIZADA ELETROLÍTICA CHAPA 14 - 100 X 50 MM COM TAMPA, INCLUSIVE CONEXÃO </t>
  </si>
  <si>
    <t xml:space="preserve">Item:  07. 01. 28.             </t>
  </si>
  <si>
    <t xml:space="preserve">Serviço:  DUTO PERFURADO - PERFILADOS CHAPA DE AÇO (38X38)mm </t>
  </si>
  <si>
    <t xml:space="preserve">IM9065 - DUTO PERFURADO-PERFILADOS      CHAPA DE AÇO (38 X 38)MM      </t>
  </si>
  <si>
    <t xml:space="preserve">Item:  07. 01. 29.             </t>
  </si>
  <si>
    <t xml:space="preserve">Serviço:  TERMINAL OLHAL PARA CABO DE 1,50MM2 À 2,50MM2 </t>
  </si>
  <si>
    <t xml:space="preserve">IM9232 - TERMINAL OLHAL PARA CABO DE    1,50mm2 A 2,50mm2             </t>
  </si>
  <si>
    <t xml:space="preserve">Item:  07. 01. 30.             </t>
  </si>
  <si>
    <t xml:space="preserve">Serviço:  TERMINAL OLHAL PARA CABO DE 4,00MM2 À 6,00MM2 </t>
  </si>
  <si>
    <t xml:space="preserve">IM9233 - CENTRAL DE TELEFONIA C/ 50 RAMAIS E 10LINHAS TRONCO (FORN./MONTAGEM) </t>
  </si>
  <si>
    <t xml:space="preserve">Item:  07. 01. 31.             </t>
  </si>
  <si>
    <t xml:space="preserve">Serviço:  BUCHA NYLON S-8 C/ PARAFUSO ACO ZINC CAB CHATA ROSCA SOBERBA 4,8 X 50MM </t>
  </si>
  <si>
    <t xml:space="preserve">CZ9080 - AUXILIAR DE ELETRICISTA COM ENCARGOS COMPLEMENTARES </t>
  </si>
  <si>
    <t xml:space="preserve">CZ9081 - ELETRICISTA COM ENCARGOS COMPLEMENTARES </t>
  </si>
  <si>
    <t xml:space="preserve">IM9105 - BUCHA NYLON S-8 C/ PARAFUSO ACO ZINC CAB CHATA ROSCA SOBERBA 4,8 X 50MM </t>
  </si>
  <si>
    <t xml:space="preserve">Item:  07. 01. 32.             </t>
  </si>
  <si>
    <t xml:space="preserve">Serviço:  ABRAÇADEIRA TIPO D, CUNHA </t>
  </si>
  <si>
    <t xml:space="preserve">IS9098 - ABRAÇADEIRA TIPO D, CUNHA </t>
  </si>
  <si>
    <t xml:space="preserve">Item:  07. 01. 33.             </t>
  </si>
  <si>
    <t xml:space="preserve">Serviço:  CABO DE COBRE ISOLAMENTO TERMOPLASTICO 0,6/1KV 50MM2 ANTI-CHAMA - FORNECIMENTO E INSTALACAO </t>
  </si>
  <si>
    <t xml:space="preserve">IM0621 - CABO DE COBRE ISOLAMENTO ANTI-CHAMA 0,6/1KV 50MM2 (1 CONDUTOR) TP SINTENAX PIRELLI OU EQUIV 75 A 500 E PN-16 DN 75 A 400 </t>
  </si>
  <si>
    <t xml:space="preserve">Item:  07. 01. 34.             </t>
  </si>
  <si>
    <t xml:space="preserve">Serviço:  CABO DE COBRE ISOLADO PVC 450/750V 4MM2 RESISTENTE A CHAMA - FORNECIMENTO E INSTALACAO </t>
  </si>
  <si>
    <t xml:space="preserve">IM0654 - CABO DE COBRE ISOLAMENTO ANTI-CHAMA 450/750V 4MM2, FLEXIVEL, TP FORESPLAST ALCOA OU EQUIV </t>
  </si>
  <si>
    <t xml:space="preserve">IM2433 - FITA ISOLANTE ADESIVA ANTI-CHAMA EM ROLOS 19MM X 5M </t>
  </si>
  <si>
    <t xml:space="preserve">Item:  07. 01. 35.             </t>
  </si>
  <si>
    <t xml:space="preserve">Serviço:  CABO DE COBRE ISOLADO PVC 450/750V 2,5MM2 RESISTENTE A CHAMA - FORNECIMENTO E INSTALACAO </t>
  </si>
  <si>
    <t xml:space="preserve">IM0646 - CABO DE COBRE ISOLAMENTO ANTI-CHAMA 450/750V 2,5MM2, TP PIRASTIC PIRELLI OU EQUIV </t>
  </si>
  <si>
    <t xml:space="preserve">Item:  07. 01. 36.             </t>
  </si>
  <si>
    <t xml:space="preserve">Serviço:  CABO DE COBRE ISOLADO PVC 450/750V 1,5MM2 RESISTENTE A CHAMA - FORNECIMENTO E INSTALACAO </t>
  </si>
  <si>
    <t xml:space="preserve">IM0637 - CABO DE COBRE ISOLAMENTO ANTI-CHAMA 450/750V 1,5MM2, TP PIRASTIC PIRELLI OU EQUIV </t>
  </si>
  <si>
    <t xml:space="preserve">Item:  07. 01. 37.             </t>
  </si>
  <si>
    <t xml:space="preserve">Serviço:  FITA ISOLANTE 19 MMX20M                                      </t>
  </si>
  <si>
    <t xml:space="preserve">IM9240 - FITA ISOLANTE ADESIVA ANTI-CHAMA, USO ATÉ 750 V, EM ROLO DE 19 MM X 20 M </t>
  </si>
  <si>
    <t xml:space="preserve">Item:  07. 01. 38.             </t>
  </si>
  <si>
    <t xml:space="preserve">Serviço:  ANILHA (MARCADOR) PARA IDENTIFICAÇÃO DE CABOS (# 6 MM2) - 500 UN </t>
  </si>
  <si>
    <t xml:space="preserve">IS9053 - ANILHA (MARCADOR) PARA IDENTIFICAÇÃO DE CABOS (# 6 MM2) - 500 UN </t>
  </si>
  <si>
    <t xml:space="preserve">Item:  07. 01. 39.             </t>
  </si>
  <si>
    <t xml:space="preserve">Serviço:  EQUIPE DE MANUTENÇÃO DAS INSTA LAÇÕES ELETRICAS              </t>
  </si>
  <si>
    <t xml:space="preserve">Item:  07. 01. 40.             </t>
  </si>
  <si>
    <t xml:space="preserve">Serviço:  CABO LÓGICO 4 PARES, CATEGORIA 6 - UTP </t>
  </si>
  <si>
    <t xml:space="preserve">IM9475 - CABO LÓGICO 4 PARES, CAT. 6 -  UTP                           </t>
  </si>
  <si>
    <t xml:space="preserve">Item:  07. 01. 41.             </t>
  </si>
  <si>
    <t xml:space="preserve">Serviço:  TERMINAL DE PRESSÃO P/ CABOS ATÉ 16MM2 </t>
  </si>
  <si>
    <t xml:space="preserve">IM9476 - TERMINAL PRESSÃO P/CABO 16MM2                                </t>
  </si>
  <si>
    <t xml:space="preserve">Item:  07. 01. 42.             </t>
  </si>
  <si>
    <t xml:space="preserve">Serviço:  SUPORTE EM CHAPA DE AÇO PARA PERFILADO </t>
  </si>
  <si>
    <t xml:space="preserve">IS9099 - SUPORTE EM CHAPA DE AÇO PARA PERFILADO </t>
  </si>
  <si>
    <t xml:space="preserve">Item:  07. 01. 43.             </t>
  </si>
  <si>
    <t xml:space="preserve">Serviço:  BARRAMENTO PENTE 80A           PENTE TRIFASICO               </t>
  </si>
  <si>
    <t xml:space="preserve">IM7393 - BARRAMENTO CORRENTE 80A        PENTE TRIFASICO               </t>
  </si>
  <si>
    <t xml:space="preserve">Item:  07. 01. 44.             </t>
  </si>
  <si>
    <t xml:space="preserve">Serviço:  TOMADA VOLTAMP - 30A (MACHO/FÊMEA) </t>
  </si>
  <si>
    <t xml:space="preserve">IM9440 - TOMADA VOLTAMP - 30A           (MACHO/FEMEA)                 </t>
  </si>
  <si>
    <t xml:space="preserve">Item:  07. 01. 45.             </t>
  </si>
  <si>
    <t xml:space="preserve">Serviço:  FORNECIMENTO E INSTALAÇÃO DE PARAFUSO CABEÇA LENTILHA 1/4" X 1/2" (REF. VL 1.68 VALEMAM OU SIMILAR) </t>
  </si>
  <si>
    <t xml:space="preserve">IH9003 - I SERVENTE                                                   </t>
  </si>
  <si>
    <t xml:space="preserve">IH9077 - I ELETRICISTA                                                </t>
  </si>
  <si>
    <t xml:space="preserve">IM9006 - TALHADEIRA                                                   </t>
  </si>
  <si>
    <t xml:space="preserve">IM9007 - MARRETA                                                      </t>
  </si>
  <si>
    <t xml:space="preserve">IM9009 - I CARRO-DE-MAO CACAMBA         METALICA E PNEU MACICO        </t>
  </si>
  <si>
    <t xml:space="preserve">IM9277 - ALICATE COM ISOLAMENTO                                       </t>
  </si>
  <si>
    <t xml:space="preserve">IM9278 - ALICATE VOLT-AMPERIMETRO                                     </t>
  </si>
  <si>
    <t xml:space="preserve">IM9279 - CHAVE INGLESA 12"                                            </t>
  </si>
  <si>
    <t xml:space="preserve">IM9519 - PARAFUSO CABEÇA LENTILHA       AUTO-TRAVANTE 1/4" X 1/2"     </t>
  </si>
  <si>
    <t xml:space="preserve">IN9008 - CHAVE DE FENDA 30 CM                                         </t>
  </si>
  <si>
    <t xml:space="preserve">IN9010 - PÁ QUADRADA                                                  </t>
  </si>
  <si>
    <t xml:space="preserve">Item:  07. 01. 46.             </t>
  </si>
  <si>
    <t xml:space="preserve">Serviço:  VERGALHÃO DE AÇO COM ROSCA TOTAL PARA PERFILADO (DIÂMETRO: 1/4") </t>
  </si>
  <si>
    <t xml:space="preserve">IS9022 - VERGALHÃO DE AÇO COM ROSCA TOTAL PARA PERFILADO (DIÂMETRO: 1/4") </t>
  </si>
  <si>
    <t xml:space="preserve">Item:  08. 01. 01.             </t>
  </si>
  <si>
    <t xml:space="preserve">Serviço:  PORTA DE MADEIRA MACICA REGIONAL 1A, DE CORRER P/VIDRO, COM ADUELA E ALIZAR DE 1A, TRILHO E RODIZIOS </t>
  </si>
  <si>
    <t xml:space="preserve">CU1246 - ARGAMASSA TRAÇO 1:0,5:4,5 (CIMENTO, CAL E AREIA MÉDIA) PARA ASSENTAMENTO DE ALVENARIA, PREPARO MANUAL. AF_08/2014 </t>
  </si>
  <si>
    <t xml:space="preserve">IM0127 - ADUELA/BATENTE DUPLO/CAIXAO/GRADE CAIXA 13 X 3CM P/ PORTA 0,60 A 1,20 X 2,10M MADEIRA CEDRINHO/PINHO/CANELA OU SIMILAR </t>
  </si>
  <si>
    <t xml:space="preserve">IM0171 - ALIZAR / GUARNICAO 5 X 1,5CM MADEIRA CEDRO/IMBUIA/JEQUITIBA OU SIMILAR </t>
  </si>
  <si>
    <t xml:space="preserve">IM3813 - PECA DE MADEIRA DE LEI NATIVA/REGIONAL 10 X 10 X 3 CM P/ FIXACAO DE ESQUADRIAS OU RODAPE </t>
  </si>
  <si>
    <t xml:space="preserve">IM4154 - PORTA QUADRICULADA DE MADEIRA-DE-LEI (ANGELIM OU EQUIVALENTE REGIONAL), DE CORRER PARA VIDRO E = *3,5* CM </t>
  </si>
  <si>
    <t xml:space="preserve">IM4750 - RODIZIO LATAO 6MM C/ ROLAMENTO SKF </t>
  </si>
  <si>
    <t xml:space="preserve">IM5822 - TRILHO QUADRADO ALUMINIO 1/4'' P/ RODIZIOS </t>
  </si>
  <si>
    <t xml:space="preserve">Item:  08. 01. 02.             </t>
  </si>
  <si>
    <t xml:space="preserve">Serviço:  PORTA DE MADEIRA COMPENSADA LISA PARA PINTURA, 80X210X3,5CM, INCLUSO ADUELA 2A, ALIZAR 2A E DOBRADICAS </t>
  </si>
  <si>
    <t xml:space="preserve">IM0177 - ALIZAR / GUARNICAO 5 X 2CM MADEIRA CEDRO/IMBUIA/JEQUITIBA OU SIMILAR </t>
  </si>
  <si>
    <t xml:space="preserve">IM1987 - !EM PROCESSO DE DESATIVACAO! DOBRADICA LATAO CROMADO 3 X 3" SEM ANEIS </t>
  </si>
  <si>
    <t xml:space="preserve">IM3680 - !EM PROCESSO DE DESATIVACAO! PARAFUSO ROSCA SOBERBA ACO ZINC CABECA CHATA FENDA SIMPLES 7 X 65 MM </t>
  </si>
  <si>
    <t xml:space="preserve">IM4148 - PORTA DE MADEIRA SEMI-OCA, FOLHA LISA PARA PINTURA *80 X 210 X 3,5* CM </t>
  </si>
  <si>
    <t xml:space="preserve">IM4242 - PREGO DE ACO 15 X 15 C/ CABECA </t>
  </si>
  <si>
    <t xml:space="preserve">Item:  08. 01. 03.             </t>
  </si>
  <si>
    <t xml:space="preserve">Serviço:  PORTA DE MADEIRA COMPENSADA LISA PARA CERA OU VERNIZ, 90X210X3,5CM, INCLUSO ADUELA 1A, ALIZAR 1A E DOBRADICAS COM ANEL </t>
  </si>
  <si>
    <t xml:space="preserve">IM0129 - ADUELA (GUARNICAO, BATENTE OU CAIXAO) DE PORTA, EM MADEIRA DE 1A. QUALIDADE, SEM ALIZARES, DE *13 X 3* CM </t>
  </si>
  <si>
    <t xml:space="preserve">IM0178 - !EM PROCESSO DE DESATIVACAO! ALIZAR / GUARNICAO 5 X 2CM MADEIRA IPE/MOGNO/CEREJEIRA OU SIMILAR </t>
  </si>
  <si>
    <t xml:space="preserve">IM1986 - DOBRADICA EM LATAO, 3" X 2 Â½", E= 1,9 A 2 MM, COM ANEL, CROMADO, TAMPA BOLA, COM PARAFUSOS </t>
  </si>
  <si>
    <t xml:space="preserve">IM4144 - PORTA DE MADEIRA SEMI-OCA ENCABECADA, FOLHA LISA PARA VERNIZ, *90 X 210 X 3,5* CM </t>
  </si>
  <si>
    <t xml:space="preserve">Item:  08. 01. 04.             </t>
  </si>
  <si>
    <t xml:space="preserve">Serviço:  FECHADURA BICO DE PAPAGAIO PARA PORTA DE CORRER INTERNA, CHAVE BIPARTIDA, ACABAMENTO PADRAO MEDIO </t>
  </si>
  <si>
    <t xml:space="preserve">IM2331 - FECHADURA BICO PAPAGAIO P/ PORTA CORRER INTERNA CHAVE BIPARTIDA - ACAB PADRAO MEDIO </t>
  </si>
  <si>
    <t xml:space="preserve">Item:  08. 01. 05.             </t>
  </si>
  <si>
    <t xml:space="preserve">Serviço:  FECHADURA DE EMBUTIR COMPLETA, PARA PORTAS INTERNAS, PADRAO DE ACABAMENTO SUPERIOR </t>
  </si>
  <si>
    <t xml:space="preserve">IM2347 - !EM PROCESSO DE DESATIVACAO! FECHADURA EMBUTIR TP GORGES (CHAVE GRANDE) P/PORTA INTERNA, COMPLETA - LINHA LUXO </t>
  </si>
  <si>
    <t xml:space="preserve">Item:  08. 01. 06.             </t>
  </si>
  <si>
    <t xml:space="preserve">Serviço:  PINTURA VERNIZ POLIURETANO BRILHANTE EM MADEIRA, TRES DEMAOS </t>
  </si>
  <si>
    <t xml:space="preserve">CU1224 - PINTOR COM ENCARGOS COMPLEMENTARES </t>
  </si>
  <si>
    <t xml:space="preserve">IM3195 - LIXA EM FOLHA PARA PAREDE OU MADEIRA, NUMERO 120 (COR VERMELHA) </t>
  </si>
  <si>
    <t xml:space="preserve">IM4839 - SOLVENTE DILUENTE A BASE DE AGUARRAS </t>
  </si>
  <si>
    <t xml:space="preserve">IM6681 - !EM PROCESSO DE DESATIVACAO! VERNIZ POLIURETANO BRILHANTE, INTERIOR-EXTERIOR </t>
  </si>
  <si>
    <t xml:space="preserve">Item:  09. 01. 01.             </t>
  </si>
  <si>
    <t xml:space="preserve">Serviço:  APLICAÇÃO E LIXAMENTO DE MASSA LÁTEX EM PAREDES, DUAS DEMÃOS. AF_06/2014 </t>
  </si>
  <si>
    <t xml:space="preserve">IM3511 - MASSA CORRIDA PVA PARA PAREDES INTERNAS </t>
  </si>
  <si>
    <t xml:space="preserve">Item:  09. 01. 02.             </t>
  </si>
  <si>
    <t xml:space="preserve">Serviço:  APLICAÇÃO MANUAL DE PINTURA COM TINTA LÁTEX PVA EM TETO, DUAS DEMÃOS.AF_06/2014 </t>
  </si>
  <si>
    <t xml:space="preserve">IM5627 - TINTA LATEX PVA PREMIUM, COR BRANCA </t>
  </si>
  <si>
    <t xml:space="preserve">Item:  09. 01. 03.             </t>
  </si>
  <si>
    <t xml:space="preserve">Serviço:  APLICAÇÃO MANUAL DE PINTURA COM TINTA LÁTEX PVA EM PAREDES, DUAS DEMÃOS. AF_06/2014 </t>
  </si>
  <si>
    <t xml:space="preserve">Item:  09. 01. 04.             </t>
  </si>
  <si>
    <t xml:space="preserve">Serviço:  PINTURA ESMALTE ALTO BRILHO, DUAS DEMAOS, SOBRE SUPERFICIE METALICA </t>
  </si>
  <si>
    <t xml:space="preserve">IM3194 - LIXA P/ FERRO </t>
  </si>
  <si>
    <t xml:space="preserve">IM5619 - TINTA ESMALTE SINTETICO ALTO BRILHO </t>
  </si>
  <si>
    <t xml:space="preserve">Item:  10. 01. 01.             </t>
  </si>
  <si>
    <t xml:space="preserve">Serviço:  SPLIT SYSTEM COMPLETO C/ CONTROLE REMOTO - CAP. 1,50 TR (FORNECIMENTO E MONTAGEM) </t>
  </si>
  <si>
    <t xml:space="preserve">IM9330 - SPLIT SYSTEM COMPLETO C/       CONTROLE REMOTO CAP. 1,50 TR  </t>
  </si>
  <si>
    <t xml:space="preserve">Item:  10. 01. 02.             </t>
  </si>
  <si>
    <t xml:space="preserve">Serviço:  EXAUSTORES CENTRIFUGOS,TIPO LIMIT LOAD,SIMPLES ASPIRACAO E ACIONAMENTO INDIRETO,FABRICADO EM CHAPA DE ACO CARBONO,5CV/220V.FORNECIMENTO E COLOCACAO </t>
  </si>
  <si>
    <t xml:space="preserve">IH9113 - MAO-DE-OBRA DE PEDREIRO, INCLUSIVE ENCARGOS SOCIAIS </t>
  </si>
  <si>
    <t xml:space="preserve">IN9094 - EXAUSTORES CENTRIFUGOS, TIPO LIMIT LOAD,SIMPLES ASPIRACAO E ACIONAMENTO INDIRETO, VAZAO 69M3/MIN, 3450RPM, 5CV/220V </t>
  </si>
  <si>
    <t xml:space="preserve">Item:  10. 01. 03.             </t>
  </si>
  <si>
    <t xml:space="preserve">Serviço:  CONTROLE DE ACESSO TIPO FINGER                               </t>
  </si>
  <si>
    <t xml:space="preserve">IM7405 - CONTROLE DE ACESSO TIPO FINGER                               </t>
  </si>
  <si>
    <t xml:space="preserve">Item:  11. 01. 01.             </t>
  </si>
  <si>
    <t xml:space="preserve">Serviço:  LIMPEZA FINAL DA OBRA </t>
  </si>
  <si>
    <t xml:space="preserve">IM0019 - ACIDO MURIATICO (SOLUCAO ACIDA) </t>
  </si>
  <si>
    <t xml:space="preserve">Serviço:  ARMACAO ACO CA-50, DIAM. 6,3   (1/4) À 12,5MM(1/2)           </t>
  </si>
  <si>
    <t xml:space="preserve">CU1157 - AJUDANTE DE ARMADOR COM ENCARGOS COMPLEMENTARES </t>
  </si>
  <si>
    <t xml:space="preserve">CU1164 - ARMADOR COM ENCARGOS COMPLEMENTARES </t>
  </si>
  <si>
    <t xml:space="preserve">IM0032 - ACO CA-50, 10,0 MM, VERGALHAO </t>
  </si>
  <si>
    <t xml:space="preserve">IM0257 - ARAME RECOZIDO 18 BWG, 1,25 MM (0,01 KG/M) </t>
  </si>
  <si>
    <t xml:space="preserve">Composição:  CH0073            </t>
  </si>
  <si>
    <t xml:space="preserve">Serviço:  CONCRETO NAO ESTRUTURAL,       CONSUMO 150KG/M3, PREPARO COM </t>
  </si>
  <si>
    <t xml:space="preserve">IE0021 - BETONEIRA 320 L, DIESEL, POTENCIA DE 5,5 HP, SEM CARREGADOR MECANICO (LOCACAO) </t>
  </si>
  <si>
    <t xml:space="preserve">IM3911 - PEDRA BRITADA N. 2 (19 A 38 MM) POSTO PEDREIRA/FORNECEDOR, SEM FRETE </t>
  </si>
  <si>
    <t xml:space="preserve">Serviço:  CONCRETO FCK=15MPA, PREPARO    COM BETONEIRA, SEM LANCAMENTO </t>
  </si>
  <si>
    <t xml:space="preserve">CY0098 - BETONEIRA CAPACIDADE NOMINAL DE 400 L, CAPACIDADE DE MISTURA 310 L, MOTOR ELÉTRICO TRIFÁSICO POTÊNCIA DE 2 HP, SEM CARREGADOR - CHP DIURNO.AF_10/2014 </t>
  </si>
  <si>
    <t xml:space="preserve">IM0264 - AREIA GROSSA - POSTO JAZIDA/FORNECEDOR (SEM FRETE) </t>
  </si>
  <si>
    <t xml:space="preserve">IM6507 - VALVULA EM METAL CROMADO TIPO AMERICANA 3.1/2" X 1.1/2" P/ PIA DE COZINHA </t>
  </si>
  <si>
    <t>Serviço:  SIFÃO DO TIPO GARRAFA EM METAL CROMADO 1 X 1.1/2" - FORNECIME</t>
  </si>
  <si>
    <t xml:space="preserve">IM4808 - !EM PROCESSO DE DESATIVACAO! SIFAO EM METAL CROMADO 1 X 1 1/2" </t>
  </si>
  <si>
    <t xml:space="preserve">IM1463 - CUBA ACO INOX (AISI 304) DE EMBUTIR COM VALVULA 3 1/2 ", DE *46 X 30 X 12* CM </t>
  </si>
  <si>
    <t xml:space="preserve">Composição:  CU1024            </t>
  </si>
  <si>
    <t xml:space="preserve">CU1240 - OPERADOR DE BETONEIRA ESTACIONÁRIA/MISTURADOR COM ENCARGOS COMPLEMENTARES </t>
  </si>
  <si>
    <t xml:space="preserve">CY0099 - BETONEIRA CAPACIDADE NOMINAL DE 400 L, CAPACIDADE DE MISTURA 310 L, MOTOR ELÉTRICO TRIFÁSICO POTÊNCIA DE 2 HP, SEM CARREGADOR - CHI DIUIRNO.AF_10/2014 </t>
  </si>
  <si>
    <t xml:space="preserve">Composição:  CU1079            </t>
  </si>
  <si>
    <t>Serviço:  ARGAMASSA TRAÇO 1:3 (CIMENTO E AREIA GROSSA) PARA CHAPISCO CO</t>
  </si>
  <si>
    <t xml:space="preserve">IH0003 - AJUDANTE DE CARPINTEIRO </t>
  </si>
  <si>
    <t xml:space="preserve">CU1155 - FERRAMENTAS (ENCARGOS COMPLEMENTARES) </t>
  </si>
  <si>
    <t xml:space="preserve">CU1156 - EPI (ENCARGOS COMPLEMENTARES) </t>
  </si>
  <si>
    <t xml:space="preserve">IM7168 - ALIMENTACAO (ENCARGOS COMPLEMENTARES) *COLETADO CAIXA* </t>
  </si>
  <si>
    <t xml:space="preserve">IM7169 - TRANSPORTE (ENCARGOS COMPLEMENTARES) *COLETADO CAIXA* </t>
  </si>
  <si>
    <t xml:space="preserve">IM7170 - EXAMES (ENCARGOS COMPLEMENTARES) *COLETADO CAIXA* </t>
  </si>
  <si>
    <t xml:space="preserve">IM7171 - SEGURO (ENCARGOS COMPLEMENTARES) *COLETADO CAIXA* </t>
  </si>
  <si>
    <t xml:space="preserve">IH0035 - AZULEJISTA OU LADRILHISTA </t>
  </si>
  <si>
    <t xml:space="preserve">IH0040 - CARPINTEIRO DE ESQUADRIA </t>
  </si>
  <si>
    <t xml:space="preserve">IH0041 - CARPINTEIRO DE FORMAS </t>
  </si>
  <si>
    <t xml:space="preserve">IH0062 - MARMORISTA/GRANITEIRO </t>
  </si>
  <si>
    <t xml:space="preserve">IH0097 - PEDREIRO </t>
  </si>
  <si>
    <t xml:space="preserve">IH0098 - PINTOR </t>
  </si>
  <si>
    <t xml:space="preserve">Composição:  CU1239            </t>
  </si>
  <si>
    <t xml:space="preserve">Serviço:  VIGIA NOTURNO COM ENCARGOS     COMPLEMENTARES                </t>
  </si>
  <si>
    <t xml:space="preserve">IH0120 - VIGIA NOTURNO </t>
  </si>
  <si>
    <t xml:space="preserve">IH0109 - SERVENTE </t>
  </si>
  <si>
    <t xml:space="preserve">Composição:  CU1246            </t>
  </si>
  <si>
    <t xml:space="preserve">Serviço:  ARGAMASSA TRAÇO 1:0,5:4,5      (CIMENTO, CAL E AREIA MÉDIA)  </t>
  </si>
  <si>
    <t xml:space="preserve">CU1212 - OPERADOR DE MÁQUINAS E EQUIPAMENTOS COM ENCARGOS COMPLEMENTARES </t>
  </si>
  <si>
    <t xml:space="preserve">Composição:  CU1248            </t>
  </si>
  <si>
    <t xml:space="preserve">Serviço:  ARGAMASSA TRAÇO 1:3 (CIMENTO E AREIA MÉDIA), PREPARO MANUAL. </t>
  </si>
  <si>
    <t xml:space="preserve">Composição:  CU1250            </t>
  </si>
  <si>
    <t xml:space="preserve">Serviço:  ARGAMASSA TRAÇO 1:4 (CIMENTO E AREIA MÉDIA), PREPARO MANUAL. </t>
  </si>
  <si>
    <t xml:space="preserve">Composição:  CZ9080            </t>
  </si>
  <si>
    <t xml:space="preserve">IH9026 - AUXILIAR DE ELETRICISTA </t>
  </si>
  <si>
    <t xml:space="preserve">CZ9082 - FERRAMENTAS (ENCARGOS COMPLEMENTARES) </t>
  </si>
  <si>
    <t xml:space="preserve">CZ9083 - EPI (ENCARGOS COMPLEMENTARES) </t>
  </si>
  <si>
    <t xml:space="preserve">IM9106 - ALIMENTACAO (ENCARGOS COMPLEMENTARES) *COLETADO CAIXA* </t>
  </si>
  <si>
    <t xml:space="preserve">IM9107 - TRANSPORTE (ENCARGOS COMPLEMENTARES) *COLETADO CAIXA* </t>
  </si>
  <si>
    <t xml:space="preserve">IM9108 - EXAMES (ENCARGOS COMPLEMENTARES) *COLETADO CAIXA* </t>
  </si>
  <si>
    <t xml:space="preserve">IM9109 - SEGURO (ENCARGOS COMPLEMENTARES) *COLETADO CAIXA* </t>
  </si>
  <si>
    <t xml:space="preserve">Composição:  CZ9081            </t>
  </si>
  <si>
    <t xml:space="preserve">IH9027 - ELETRICISTA </t>
  </si>
  <si>
    <t xml:space="preserve">IM0379 - BALDE PLASTICO CAP 10L </t>
  </si>
  <si>
    <t xml:space="preserve">IM0951 - CARRO-DE-MAO CACAMBA METALICA E PNEU MACICO </t>
  </si>
  <si>
    <t xml:space="preserve">IM2101 - !EM PROCESSO DE DESATIVACAO! ENXADA ESTREITA DE *240 X 230* MM, SEM CABO </t>
  </si>
  <si>
    <t xml:space="preserve">IM0471 - BOTA COURO SOLADO DE BORRACHA VULCANIZADA </t>
  </si>
  <si>
    <t xml:space="preserve">IM0888 - CAPA P/ CHUVA </t>
  </si>
  <si>
    <t xml:space="preserve">IM0889 - CAPACETE PLASTICO RIGIDO </t>
  </si>
  <si>
    <t xml:space="preserve">IM3306 - LUVA RASPA DE COURO, CANO CURTO </t>
  </si>
  <si>
    <t xml:space="preserve">IH0002 - AJUDANTE DE ARMADOR </t>
  </si>
  <si>
    <t xml:space="preserve">IH0016 - ARMADOR </t>
  </si>
  <si>
    <t xml:space="preserve">Composição:  CU1212            </t>
  </si>
  <si>
    <t xml:space="preserve">Serviço:  OPERADOR DE MÁQUINAS E         EQUIPAMENTOS COM ENCARGOS     </t>
  </si>
  <si>
    <t xml:space="preserve">IH0085 - OPERADOR DE MAQUINAS E EQUIPAMENTOS </t>
  </si>
  <si>
    <t xml:space="preserve">IH0130 - OPERADOR DE BETONEIRA ESTACIONARIA/MISTURADOR *COLETADO CAIXA* </t>
  </si>
  <si>
    <t xml:space="preserve">Composição:  CY0098            </t>
  </si>
  <si>
    <t xml:space="preserve">Serviço:  BETONEIRA CAPACIDADE NOMINAL   DE 400 L, CAPACIDADE DE       </t>
  </si>
  <si>
    <t xml:space="preserve">CY0094 - BETONEIRA CAPACIDADE NOMINAL DE 400 L, CAPACIDADE DE MISTURA 310 L, MOTOR ELÉTRICO TRIFÁSICO POTÊNCIA DE 2 HP, SEM CARREGADOR - DEPRECIAÇÃO.AF_10/2014 </t>
  </si>
  <si>
    <t xml:space="preserve">CY0095 - BETONEIRA CAPACIDADE NOMINAL DE 400 L, CAPACIDADE DE MISTURA 310 L, MOTOR ELÉTRICO TRIFÁSICO POTÊNCIA DE 2 HP, SEM CARREGADOR - JUROS. AF_10/2014 </t>
  </si>
  <si>
    <t xml:space="preserve">CY0096 - BETONEIRA CAPACIDADE NOMINAL DE 400 L, CAPACIDADE DE MISTURA 310 L, MOTOR ELÉTRICO TRIFÁSICO POTÊNCIA DE 2 HP, SEM CARREGADOR - MANUTENÇÃO.AF_10/2014 </t>
  </si>
  <si>
    <t xml:space="preserve">CY0097 - BETONEIRA CAPACIDADE NOMINAL DE 400 L, CAPACIDADE DE MISTURA 310 L, MOTOR ELÉTRICO TRIFÁSICO POTÊNCIA DE 2 HP, SEM CARREGADOR - MATERIAIS NAOPERAÇÃO. AF_10/2014 </t>
  </si>
  <si>
    <t xml:space="preserve">Composição:  CY0099            </t>
  </si>
  <si>
    <t xml:space="preserve">Composição:  CZ9082            </t>
  </si>
  <si>
    <t xml:space="preserve">IM9110 - BALDE PLASTICO CAP 10L </t>
  </si>
  <si>
    <t xml:space="preserve">IM9111 - CARRO-DE-MAO CACAMBA METALICA E PNEU MACICO </t>
  </si>
  <si>
    <t xml:space="preserve">IM9112 - !EM PROCESSO DE DESATIVACAO! ENXADA ESTREITA DE *240 X 230* MM, SEM CABO </t>
  </si>
  <si>
    <t xml:space="preserve">Composição:  CZ9083            </t>
  </si>
  <si>
    <t xml:space="preserve">IM9113 - BOTA COURO SOLADO DE BORRACHA VULCANIZADA </t>
  </si>
  <si>
    <t xml:space="preserve">IM9114 - CAPA P/ CHUVA </t>
  </si>
  <si>
    <t xml:space="preserve">IM9115 - CAPACETE PLASTICO RIGIDO </t>
  </si>
  <si>
    <t xml:space="preserve">IM9116 - LUVA RASPA DE COURO, CANO CURTO </t>
  </si>
  <si>
    <t xml:space="preserve">Composição:  CY0094            </t>
  </si>
  <si>
    <t xml:space="preserve">IE0016 - BETONEIRA CAPACIDADE NOMINAL 400 L, CAPACIDADE DE MISTURA 280 L, MOTOR ELETRICO TRIFASICO 220/380 V POTENCIA 2 CV, SEM CARREGADOR </t>
  </si>
  <si>
    <t xml:space="preserve">Composição:  CY0095            </t>
  </si>
  <si>
    <t xml:space="preserve">Composição:  CY0096            </t>
  </si>
  <si>
    <t xml:space="preserve">Composição:  CY0097            </t>
  </si>
  <si>
    <t xml:space="preserve">IS0024 - ENERGIA ELETRICA ATE 2000 KWH INDUSTRIAL, SEM DEMANDA </t>
  </si>
  <si>
    <t>DATA: 11/05/2015</t>
  </si>
  <si>
    <t>DATA BASE - REGIÃO: SINAPI - Belo Horizonte/MG  (MES: 02/15)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</si>
</sst>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sz val="12"/>
      <color indexed="12"/>
      <name val="Times New Roman"/>
      <family val="1"/>
    </font>
    <font>
      <b/>
      <u/>
      <sz val="14"/>
      <name val="Arial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54"/>
      <name val="Times New Roman"/>
      <family val="1"/>
    </font>
    <font>
      <sz val="6"/>
      <color indexed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1"/>
      <color rgb="FF000000"/>
      <name val="Calibri"/>
      <family val="2"/>
      <scheme val="minor"/>
    </font>
    <font>
      <b/>
      <sz val="9"/>
      <name val="Arial"/>
      <family val="2"/>
    </font>
    <font>
      <vertAlign val="superscript"/>
      <sz val="12"/>
      <color indexed="8"/>
      <name val="Times New Roman"/>
      <family val="1"/>
    </font>
    <font>
      <b/>
      <u/>
      <sz val="12"/>
      <name val="Times New Roman"/>
      <family val="1"/>
    </font>
    <font>
      <sz val="12"/>
      <color indexed="12"/>
      <name val="Times New Roman"/>
      <family val="1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5"/>
      <name val="Times New Roman"/>
      <family val="1"/>
    </font>
    <font>
      <sz val="5"/>
      <color theme="1"/>
      <name val="Times New Roman"/>
      <family val="1"/>
    </font>
    <font>
      <sz val="11"/>
      <name val="Calibri"/>
      <family val="2"/>
      <scheme val="minor"/>
    </font>
    <font>
      <b/>
      <sz val="9"/>
      <name val="Segoe UI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B1BBCC"/>
      </right>
      <top style="thin">
        <color indexed="64"/>
      </top>
      <bottom/>
      <diagonal/>
    </border>
    <border>
      <left style="thin">
        <color indexed="64"/>
      </left>
      <right style="thin">
        <color rgb="FFB1BBCC"/>
      </right>
      <top/>
      <bottom/>
      <diagonal/>
    </border>
    <border>
      <left style="thin">
        <color indexed="64"/>
      </left>
      <right style="thin">
        <color rgb="FFB1BBCC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 vertical="top"/>
    </xf>
    <xf numFmtId="0" fontId="19" fillId="0" borderId="0">
      <alignment vertical="top"/>
    </xf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8">
    <xf numFmtId="0" fontId="0" fillId="0" borderId="0" xfId="0"/>
    <xf numFmtId="0" fontId="19" fillId="0" borderId="0" xfId="42" applyFont="1">
      <alignment vertical="top"/>
    </xf>
    <xf numFmtId="0" fontId="0" fillId="33" borderId="10" xfId="0" applyFill="1" applyBorder="1"/>
    <xf numFmtId="10" fontId="20" fillId="33" borderId="11" xfId="0" applyNumberFormat="1" applyFont="1" applyFill="1" applyBorder="1" applyAlignment="1">
      <alignment horizontal="center" vertical="center"/>
    </xf>
    <xf numFmtId="10" fontId="20" fillId="33" borderId="11" xfId="0" applyNumberFormat="1" applyFont="1" applyFill="1" applyBorder="1" applyAlignment="1">
      <alignment horizontal="left" vertical="center"/>
    </xf>
    <xf numFmtId="10" fontId="20" fillId="33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3" xfId="0" applyFill="1" applyBorder="1"/>
    <xf numFmtId="10" fontId="20" fillId="33" borderId="0" xfId="0" applyNumberFormat="1" applyFont="1" applyFill="1" applyBorder="1" applyAlignment="1">
      <alignment horizontal="center" vertical="center"/>
    </xf>
    <xf numFmtId="10" fontId="20" fillId="33" borderId="14" xfId="0" applyNumberFormat="1" applyFont="1" applyFill="1" applyBorder="1" applyAlignment="1">
      <alignment horizontal="center" vertical="center"/>
    </xf>
    <xf numFmtId="10" fontId="20" fillId="33" borderId="0" xfId="0" applyNumberFormat="1" applyFont="1" applyFill="1" applyBorder="1" applyAlignment="1">
      <alignment horizontal="left" vertical="center"/>
    </xf>
    <xf numFmtId="0" fontId="0" fillId="33" borderId="15" xfId="0" applyFill="1" applyBorder="1"/>
    <xf numFmtId="10" fontId="20" fillId="33" borderId="16" xfId="0" applyNumberFormat="1" applyFont="1" applyFill="1" applyBorder="1" applyAlignment="1">
      <alignment horizontal="center" vertical="center"/>
    </xf>
    <xf numFmtId="10" fontId="20" fillId="33" borderId="16" xfId="0" applyNumberFormat="1" applyFont="1" applyFill="1" applyBorder="1" applyAlignment="1">
      <alignment horizontal="left" vertical="center"/>
    </xf>
    <xf numFmtId="10" fontId="20" fillId="33" borderId="17" xfId="0" applyNumberFormat="1" applyFont="1" applyFill="1" applyBorder="1" applyAlignment="1">
      <alignment horizontal="center" vertical="center"/>
    </xf>
    <xf numFmtId="0" fontId="0" fillId="34" borderId="18" xfId="0" applyFill="1" applyBorder="1"/>
    <xf numFmtId="10" fontId="20" fillId="34" borderId="18" xfId="0" applyNumberFormat="1" applyFont="1" applyFill="1" applyBorder="1" applyAlignment="1">
      <alignment horizontal="center" vertical="center"/>
    </xf>
    <xf numFmtId="10" fontId="20" fillId="34" borderId="18" xfId="0" applyNumberFormat="1" applyFont="1" applyFill="1" applyBorder="1" applyAlignment="1">
      <alignment horizontal="left" vertical="center"/>
    </xf>
    <xf numFmtId="0" fontId="22" fillId="36" borderId="0" xfId="42" applyFont="1" applyFill="1" applyBorder="1" applyAlignment="1">
      <alignment horizontal="center" vertical="center" wrapText="1"/>
    </xf>
    <xf numFmtId="0" fontId="22" fillId="0" borderId="0" xfId="42" applyFont="1" applyFill="1" applyBorder="1" applyAlignment="1">
      <alignment vertical="center" wrapText="1"/>
    </xf>
    <xf numFmtId="0" fontId="24" fillId="0" borderId="14" xfId="42" applyFont="1" applyBorder="1" applyAlignment="1">
      <alignment horizontal="center" vertical="center"/>
    </xf>
    <xf numFmtId="0" fontId="24" fillId="0" borderId="0" xfId="42" applyFont="1" applyBorder="1" applyAlignment="1">
      <alignment horizontal="center" vertical="center"/>
    </xf>
    <xf numFmtId="0" fontId="19" fillId="0" borderId="0" xfId="42" applyFont="1" applyBorder="1" applyAlignment="1">
      <alignment vertical="center"/>
    </xf>
    <xf numFmtId="0" fontId="25" fillId="0" borderId="13" xfId="42" applyFont="1" applyBorder="1" applyAlignment="1">
      <alignment vertical="center"/>
    </xf>
    <xf numFmtId="0" fontId="25" fillId="0" borderId="0" xfId="42" applyFont="1" applyBorder="1" applyAlignment="1">
      <alignment vertical="center"/>
    </xf>
    <xf numFmtId="0" fontId="19" fillId="0" borderId="14" xfId="42" applyFont="1" applyBorder="1" applyAlignment="1">
      <alignment vertical="center"/>
    </xf>
    <xf numFmtId="0" fontId="19" fillId="0" borderId="0" xfId="42" applyFont="1" applyAlignment="1">
      <alignment vertical="center"/>
    </xf>
    <xf numFmtId="0" fontId="27" fillId="0" borderId="0" xfId="42" applyFont="1" applyFill="1" applyBorder="1" applyAlignment="1">
      <alignment vertical="center"/>
    </xf>
    <xf numFmtId="0" fontId="28" fillId="0" borderId="0" xfId="42" applyFont="1" applyFill="1" applyBorder="1" applyAlignment="1">
      <alignment vertical="center" wrapText="1"/>
    </xf>
    <xf numFmtId="0" fontId="25" fillId="0" borderId="0" xfId="42" applyFont="1" applyFill="1" applyBorder="1" applyAlignment="1">
      <alignment vertical="center"/>
    </xf>
    <xf numFmtId="0" fontId="19" fillId="0" borderId="14" xfId="42" applyFont="1" applyFill="1" applyBorder="1" applyAlignment="1">
      <alignment vertical="center"/>
    </xf>
    <xf numFmtId="0" fontId="19" fillId="0" borderId="0" xfId="42" applyFont="1" applyFill="1" applyBorder="1" applyAlignment="1">
      <alignment vertical="center"/>
    </xf>
    <xf numFmtId="0" fontId="25" fillId="0" borderId="13" xfId="42" applyFont="1" applyBorder="1" applyAlignment="1">
      <alignment horizontal="right" vertical="center"/>
    </xf>
    <xf numFmtId="0" fontId="27" fillId="0" borderId="0" xfId="42" quotePrefix="1" applyFont="1" applyFill="1" applyBorder="1" applyAlignment="1">
      <alignment horizontal="left" vertical="center"/>
    </xf>
    <xf numFmtId="0" fontId="27" fillId="0" borderId="0" xfId="42" applyFont="1" applyFill="1" applyBorder="1" applyAlignment="1">
      <alignment horizontal="right" vertical="center"/>
    </xf>
    <xf numFmtId="10" fontId="27" fillId="0" borderId="20" xfId="42" applyNumberFormat="1" applyFont="1" applyFill="1" applyBorder="1" applyAlignment="1">
      <alignment horizontal="right" vertical="center" wrapText="1"/>
    </xf>
    <xf numFmtId="0" fontId="27" fillId="0" borderId="0" xfId="42" applyFont="1" applyFill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7" fillId="0" borderId="0" xfId="42" applyFont="1" applyFill="1" applyBorder="1" applyAlignment="1">
      <alignment horizontal="left" vertical="center" wrapText="1"/>
    </xf>
    <xf numFmtId="10" fontId="27" fillId="0" borderId="0" xfId="42" applyNumberFormat="1" applyFont="1" applyFill="1" applyBorder="1" applyAlignment="1">
      <alignment horizontal="right" vertical="center" wrapText="1"/>
    </xf>
    <xf numFmtId="0" fontId="27" fillId="0" borderId="0" xfId="42" applyFont="1" applyFill="1" applyBorder="1" applyAlignment="1">
      <alignment horizontal="right" vertical="center" wrapText="1"/>
    </xf>
    <xf numFmtId="0" fontId="30" fillId="0" borderId="21" xfId="43" applyFont="1" applyBorder="1" applyAlignment="1">
      <alignment horizontal="left" vertical="center"/>
    </xf>
    <xf numFmtId="0" fontId="30" fillId="0" borderId="19" xfId="43" applyFont="1" applyBorder="1" applyAlignment="1">
      <alignment horizontal="center" vertical="center"/>
    </xf>
    <xf numFmtId="10" fontId="30" fillId="0" borderId="20" xfId="44" applyNumberFormat="1" applyFont="1" applyBorder="1" applyAlignment="1">
      <alignment horizontal="center" vertical="center"/>
    </xf>
    <xf numFmtId="10" fontId="30" fillId="0" borderId="22" xfId="44" applyNumberFormat="1" applyFont="1" applyBorder="1" applyAlignment="1">
      <alignment horizontal="center" vertical="center"/>
    </xf>
    <xf numFmtId="0" fontId="31" fillId="0" borderId="0" xfId="42" quotePrefix="1" applyFont="1" applyFill="1" applyBorder="1" applyAlignment="1">
      <alignment horizontal="right" vertical="center"/>
    </xf>
    <xf numFmtId="0" fontId="31" fillId="0" borderId="0" xfId="42" applyFont="1" applyFill="1" applyBorder="1" applyAlignment="1">
      <alignment vertical="center"/>
    </xf>
    <xf numFmtId="0" fontId="31" fillId="0" borderId="0" xfId="42" quotePrefix="1" applyFont="1" applyFill="1" applyBorder="1" applyAlignment="1">
      <alignment horizontal="left" vertical="center"/>
    </xf>
    <xf numFmtId="10" fontId="31" fillId="0" borderId="0" xfId="45" applyNumberFormat="1" applyFont="1" applyFill="1" applyBorder="1" applyAlignment="1">
      <alignment vertical="center"/>
    </xf>
    <xf numFmtId="0" fontId="27" fillId="0" borderId="0" xfId="42" quotePrefix="1" applyFont="1" applyFill="1" applyBorder="1" applyAlignment="1">
      <alignment horizontal="right" vertical="center"/>
    </xf>
    <xf numFmtId="0" fontId="33" fillId="0" borderId="23" xfId="43" applyFont="1" applyBorder="1" applyAlignment="1">
      <alignment horizontal="left" vertical="center"/>
    </xf>
    <xf numFmtId="0" fontId="33" fillId="0" borderId="24" xfId="43" applyFont="1" applyBorder="1" applyAlignment="1">
      <alignment horizontal="center" vertical="center"/>
    </xf>
    <xf numFmtId="10" fontId="33" fillId="0" borderId="25" xfId="44" applyNumberFormat="1" applyFont="1" applyBorder="1" applyAlignment="1">
      <alignment horizontal="center" vertical="center"/>
    </xf>
    <xf numFmtId="10" fontId="33" fillId="0" borderId="26" xfId="44" applyNumberFormat="1" applyFont="1" applyBorder="1" applyAlignment="1">
      <alignment horizontal="center" vertical="center"/>
    </xf>
    <xf numFmtId="0" fontId="31" fillId="0" borderId="0" xfId="42" applyFont="1" applyFill="1" applyBorder="1" applyAlignment="1">
      <alignment horizontal="left" vertical="center"/>
    </xf>
    <xf numFmtId="0" fontId="34" fillId="0" borderId="13" xfId="42" applyFont="1" applyBorder="1" applyAlignment="1">
      <alignment horizontal="right" vertical="center"/>
    </xf>
    <xf numFmtId="10" fontId="21" fillId="37" borderId="28" xfId="45" applyNumberFormat="1" applyFont="1" applyFill="1" applyBorder="1" applyAlignment="1">
      <alignment vertical="center"/>
    </xf>
    <xf numFmtId="164" fontId="22" fillId="0" borderId="0" xfId="45" applyNumberFormat="1" applyFont="1" applyAlignment="1">
      <alignment vertical="center"/>
    </xf>
    <xf numFmtId="0" fontId="25" fillId="0" borderId="15" xfId="42" applyFont="1" applyBorder="1" applyAlignment="1">
      <alignment vertical="center"/>
    </xf>
    <xf numFmtId="0" fontId="27" fillId="0" borderId="16" xfId="42" quotePrefix="1" applyFont="1" applyFill="1" applyBorder="1" applyAlignment="1">
      <alignment horizontal="right" vertical="center"/>
    </xf>
    <xf numFmtId="0" fontId="27" fillId="0" borderId="16" xfId="42" quotePrefix="1" applyFont="1" applyFill="1" applyBorder="1" applyAlignment="1">
      <alignment horizontal="left" vertical="center"/>
    </xf>
    <xf numFmtId="10" fontId="27" fillId="0" borderId="16" xfId="45" applyNumberFormat="1" applyFont="1" applyFill="1" applyBorder="1" applyAlignment="1">
      <alignment vertical="center"/>
    </xf>
    <xf numFmtId="0" fontId="27" fillId="0" borderId="16" xfId="42" applyFont="1" applyFill="1" applyBorder="1" applyAlignment="1">
      <alignment vertical="center"/>
    </xf>
    <xf numFmtId="0" fontId="19" fillId="0" borderId="17" xfId="42" applyFont="1" applyBorder="1" applyAlignment="1">
      <alignment vertical="center"/>
    </xf>
    <xf numFmtId="0" fontId="25" fillId="0" borderId="11" xfId="42" applyFont="1" applyBorder="1" applyAlignment="1">
      <alignment vertical="center"/>
    </xf>
    <xf numFmtId="0" fontId="27" fillId="0" borderId="11" xfId="42" applyFont="1" applyFill="1" applyBorder="1" applyAlignment="1">
      <alignment vertical="center"/>
    </xf>
    <xf numFmtId="0" fontId="27" fillId="0" borderId="11" xfId="42" quotePrefix="1" applyFont="1" applyFill="1" applyBorder="1" applyAlignment="1">
      <alignment horizontal="left" vertical="center"/>
    </xf>
    <xf numFmtId="10" fontId="36" fillId="0" borderId="11" xfId="45" applyNumberFormat="1" applyFont="1" applyFill="1" applyBorder="1" applyAlignment="1">
      <alignment vertical="center"/>
    </xf>
    <xf numFmtId="0" fontId="25" fillId="0" borderId="11" xfId="42" applyFont="1" applyFill="1" applyBorder="1" applyAlignment="1">
      <alignment vertical="center"/>
    </xf>
    <xf numFmtId="0" fontId="19" fillId="0" borderId="11" xfId="42" applyFont="1" applyBorder="1" applyAlignment="1">
      <alignment vertical="center"/>
    </xf>
    <xf numFmtId="164" fontId="22" fillId="0" borderId="0" xfId="45" applyNumberFormat="1" applyFont="1"/>
    <xf numFmtId="0" fontId="37" fillId="0" borderId="0" xfId="42" quotePrefix="1" applyFont="1" applyBorder="1" applyAlignment="1">
      <alignment horizontal="left"/>
    </xf>
    <xf numFmtId="0" fontId="18" fillId="0" borderId="0" xfId="42" applyFont="1" applyAlignment="1"/>
    <xf numFmtId="0" fontId="19" fillId="0" borderId="0" xfId="42" applyFont="1" applyBorder="1">
      <alignment vertical="top"/>
    </xf>
    <xf numFmtId="0" fontId="0" fillId="0" borderId="0" xfId="0" applyFont="1"/>
    <xf numFmtId="10" fontId="20" fillId="33" borderId="0" xfId="0" applyNumberFormat="1" applyFont="1" applyFill="1" applyBorder="1" applyAlignment="1">
      <alignment vertical="center"/>
    </xf>
    <xf numFmtId="10" fontId="20" fillId="33" borderId="16" xfId="0" applyNumberFormat="1" applyFont="1" applyFill="1" applyBorder="1" applyAlignment="1">
      <alignment vertical="center"/>
    </xf>
    <xf numFmtId="0" fontId="32" fillId="0" borderId="0" xfId="0" applyFont="1"/>
    <xf numFmtId="0" fontId="0" fillId="38" borderId="20" xfId="0" applyFill="1" applyBorder="1" applyAlignment="1">
      <alignment horizontal="center" vertical="center" wrapText="1"/>
    </xf>
    <xf numFmtId="4" fontId="0" fillId="38" borderId="20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49" fontId="20" fillId="33" borderId="0" xfId="0" applyNumberFormat="1" applyFont="1" applyFill="1" applyBorder="1" applyAlignment="1">
      <alignment horizontal="left" vertical="center"/>
    </xf>
    <xf numFmtId="0" fontId="0" fillId="33" borderId="0" xfId="0" applyFill="1" applyBorder="1"/>
    <xf numFmtId="4" fontId="0" fillId="33" borderId="0" xfId="0" applyNumberFormat="1" applyFill="1" applyBorder="1" applyAlignment="1">
      <alignment horizontal="right"/>
    </xf>
    <xf numFmtId="4" fontId="0" fillId="33" borderId="14" xfId="0" applyNumberFormat="1" applyFill="1" applyBorder="1" applyAlignment="1">
      <alignment horizontal="right"/>
    </xf>
    <xf numFmtId="0" fontId="20" fillId="33" borderId="0" xfId="0" applyFont="1" applyFill="1" applyBorder="1" applyAlignment="1">
      <alignment horizontal="left" vertical="center"/>
    </xf>
    <xf numFmtId="49" fontId="20" fillId="33" borderId="16" xfId="0" applyNumberFormat="1" applyFont="1" applyFill="1" applyBorder="1" applyAlignment="1">
      <alignment horizontal="left" vertical="center"/>
    </xf>
    <xf numFmtId="0" fontId="20" fillId="33" borderId="16" xfId="0" applyFont="1" applyFill="1" applyBorder="1" applyAlignment="1">
      <alignment horizontal="center" vertical="center" wrapText="1"/>
    </xf>
    <xf numFmtId="0" fontId="0" fillId="33" borderId="16" xfId="0" applyFill="1" applyBorder="1"/>
    <xf numFmtId="4" fontId="0" fillId="33" borderId="16" xfId="0" applyNumberFormat="1" applyFill="1" applyBorder="1" applyAlignment="1">
      <alignment horizontal="right"/>
    </xf>
    <xf numFmtId="4" fontId="0" fillId="33" borderId="17" xfId="0" applyNumberFormat="1" applyFill="1" applyBorder="1" applyAlignment="1">
      <alignment horizontal="right"/>
    </xf>
    <xf numFmtId="0" fontId="0" fillId="0" borderId="30" xfId="0" applyBorder="1"/>
    <xf numFmtId="4" fontId="0" fillId="0" borderId="30" xfId="0" applyNumberFormat="1" applyBorder="1"/>
    <xf numFmtId="0" fontId="0" fillId="0" borderId="31" xfId="0" applyBorder="1"/>
    <xf numFmtId="4" fontId="0" fillId="0" borderId="31" xfId="0" applyNumberFormat="1" applyBorder="1"/>
    <xf numFmtId="0" fontId="0" fillId="0" borderId="31" xfId="0" applyBorder="1" applyAlignment="1">
      <alignment wrapText="1"/>
    </xf>
    <xf numFmtId="4" fontId="16" fillId="38" borderId="20" xfId="0" applyNumberFormat="1" applyFont="1" applyFill="1" applyBorder="1" applyAlignment="1">
      <alignment wrapText="1"/>
    </xf>
    <xf numFmtId="4" fontId="0" fillId="38" borderId="20" xfId="0" applyNumberFormat="1" applyFill="1" applyBorder="1"/>
    <xf numFmtId="0" fontId="0" fillId="0" borderId="0" xfId="0" applyAlignment="1">
      <alignment wrapText="1"/>
    </xf>
    <xf numFmtId="4" fontId="0" fillId="38" borderId="20" xfId="0" applyNumberFormat="1" applyFont="1" applyFill="1" applyBorder="1" applyAlignment="1">
      <alignment wrapText="1"/>
    </xf>
    <xf numFmtId="14" fontId="0" fillId="0" borderId="0" xfId="0" applyNumberFormat="1"/>
    <xf numFmtId="4" fontId="20" fillId="33" borderId="35" xfId="0" applyNumberFormat="1" applyFont="1" applyFill="1" applyBorder="1" applyAlignment="1">
      <alignment horizontal="center" vertical="center" wrapText="1"/>
    </xf>
    <xf numFmtId="49" fontId="20" fillId="33" borderId="0" xfId="0" applyNumberFormat="1" applyFont="1" applyFill="1" applyBorder="1" applyAlignment="1">
      <alignment vertical="center"/>
    </xf>
    <xf numFmtId="49" fontId="20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0" fontId="0" fillId="0" borderId="0" xfId="0" applyBorder="1"/>
    <xf numFmtId="4" fontId="20" fillId="33" borderId="36" xfId="0" applyNumberFormat="1" applyFont="1" applyFill="1" applyBorder="1" applyAlignment="1">
      <alignment horizontal="center" vertical="center" wrapText="1"/>
    </xf>
    <xf numFmtId="49" fontId="20" fillId="33" borderId="37" xfId="0" applyNumberFormat="1" applyFont="1" applyFill="1" applyBorder="1" applyAlignment="1">
      <alignment horizontal="left" vertical="center"/>
    </xf>
    <xf numFmtId="0" fontId="20" fillId="33" borderId="37" xfId="0" applyFont="1" applyFill="1" applyBorder="1" applyAlignment="1">
      <alignment horizontal="center" vertical="center" wrapText="1"/>
    </xf>
    <xf numFmtId="2" fontId="20" fillId="33" borderId="37" xfId="0" applyNumberFormat="1" applyFont="1" applyFill="1" applyBorder="1" applyAlignment="1">
      <alignment horizontal="center" vertical="center" wrapText="1"/>
    </xf>
    <xf numFmtId="4" fontId="20" fillId="33" borderId="37" xfId="0" applyNumberFormat="1" applyFont="1" applyFill="1" applyBorder="1" applyAlignment="1">
      <alignment horizontal="center" vertical="center" wrapText="1"/>
    </xf>
    <xf numFmtId="4" fontId="20" fillId="33" borderId="37" xfId="0" applyNumberFormat="1" applyFont="1" applyFill="1" applyBorder="1" applyAlignment="1">
      <alignment vertical="center" wrapText="1"/>
    </xf>
    <xf numFmtId="4" fontId="20" fillId="33" borderId="38" xfId="0" applyNumberFormat="1" applyFont="1" applyFill="1" applyBorder="1" applyAlignment="1">
      <alignment vertical="center" wrapText="1"/>
    </xf>
    <xf numFmtId="0" fontId="44" fillId="0" borderId="0" xfId="0" applyFont="1"/>
    <xf numFmtId="4" fontId="45" fillId="0" borderId="0" xfId="0" applyNumberFormat="1" applyFont="1" applyAlignment="1">
      <alignment horizontal="center"/>
    </xf>
    <xf numFmtId="10" fontId="45" fillId="0" borderId="0" xfId="0" applyNumberFormat="1" applyFont="1"/>
    <xf numFmtId="10" fontId="44" fillId="0" borderId="0" xfId="0" applyNumberFormat="1" applyFont="1" applyAlignment="1">
      <alignment horizontal="center"/>
    </xf>
    <xf numFmtId="10" fontId="44" fillId="0" borderId="0" xfId="0" applyNumberFormat="1" applyFont="1"/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37" fillId="35" borderId="41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4" fontId="0" fillId="40" borderId="0" xfId="0" applyNumberFormat="1" applyFill="1"/>
    <xf numFmtId="10" fontId="46" fillId="40" borderId="20" xfId="0" applyNumberFormat="1" applyFont="1" applyFill="1" applyBorder="1" applyAlignment="1">
      <alignment horizontal="center" vertical="top" wrapText="1"/>
    </xf>
    <xf numFmtId="14" fontId="0" fillId="40" borderId="0" xfId="0" applyNumberFormat="1" applyFill="1"/>
    <xf numFmtId="0" fontId="0" fillId="40" borderId="0" xfId="0" applyFill="1"/>
    <xf numFmtId="0" fontId="51" fillId="35" borderId="20" xfId="0" applyFont="1" applyFill="1" applyBorder="1" applyAlignment="1">
      <alignment vertical="center" wrapText="1"/>
    </xf>
    <xf numFmtId="10" fontId="37" fillId="35" borderId="20" xfId="0" applyNumberFormat="1" applyFont="1" applyFill="1" applyBorder="1" applyAlignment="1">
      <alignment horizontal="center" vertical="center"/>
    </xf>
    <xf numFmtId="0" fontId="50" fillId="39" borderId="20" xfId="0" applyFont="1" applyFill="1" applyBorder="1" applyAlignment="1">
      <alignment vertical="center" wrapText="1"/>
    </xf>
    <xf numFmtId="0" fontId="50" fillId="39" borderId="20" xfId="0" applyFont="1" applyFill="1" applyBorder="1" applyAlignment="1">
      <alignment horizontal="right" vertical="center" wrapText="1"/>
    </xf>
    <xf numFmtId="0" fontId="50" fillId="0" borderId="20" xfId="0" applyFont="1" applyBorder="1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left" vertical="center" wrapText="1"/>
    </xf>
    <xf numFmtId="49" fontId="20" fillId="33" borderId="16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 wrapText="1"/>
    </xf>
    <xf numFmtId="0" fontId="0" fillId="0" borderId="31" xfId="0" applyBorder="1" applyAlignment="1">
      <alignment horizontal="center"/>
    </xf>
    <xf numFmtId="4" fontId="16" fillId="38" borderId="31" xfId="0" applyNumberFormat="1" applyFont="1" applyFill="1" applyBorder="1"/>
    <xf numFmtId="4" fontId="16" fillId="38" borderId="45" xfId="0" applyNumberFormat="1" applyFont="1" applyFill="1" applyBorder="1"/>
    <xf numFmtId="4" fontId="16" fillId="38" borderId="20" xfId="0" applyNumberFormat="1" applyFont="1" applyFill="1" applyBorder="1"/>
    <xf numFmtId="10" fontId="0" fillId="0" borderId="0" xfId="0" applyNumberFormat="1"/>
    <xf numFmtId="0" fontId="16" fillId="38" borderId="31" xfId="0" applyFont="1" applyFill="1" applyBorder="1" applyAlignment="1">
      <alignment horizontal="right"/>
    </xf>
    <xf numFmtId="0" fontId="16" fillId="38" borderId="45" xfId="0" applyFont="1" applyFill="1" applyBorder="1" applyAlignment="1">
      <alignment horizontal="right"/>
    </xf>
    <xf numFmtId="0" fontId="16" fillId="38" borderId="29" xfId="0" applyFont="1" applyFill="1" applyBorder="1" applyAlignment="1">
      <alignment horizontal="right" wrapText="1"/>
    </xf>
    <xf numFmtId="0" fontId="16" fillId="38" borderId="18" xfId="0" applyFont="1" applyFill="1" applyBorder="1" applyAlignment="1">
      <alignment horizontal="right" wrapText="1"/>
    </xf>
    <xf numFmtId="0" fontId="16" fillId="38" borderId="19" xfId="0" applyFont="1" applyFill="1" applyBorder="1" applyAlignment="1">
      <alignment horizontal="right" wrapText="1"/>
    </xf>
    <xf numFmtId="0" fontId="0" fillId="38" borderId="29" xfId="0" applyFill="1" applyBorder="1" applyAlignment="1">
      <alignment horizontal="right" wrapText="1"/>
    </xf>
    <xf numFmtId="0" fontId="0" fillId="38" borderId="18" xfId="0" applyFill="1" applyBorder="1" applyAlignment="1">
      <alignment horizontal="right" wrapText="1"/>
    </xf>
    <xf numFmtId="0" fontId="0" fillId="38" borderId="19" xfId="0" applyFill="1" applyBorder="1" applyAlignment="1">
      <alignment horizontal="right" wrapText="1"/>
    </xf>
    <xf numFmtId="0" fontId="40" fillId="33" borderId="10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1" fillId="33" borderId="13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1" fillId="33" borderId="14" xfId="0" applyFont="1" applyFill="1" applyBorder="1" applyAlignment="1">
      <alignment horizontal="center"/>
    </xf>
    <xf numFmtId="0" fontId="27" fillId="0" borderId="0" xfId="42" quotePrefix="1" applyFont="1" applyFill="1" applyBorder="1" applyAlignment="1">
      <alignment horizontal="left" vertical="center"/>
    </xf>
    <xf numFmtId="0" fontId="27" fillId="0" borderId="14" xfId="42" quotePrefix="1" applyFont="1" applyFill="1" applyBorder="1" applyAlignment="1">
      <alignment horizontal="left" vertical="center"/>
    </xf>
    <xf numFmtId="0" fontId="21" fillId="0" borderId="0" xfId="42" quotePrefix="1" applyFont="1" applyFill="1" applyBorder="1" applyAlignment="1">
      <alignment horizontal="left" vertical="center"/>
    </xf>
    <xf numFmtId="0" fontId="21" fillId="0" borderId="27" xfId="42" quotePrefix="1" applyFont="1" applyFill="1" applyBorder="1" applyAlignment="1">
      <alignment horizontal="left" vertical="center"/>
    </xf>
    <xf numFmtId="0" fontId="21" fillId="35" borderId="15" xfId="42" applyFont="1" applyFill="1" applyBorder="1" applyAlignment="1">
      <alignment horizontal="center" vertical="center" wrapText="1"/>
    </xf>
    <xf numFmtId="0" fontId="21" fillId="35" borderId="16" xfId="42" applyFont="1" applyFill="1" applyBorder="1" applyAlignment="1">
      <alignment horizontal="center" vertical="center" wrapText="1"/>
    </xf>
    <xf numFmtId="0" fontId="21" fillId="35" borderId="19" xfId="42" applyFont="1" applyFill="1" applyBorder="1" applyAlignment="1">
      <alignment horizontal="center" vertical="center" wrapText="1"/>
    </xf>
    <xf numFmtId="0" fontId="23" fillId="0" borderId="13" xfId="42" applyFont="1" applyBorder="1" applyAlignment="1">
      <alignment horizontal="center" vertical="center"/>
    </xf>
    <xf numFmtId="0" fontId="23" fillId="0" borderId="0" xfId="42" applyFont="1" applyBorder="1" applyAlignment="1">
      <alignment horizontal="center" vertical="center"/>
    </xf>
    <xf numFmtId="0" fontId="26" fillId="0" borderId="0" xfId="42" quotePrefix="1" applyFont="1" applyBorder="1" applyAlignment="1">
      <alignment horizontal="center" vertical="center" wrapText="1"/>
    </xf>
    <xf numFmtId="10" fontId="20" fillId="33" borderId="11" xfId="0" applyNumberFormat="1" applyFont="1" applyFill="1" applyBorder="1" applyAlignment="1">
      <alignment horizontal="center" vertical="center"/>
    </xf>
    <xf numFmtId="0" fontId="21" fillId="35" borderId="29" xfId="42" applyFont="1" applyFill="1" applyBorder="1" applyAlignment="1">
      <alignment horizontal="center" vertical="center" wrapText="1"/>
    </xf>
    <xf numFmtId="0" fontId="21" fillId="35" borderId="18" xfId="42" applyFont="1" applyFill="1" applyBorder="1" applyAlignment="1">
      <alignment horizontal="center" vertical="center" wrapText="1"/>
    </xf>
    <xf numFmtId="10" fontId="20" fillId="33" borderId="10" xfId="0" applyNumberFormat="1" applyFont="1" applyFill="1" applyBorder="1" applyAlignment="1">
      <alignment horizontal="center" vertical="center"/>
    </xf>
    <xf numFmtId="10" fontId="20" fillId="33" borderId="13" xfId="0" applyNumberFormat="1" applyFont="1" applyFill="1" applyBorder="1" applyAlignment="1">
      <alignment horizontal="center" vertical="center"/>
    </xf>
    <xf numFmtId="10" fontId="20" fillId="33" borderId="0" xfId="0" applyNumberFormat="1" applyFont="1" applyFill="1" applyBorder="1" applyAlignment="1">
      <alignment horizontal="center" vertical="center"/>
    </xf>
    <xf numFmtId="10" fontId="20" fillId="33" borderId="15" xfId="0" applyNumberFormat="1" applyFont="1" applyFill="1" applyBorder="1" applyAlignment="1">
      <alignment horizontal="left" vertical="center" indent="1"/>
    </xf>
    <xf numFmtId="10" fontId="20" fillId="33" borderId="16" xfId="0" applyNumberFormat="1" applyFont="1" applyFill="1" applyBorder="1" applyAlignment="1">
      <alignment horizontal="left" vertical="center" indent="1"/>
    </xf>
    <xf numFmtId="0" fontId="42" fillId="33" borderId="32" xfId="0" applyFont="1" applyFill="1" applyBorder="1" applyAlignment="1">
      <alignment horizontal="center" vertical="center"/>
    </xf>
    <xf numFmtId="0" fontId="42" fillId="33" borderId="33" xfId="0" applyFont="1" applyFill="1" applyBorder="1" applyAlignment="1">
      <alignment horizontal="center" vertical="center"/>
    </xf>
    <xf numFmtId="0" fontId="42" fillId="33" borderId="34" xfId="0" applyFont="1" applyFill="1" applyBorder="1" applyAlignment="1">
      <alignment horizontal="center" vertical="center"/>
    </xf>
    <xf numFmtId="0" fontId="43" fillId="33" borderId="35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27" xfId="0" applyFont="1" applyFill="1" applyBorder="1" applyAlignment="1">
      <alignment horizontal="center" vertical="center"/>
    </xf>
    <xf numFmtId="0" fontId="20" fillId="33" borderId="35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0" fillId="33" borderId="27" xfId="0" applyFont="1" applyFill="1" applyBorder="1" applyAlignment="1">
      <alignment horizontal="center" vertical="center"/>
    </xf>
    <xf numFmtId="49" fontId="20" fillId="33" borderId="0" xfId="0" applyNumberFormat="1" applyFont="1" applyFill="1" applyBorder="1" applyAlignment="1">
      <alignment horizontal="center" vertical="center"/>
    </xf>
    <xf numFmtId="49" fontId="20" fillId="33" borderId="27" xfId="0" applyNumberFormat="1" applyFont="1" applyFill="1" applyBorder="1" applyAlignment="1">
      <alignment horizontal="center" vertical="center"/>
    </xf>
    <xf numFmtId="2" fontId="20" fillId="33" borderId="0" xfId="0" applyNumberFormat="1" applyFont="1" applyFill="1" applyBorder="1" applyAlignment="1">
      <alignment horizontal="center" vertical="center" wrapText="1"/>
    </xf>
    <xf numFmtId="2" fontId="20" fillId="33" borderId="27" xfId="0" applyNumberFormat="1" applyFont="1" applyFill="1" applyBorder="1" applyAlignment="1">
      <alignment horizontal="center" vertical="center" wrapText="1"/>
    </xf>
    <xf numFmtId="0" fontId="16" fillId="35" borderId="20" xfId="0" applyFont="1" applyFill="1" applyBorder="1" applyAlignment="1">
      <alignment horizontal="center"/>
    </xf>
    <xf numFmtId="0" fontId="16" fillId="35" borderId="20" xfId="0" applyFont="1" applyFill="1" applyBorder="1" applyAlignment="1">
      <alignment horizontal="center" vertical="center"/>
    </xf>
    <xf numFmtId="0" fontId="46" fillId="0" borderId="39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7" fillId="39" borderId="42" xfId="0" applyFont="1" applyFill="1" applyBorder="1" applyAlignment="1">
      <alignment horizontal="left" vertical="center" wrapText="1"/>
    </xf>
    <xf numFmtId="0" fontId="47" fillId="39" borderId="43" xfId="0" applyFont="1" applyFill="1" applyBorder="1" applyAlignment="1">
      <alignment horizontal="left" vertical="center" wrapText="1"/>
    </xf>
    <xf numFmtId="0" fontId="47" fillId="39" borderId="44" xfId="0" applyFont="1" applyFill="1" applyBorder="1" applyAlignment="1">
      <alignment horizontal="left" vertical="center" wrapText="1"/>
    </xf>
    <xf numFmtId="4" fontId="46" fillId="0" borderId="11" xfId="0" applyNumberFormat="1" applyFont="1" applyBorder="1" applyAlignment="1">
      <alignment horizontal="center" vertical="center" wrapText="1"/>
    </xf>
    <xf numFmtId="4" fontId="46" fillId="0" borderId="0" xfId="0" applyNumberFormat="1" applyFont="1" applyBorder="1" applyAlignment="1">
      <alignment horizontal="center" vertical="center" wrapText="1"/>
    </xf>
    <xf numFmtId="10" fontId="46" fillId="0" borderId="20" xfId="0" applyNumberFormat="1" applyFon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2" fontId="37" fillId="35" borderId="20" xfId="0" applyNumberFormat="1" applyFont="1" applyFill="1" applyBorder="1" applyAlignment="1">
      <alignment horizontal="center" vertical="center"/>
    </xf>
    <xf numFmtId="4" fontId="37" fillId="35" borderId="29" xfId="0" applyNumberFormat="1" applyFont="1" applyFill="1" applyBorder="1" applyAlignment="1">
      <alignment horizontal="center" vertical="center" wrapText="1"/>
    </xf>
    <xf numFmtId="10" fontId="37" fillId="35" borderId="39" xfId="0" applyNumberFormat="1" applyFont="1" applyFill="1" applyBorder="1" applyAlignment="1">
      <alignment horizontal="center"/>
    </xf>
    <xf numFmtId="10" fontId="37" fillId="35" borderId="40" xfId="0" applyNumberFormat="1" applyFont="1" applyFill="1" applyBorder="1" applyAlignment="1">
      <alignment horizontal="center"/>
    </xf>
    <xf numFmtId="10" fontId="37" fillId="0" borderId="11" xfId="0" applyNumberFormat="1" applyFont="1" applyBorder="1" applyAlignment="1">
      <alignment horizontal="center" vertical="center"/>
    </xf>
    <xf numFmtId="10" fontId="37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0" fontId="48" fillId="0" borderId="10" xfId="46" applyNumberFormat="1" applyFont="1" applyBorder="1" applyAlignment="1">
      <alignment horizontal="center" vertical="center"/>
    </xf>
    <xf numFmtId="10" fontId="48" fillId="0" borderId="11" xfId="46" applyNumberFormat="1" applyFont="1" applyBorder="1" applyAlignment="1">
      <alignment horizontal="center" vertical="center"/>
    </xf>
    <xf numFmtId="10" fontId="48" fillId="0" borderId="12" xfId="46" applyNumberFormat="1" applyFont="1" applyBorder="1" applyAlignment="1">
      <alignment horizontal="center" vertical="center"/>
    </xf>
    <xf numFmtId="10" fontId="49" fillId="0" borderId="10" xfId="46" applyNumberFormat="1" applyFont="1" applyBorder="1" applyAlignment="1">
      <alignment horizontal="center" vertical="center"/>
    </xf>
    <xf numFmtId="10" fontId="49" fillId="0" borderId="11" xfId="46" applyNumberFormat="1" applyFont="1" applyBorder="1" applyAlignment="1">
      <alignment horizontal="center" vertical="center"/>
    </xf>
    <xf numFmtId="10" fontId="49" fillId="0" borderId="12" xfId="46" applyNumberFormat="1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6" fillId="0" borderId="16" xfId="0" applyFont="1" applyBorder="1" applyAlignment="1">
      <alignment vertical="center" wrapText="1"/>
    </xf>
    <xf numFmtId="4" fontId="46" fillId="0" borderId="16" xfId="0" applyNumberFormat="1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10" fontId="48" fillId="0" borderId="10" xfId="46" applyNumberFormat="1" applyFont="1" applyBorder="1" applyAlignment="1">
      <alignment horizontal="left" vertical="center" indent="9"/>
    </xf>
    <xf numFmtId="10" fontId="48" fillId="0" borderId="11" xfId="46" applyNumberFormat="1" applyFont="1" applyBorder="1" applyAlignment="1">
      <alignment horizontal="left" vertical="center" indent="9"/>
    </xf>
    <xf numFmtId="10" fontId="48" fillId="0" borderId="12" xfId="46" applyNumberFormat="1" applyFont="1" applyBorder="1" applyAlignment="1">
      <alignment horizontal="left" vertical="center" indent="9"/>
    </xf>
    <xf numFmtId="14" fontId="0" fillId="0" borderId="11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0" fontId="48" fillId="0" borderId="10" xfId="46" applyNumberFormat="1" applyFont="1" applyBorder="1" applyAlignment="1">
      <alignment horizontal="right" vertical="center" indent="5"/>
    </xf>
    <xf numFmtId="10" fontId="48" fillId="0" borderId="11" xfId="46" applyNumberFormat="1" applyFont="1" applyBorder="1" applyAlignment="1">
      <alignment horizontal="right" vertical="center" indent="5"/>
    </xf>
    <xf numFmtId="10" fontId="48" fillId="0" borderId="12" xfId="46" applyNumberFormat="1" applyFont="1" applyBorder="1" applyAlignment="1">
      <alignment horizontal="right" vertical="center" indent="5"/>
    </xf>
    <xf numFmtId="10" fontId="49" fillId="0" borderId="10" xfId="46" applyNumberFormat="1" applyFont="1" applyBorder="1" applyAlignment="1">
      <alignment horizontal="left" vertical="center"/>
    </xf>
    <xf numFmtId="10" fontId="49" fillId="0" borderId="11" xfId="46" applyNumberFormat="1" applyFont="1" applyBorder="1" applyAlignment="1">
      <alignment horizontal="left" vertical="center"/>
    </xf>
    <xf numFmtId="10" fontId="49" fillId="0" borderId="12" xfId="46" applyNumberFormat="1" applyFont="1" applyBorder="1" applyAlignment="1">
      <alignment horizontal="left" vertical="center"/>
    </xf>
    <xf numFmtId="10" fontId="48" fillId="0" borderId="10" xfId="46" applyNumberFormat="1" applyFont="1" applyBorder="1" applyAlignment="1">
      <alignment horizontal="right" vertical="center"/>
    </xf>
    <xf numFmtId="10" fontId="48" fillId="0" borderId="11" xfId="46" applyNumberFormat="1" applyFont="1" applyBorder="1" applyAlignment="1">
      <alignment horizontal="right" vertical="center"/>
    </xf>
    <xf numFmtId="10" fontId="48" fillId="0" borderId="12" xfId="46" applyNumberFormat="1" applyFont="1" applyBorder="1" applyAlignment="1">
      <alignment horizontal="right" vertical="center"/>
    </xf>
    <xf numFmtId="10" fontId="48" fillId="0" borderId="10" xfId="46" applyNumberFormat="1" applyFont="1" applyBorder="1" applyAlignment="1">
      <alignment horizontal="right" vertical="center" indent="1"/>
    </xf>
    <xf numFmtId="10" fontId="48" fillId="0" borderId="11" xfId="46" applyNumberFormat="1" applyFont="1" applyBorder="1" applyAlignment="1">
      <alignment horizontal="right" vertical="center" indent="1"/>
    </xf>
    <xf numFmtId="10" fontId="48" fillId="0" borderId="12" xfId="46" applyNumberFormat="1" applyFont="1" applyBorder="1" applyAlignment="1">
      <alignment horizontal="right" vertical="center" indent="1"/>
    </xf>
    <xf numFmtId="10" fontId="49" fillId="0" borderId="10" xfId="46" applyNumberFormat="1" applyFont="1" applyBorder="1" applyAlignment="1">
      <alignment horizontal="left" vertical="center" indent="6"/>
    </xf>
    <xf numFmtId="10" fontId="49" fillId="0" borderId="11" xfId="46" applyNumberFormat="1" applyFont="1" applyBorder="1" applyAlignment="1">
      <alignment horizontal="left" vertical="center" indent="6"/>
    </xf>
    <xf numFmtId="10" fontId="49" fillId="0" borderId="12" xfId="46" applyNumberFormat="1" applyFont="1" applyBorder="1" applyAlignment="1">
      <alignment horizontal="left" vertical="center" indent="6"/>
    </xf>
    <xf numFmtId="10" fontId="49" fillId="0" borderId="10" xfId="46" applyNumberFormat="1" applyFont="1" applyBorder="1" applyAlignment="1">
      <alignment horizontal="left" vertical="center" indent="9"/>
    </xf>
    <xf numFmtId="10" fontId="49" fillId="0" borderId="11" xfId="46" applyNumberFormat="1" applyFont="1" applyBorder="1" applyAlignment="1">
      <alignment horizontal="left" vertical="center" indent="9"/>
    </xf>
    <xf numFmtId="10" fontId="49" fillId="0" borderId="12" xfId="46" applyNumberFormat="1" applyFont="1" applyBorder="1" applyAlignment="1">
      <alignment horizontal="left" vertical="center" indent="9"/>
    </xf>
    <xf numFmtId="0" fontId="16" fillId="40" borderId="29" xfId="0" applyFont="1" applyFill="1" applyBorder="1" applyAlignment="1">
      <alignment horizontal="right"/>
    </xf>
    <xf numFmtId="0" fontId="16" fillId="40" borderId="19" xfId="0" applyFont="1" applyFill="1" applyBorder="1" applyAlignment="1">
      <alignment horizontal="right"/>
    </xf>
    <xf numFmtId="10" fontId="0" fillId="40" borderId="20" xfId="0" applyNumberFormat="1" applyFill="1" applyBorder="1" applyAlignment="1">
      <alignment horizontal="center"/>
    </xf>
    <xf numFmtId="0" fontId="0" fillId="40" borderId="20" xfId="0" applyFill="1" applyBorder="1" applyAlignment="1">
      <alignment horizontal="center"/>
    </xf>
    <xf numFmtId="10" fontId="50" fillId="0" borderId="20" xfId="0" applyNumberFormat="1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10" fontId="49" fillId="0" borderId="10" xfId="46" applyNumberFormat="1" applyFont="1" applyBorder="1" applyAlignment="1">
      <alignment horizontal="left" vertical="center" indent="12"/>
    </xf>
    <xf numFmtId="10" fontId="49" fillId="0" borderId="11" xfId="46" applyNumberFormat="1" applyFont="1" applyBorder="1" applyAlignment="1">
      <alignment horizontal="left" vertical="center" indent="12"/>
    </xf>
    <xf numFmtId="10" fontId="49" fillId="0" borderId="12" xfId="46" applyNumberFormat="1" applyFont="1" applyBorder="1" applyAlignment="1">
      <alignment horizontal="left" vertical="center" indent="12"/>
    </xf>
    <xf numFmtId="10" fontId="49" fillId="0" borderId="10" xfId="46" applyNumberFormat="1" applyFont="1" applyBorder="1" applyAlignment="1">
      <alignment horizontal="right" vertical="center"/>
    </xf>
    <xf numFmtId="10" fontId="49" fillId="0" borderId="11" xfId="46" applyNumberFormat="1" applyFont="1" applyBorder="1" applyAlignment="1">
      <alignment horizontal="right" vertical="center"/>
    </xf>
    <xf numFmtId="10" fontId="49" fillId="0" borderId="12" xfId="46" applyNumberFormat="1" applyFont="1" applyBorder="1" applyAlignment="1">
      <alignment horizontal="right" vertical="center"/>
    </xf>
    <xf numFmtId="10" fontId="48" fillId="0" borderId="10" xfId="46" applyNumberFormat="1" applyFont="1" applyBorder="1" applyAlignment="1">
      <alignment horizontal="left" vertical="center" indent="16"/>
    </xf>
    <xf numFmtId="10" fontId="48" fillId="0" borderId="11" xfId="46" applyNumberFormat="1" applyFont="1" applyBorder="1" applyAlignment="1">
      <alignment horizontal="left" vertical="center" indent="16"/>
    </xf>
    <xf numFmtId="10" fontId="48" fillId="0" borderId="12" xfId="46" applyNumberFormat="1" applyFont="1" applyBorder="1" applyAlignment="1">
      <alignment horizontal="left" vertical="center" indent="16"/>
    </xf>
    <xf numFmtId="10" fontId="20" fillId="33" borderId="12" xfId="0" applyNumberFormat="1" applyFont="1" applyFill="1" applyBorder="1" applyAlignment="1">
      <alignment horizontal="center" vertical="center"/>
    </xf>
    <xf numFmtId="10" fontId="20" fillId="33" borderId="14" xfId="0" applyNumberFormat="1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10" fontId="20" fillId="33" borderId="13" xfId="0" applyNumberFormat="1" applyFont="1" applyFill="1" applyBorder="1" applyAlignment="1">
      <alignment horizontal="left" indent="8"/>
    </xf>
    <xf numFmtId="10" fontId="20" fillId="33" borderId="0" xfId="0" applyNumberFormat="1" applyFont="1" applyFill="1" applyBorder="1" applyAlignment="1">
      <alignment horizontal="left" indent="8"/>
    </xf>
    <xf numFmtId="10" fontId="20" fillId="33" borderId="14" xfId="0" applyNumberFormat="1" applyFont="1" applyFill="1" applyBorder="1" applyAlignment="1">
      <alignment horizontal="left" indent="8"/>
    </xf>
    <xf numFmtId="10" fontId="20" fillId="33" borderId="15" xfId="0" applyNumberFormat="1" applyFont="1" applyFill="1" applyBorder="1" applyAlignment="1">
      <alignment horizontal="center" vertical="center"/>
    </xf>
    <xf numFmtId="10" fontId="20" fillId="33" borderId="16" xfId="0" applyNumberFormat="1" applyFont="1" applyFill="1" applyBorder="1" applyAlignment="1">
      <alignment horizontal="center" vertical="center"/>
    </xf>
    <xf numFmtId="10" fontId="20" fillId="33" borderId="17" xfId="0" applyNumberFormat="1" applyFont="1" applyFill="1" applyBorder="1" applyAlignment="1">
      <alignment horizontal="center" vertical="center"/>
    </xf>
  </cellXfs>
  <cellStyles count="47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rmal_Novo padrão - BDI e Encargos - SG_Proposta" xfId="42"/>
    <cellStyle name="Normal_Pasta2_Novo padrão - BDI e Encargos - SG_Proposta" xfId="43"/>
    <cellStyle name="Nota" xfId="15" builtinId="10" customBuiltin="1"/>
    <cellStyle name="Porcentagem" xfId="46" builtinId="5"/>
    <cellStyle name="Porcentagem 2" xfId="45"/>
    <cellStyle name="Porcentagem 3" xfId="44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10"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8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</xdr:row>
      <xdr:rowOff>91854</xdr:rowOff>
    </xdr:from>
    <xdr:to>
      <xdr:col>0</xdr:col>
      <xdr:colOff>723900</xdr:colOff>
      <xdr:row>6</xdr:row>
      <xdr:rowOff>38100</xdr:rowOff>
    </xdr:to>
    <xdr:pic>
      <xdr:nvPicPr>
        <xdr:cNvPr id="2" name="Imagem 1" descr="http://upload.wikimedia.org/wikipedia/commons/thumb/6/65/Ufu_logo.svg/1024px-Ufu_logo.svg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49054"/>
          <a:ext cx="695325" cy="727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200026</xdr:colOff>
      <xdr:row>1</xdr:row>
      <xdr:rowOff>221646</xdr:rowOff>
    </xdr:from>
    <xdr:to>
      <xdr:col>9</xdr:col>
      <xdr:colOff>447676</xdr:colOff>
      <xdr:row>6</xdr:row>
      <xdr:rowOff>142876</xdr:rowOff>
    </xdr:to>
    <xdr:pic>
      <xdr:nvPicPr>
        <xdr:cNvPr id="3" name="Imagem 2" descr="http://3.bp.blogspot.com/_6gsTVAkXpE4/TSrtREl59aI/AAAAAAAAID8/lWa7ZRDNL98/s640/bras%25C3%25A3o+da+republica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701" y="412146"/>
          <a:ext cx="857250" cy="968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10</xdr:row>
          <xdr:rowOff>85725</xdr:rowOff>
        </xdr:from>
        <xdr:to>
          <xdr:col>8</xdr:col>
          <xdr:colOff>361950</xdr:colOff>
          <xdr:row>17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400050</xdr:colOff>
      <xdr:row>0</xdr:row>
      <xdr:rowOff>123825</xdr:rowOff>
    </xdr:from>
    <xdr:to>
      <xdr:col>21</xdr:col>
      <xdr:colOff>571500</xdr:colOff>
      <xdr:row>33</xdr:row>
      <xdr:rowOff>76200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7941" t="8890" r="30928" b="18323"/>
        <a:stretch/>
      </xdr:blipFill>
      <xdr:spPr>
        <a:xfrm>
          <a:off x="7277100" y="123825"/>
          <a:ext cx="6267450" cy="6238875"/>
        </a:xfrm>
        <a:prstGeom prst="rect">
          <a:avLst/>
        </a:prstGeom>
      </xdr:spPr>
    </xdr:pic>
    <xdr:clientData/>
  </xdr:twoCellAnchor>
  <xdr:twoCellAnchor editAs="oneCell">
    <xdr:from>
      <xdr:col>7</xdr:col>
      <xdr:colOff>361950</xdr:colOff>
      <xdr:row>0</xdr:row>
      <xdr:rowOff>38100</xdr:rowOff>
    </xdr:from>
    <xdr:to>
      <xdr:col>9</xdr:col>
      <xdr:colOff>76200</xdr:colOff>
      <xdr:row>4</xdr:row>
      <xdr:rowOff>123825</xdr:rowOff>
    </xdr:to>
    <xdr:pic>
      <xdr:nvPicPr>
        <xdr:cNvPr id="4" name="Imagem 3" descr="http://3.bp.blogspot.com/_6gsTVAkXpE4/TSrtREl59aI/AAAAAAAAID8/lWa7ZRDNL98/s640/bras%25C3%25A3o+da+republica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38100"/>
          <a:ext cx="933450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190500</xdr:colOff>
      <xdr:row>0</xdr:row>
      <xdr:rowOff>66675</xdr:rowOff>
    </xdr:from>
    <xdr:to>
      <xdr:col>3</xdr:col>
      <xdr:colOff>495299</xdr:colOff>
      <xdr:row>4</xdr:row>
      <xdr:rowOff>104776</xdr:rowOff>
    </xdr:to>
    <xdr:pic>
      <xdr:nvPicPr>
        <xdr:cNvPr id="5" name="Imagem 4" descr="http://upload.wikimedia.org/wikipedia/commons/thumb/6/65/Ufu_logo.svg/1024px-Ufu_logo.svg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6675"/>
          <a:ext cx="828674" cy="800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28575</xdr:colOff>
          <xdr:row>10</xdr:row>
          <xdr:rowOff>28575</xdr:rowOff>
        </xdr:from>
        <xdr:to>
          <xdr:col>8</xdr:col>
          <xdr:colOff>742950</xdr:colOff>
          <xdr:row>16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12</xdr:col>
      <xdr:colOff>257175</xdr:colOff>
      <xdr:row>0</xdr:row>
      <xdr:rowOff>161925</xdr:rowOff>
    </xdr:from>
    <xdr:to>
      <xdr:col>22</xdr:col>
      <xdr:colOff>190500</xdr:colOff>
      <xdr:row>42</xdr:row>
      <xdr:rowOff>171450</xdr:rowOff>
    </xdr:to>
    <xdr:pic>
      <xdr:nvPicPr>
        <xdr:cNvPr id="3" name="Picture 10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2812" t="9000" r="28500" b="4444"/>
        <a:stretch>
          <a:fillRect/>
        </a:stretch>
      </xdr:blipFill>
      <xdr:spPr bwMode="auto">
        <a:xfrm>
          <a:off x="7372350" y="161925"/>
          <a:ext cx="6029325" cy="8010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123825</xdr:colOff>
      <xdr:row>0</xdr:row>
      <xdr:rowOff>19050</xdr:rowOff>
    </xdr:from>
    <xdr:to>
      <xdr:col>3</xdr:col>
      <xdr:colOff>234225</xdr:colOff>
      <xdr:row>3</xdr:row>
      <xdr:rowOff>167550</xdr:rowOff>
    </xdr:to>
    <xdr:pic>
      <xdr:nvPicPr>
        <xdr:cNvPr id="4" name="Imagem 3" descr="http://upload.wikimedia.org/wikipedia/commons/thumb/6/65/Ufu_logo.svg/1024px-Ufu_logo.svg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9050"/>
          <a:ext cx="7200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323850</xdr:colOff>
      <xdr:row>4</xdr:row>
      <xdr:rowOff>85725</xdr:rowOff>
    </xdr:to>
    <xdr:pic>
      <xdr:nvPicPr>
        <xdr:cNvPr id="5" name="Imagem 4" descr="http://3.bp.blogspot.com/_6gsTVAkXpE4/TSrtREl59aI/AAAAAAAAID8/lWa7ZRDNL98/s640/bras%25C3%25A3o+da+republica2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0"/>
          <a:ext cx="933450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0</xdr:row>
      <xdr:rowOff>0</xdr:rowOff>
    </xdr:from>
    <xdr:to>
      <xdr:col>4</xdr:col>
      <xdr:colOff>476250</xdr:colOff>
      <xdr:row>4</xdr:row>
      <xdr:rowOff>85725</xdr:rowOff>
    </xdr:to>
    <xdr:pic>
      <xdr:nvPicPr>
        <xdr:cNvPr id="2" name="Imagem 1" descr="http://3.bp.blogspot.com/_6gsTVAkXpE4/TSrtREl59aI/AAAAAAAAID8/lWa7ZRDNL98/s640/bras%25C3%25A3o+da+republica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0"/>
          <a:ext cx="933450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0</xdr:row>
      <xdr:rowOff>66675</xdr:rowOff>
    </xdr:from>
    <xdr:to>
      <xdr:col>0</xdr:col>
      <xdr:colOff>1019174</xdr:colOff>
      <xdr:row>4</xdr:row>
      <xdr:rowOff>104776</xdr:rowOff>
    </xdr:to>
    <xdr:pic>
      <xdr:nvPicPr>
        <xdr:cNvPr id="3" name="Imagem 2" descr="http://upload.wikimedia.org/wikipedia/commons/thumb/6/65/Ufu_logo.svg/1024px-Ufu_logo.svg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828674" cy="800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28575</xdr:colOff>
      <xdr:row>1</xdr:row>
      <xdr:rowOff>152400</xdr:rowOff>
    </xdr:from>
    <xdr:to>
      <xdr:col>55</xdr:col>
      <xdr:colOff>47625</xdr:colOff>
      <xdr:row>6</xdr:row>
      <xdr:rowOff>0</xdr:rowOff>
    </xdr:to>
    <xdr:pic>
      <xdr:nvPicPr>
        <xdr:cNvPr id="2" name="Imagem 1" descr="http://3.bp.blogspot.com/_6gsTVAkXpE4/TSrtREl59aI/AAAAAAAAID8/lWa7ZRDNL98/s640/bras%25C3%25A3o+da+republica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352425"/>
          <a:ext cx="933450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180975</xdr:colOff>
      <xdr:row>2</xdr:row>
      <xdr:rowOff>76200</xdr:rowOff>
    </xdr:from>
    <xdr:to>
      <xdr:col>0</xdr:col>
      <xdr:colOff>900975</xdr:colOff>
      <xdr:row>6</xdr:row>
      <xdr:rowOff>24675</xdr:rowOff>
    </xdr:to>
    <xdr:pic>
      <xdr:nvPicPr>
        <xdr:cNvPr id="3" name="Imagem 2" descr="http://upload.wikimedia.org/wikipedia/commons/thumb/6/65/Ufu_logo.svg/1024px-Ufu_logo.svg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04825"/>
          <a:ext cx="7200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19050</xdr:rowOff>
    </xdr:from>
    <xdr:to>
      <xdr:col>0</xdr:col>
      <xdr:colOff>777150</xdr:colOff>
      <xdr:row>4</xdr:row>
      <xdr:rowOff>167550</xdr:rowOff>
    </xdr:to>
    <xdr:pic>
      <xdr:nvPicPr>
        <xdr:cNvPr id="2" name="Imagem 1" descr="http://upload.wikimedia.org/wikipedia/commons/thumb/6/65/Ufu_logo.svg/1024px-Ufu_logo.svg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9550"/>
          <a:ext cx="7200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1</xdr:row>
      <xdr:rowOff>104775</xdr:rowOff>
    </xdr:from>
    <xdr:to>
      <xdr:col>3</xdr:col>
      <xdr:colOff>752475</xdr:colOff>
      <xdr:row>5</xdr:row>
      <xdr:rowOff>104775</xdr:rowOff>
    </xdr:to>
    <xdr:pic>
      <xdr:nvPicPr>
        <xdr:cNvPr id="3" name="Imagem 2" descr="http://3.bp.blogspot.com/_6gsTVAkXpE4/TSrtREl59aI/AAAAAAAAID8/lWa7ZRDNL98/s640/bras%25C3%25A3o+da+republica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295275"/>
          <a:ext cx="7429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image" Target="../media/image3.e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140"/>
  <sheetViews>
    <sheetView tabSelected="1" topLeftCell="A120" zoomScale="70" zoomScaleNormal="70" workbookViewId="0">
      <selection activeCell="D48" sqref="D48"/>
    </sheetView>
  </sheetViews>
  <sheetFormatPr defaultRowHeight="15" x14ac:dyDescent="0.25"/>
  <cols>
    <col min="1" max="1" width="11" customWidth="1"/>
    <col min="3" max="3" width="13.140625" style="136" customWidth="1"/>
    <col min="4" max="4" width="56.85546875" style="98" customWidth="1"/>
    <col min="10" max="10" width="13.85546875" customWidth="1"/>
  </cols>
  <sheetData>
    <row r="1" spans="1:10" x14ac:dyDescent="0.25">
      <c r="D1" s="137"/>
      <c r="F1" s="80"/>
      <c r="G1" s="80"/>
      <c r="H1" s="80"/>
      <c r="I1" s="80"/>
      <c r="J1" s="80"/>
    </row>
    <row r="2" spans="1:10" ht="21" x14ac:dyDescent="0.35">
      <c r="A2" s="156" t="s">
        <v>221</v>
      </c>
      <c r="B2" s="157"/>
      <c r="C2" s="157"/>
      <c r="D2" s="157"/>
      <c r="E2" s="157"/>
      <c r="F2" s="157"/>
      <c r="G2" s="157"/>
      <c r="H2" s="157"/>
      <c r="I2" s="157"/>
      <c r="J2" s="158"/>
    </row>
    <row r="3" spans="1:10" ht="15.75" x14ac:dyDescent="0.25">
      <c r="A3" s="159" t="s">
        <v>263</v>
      </c>
      <c r="B3" s="160"/>
      <c r="C3" s="160"/>
      <c r="D3" s="160"/>
      <c r="E3" s="160"/>
      <c r="F3" s="160"/>
      <c r="G3" s="160"/>
      <c r="H3" s="160"/>
      <c r="I3" s="160"/>
      <c r="J3" s="161"/>
    </row>
    <row r="4" spans="1:10" ht="15.75" x14ac:dyDescent="0.25">
      <c r="A4" s="159" t="s">
        <v>264</v>
      </c>
      <c r="B4" s="160"/>
      <c r="C4" s="160"/>
      <c r="D4" s="160"/>
      <c r="E4" s="160"/>
      <c r="F4" s="160"/>
      <c r="G4" s="160"/>
      <c r="H4" s="160"/>
      <c r="I4" s="160"/>
      <c r="J4" s="161"/>
    </row>
    <row r="5" spans="1:10" x14ac:dyDescent="0.25">
      <c r="A5" s="7"/>
      <c r="B5" s="81" t="s">
        <v>268</v>
      </c>
      <c r="C5" s="103"/>
      <c r="D5" s="138"/>
      <c r="E5" s="82"/>
      <c r="F5" s="83"/>
      <c r="G5" s="83"/>
      <c r="H5" s="83"/>
      <c r="I5" s="83"/>
      <c r="J5" s="84"/>
    </row>
    <row r="6" spans="1:10" x14ac:dyDescent="0.25">
      <c r="A6" s="7"/>
      <c r="B6" s="81" t="s">
        <v>647</v>
      </c>
      <c r="C6" s="103"/>
      <c r="D6" s="139"/>
      <c r="E6" s="82" t="s">
        <v>262</v>
      </c>
      <c r="F6" s="83"/>
      <c r="G6" s="83"/>
      <c r="H6" s="83"/>
      <c r="I6" s="83"/>
      <c r="J6" s="84"/>
    </row>
    <row r="7" spans="1:10" x14ac:dyDescent="0.25">
      <c r="A7" s="11"/>
      <c r="B7" s="86" t="s">
        <v>648</v>
      </c>
      <c r="C7" s="140"/>
      <c r="D7" s="87"/>
      <c r="E7" s="88"/>
      <c r="F7" s="89"/>
      <c r="G7" s="89"/>
      <c r="H7" s="89"/>
      <c r="I7" s="89"/>
      <c r="J7" s="90"/>
    </row>
    <row r="9" spans="1:10" ht="30" x14ac:dyDescent="0.25">
      <c r="A9" s="78" t="s">
        <v>0</v>
      </c>
      <c r="B9" s="78" t="s">
        <v>1</v>
      </c>
      <c r="C9" s="78" t="s">
        <v>645</v>
      </c>
      <c r="D9" s="78" t="s">
        <v>2</v>
      </c>
      <c r="E9" s="78" t="s">
        <v>3</v>
      </c>
      <c r="F9" s="79" t="s">
        <v>4</v>
      </c>
      <c r="G9" s="79" t="s">
        <v>5</v>
      </c>
      <c r="H9" s="79" t="s">
        <v>6</v>
      </c>
      <c r="I9" s="79" t="s">
        <v>7</v>
      </c>
      <c r="J9" s="79" t="s">
        <v>8</v>
      </c>
    </row>
    <row r="10" spans="1:10" x14ac:dyDescent="0.25">
      <c r="A10" s="91" t="s">
        <v>381</v>
      </c>
      <c r="B10" s="91"/>
      <c r="C10" s="141"/>
      <c r="D10" s="142" t="s">
        <v>382</v>
      </c>
      <c r="E10" s="91"/>
      <c r="F10" s="92"/>
      <c r="G10" s="92"/>
      <c r="H10" s="92"/>
      <c r="I10" s="92" t="s">
        <v>9</v>
      </c>
      <c r="J10" s="92"/>
    </row>
    <row r="11" spans="1:10" x14ac:dyDescent="0.25">
      <c r="A11" s="93" t="s">
        <v>383</v>
      </c>
      <c r="B11" s="93"/>
      <c r="C11" s="143"/>
      <c r="D11" s="95" t="s">
        <v>10</v>
      </c>
      <c r="E11" s="93"/>
      <c r="F11" s="94"/>
      <c r="G11" s="94"/>
      <c r="H11" s="94"/>
      <c r="I11" s="94" t="s">
        <v>9</v>
      </c>
      <c r="J11" s="94"/>
    </row>
    <row r="12" spans="1:10" x14ac:dyDescent="0.25">
      <c r="A12" s="93" t="s">
        <v>384</v>
      </c>
      <c r="B12" s="93" t="s">
        <v>385</v>
      </c>
      <c r="C12" s="143"/>
      <c r="D12" s="95" t="s">
        <v>386</v>
      </c>
      <c r="E12" s="93" t="s">
        <v>387</v>
      </c>
      <c r="F12" s="94">
        <v>2</v>
      </c>
      <c r="G12" s="94">
        <v>314.60000000000002</v>
      </c>
      <c r="H12" s="94">
        <v>12192.4</v>
      </c>
      <c r="I12" s="94">
        <f>SUM(G12:H12)</f>
        <v>12507</v>
      </c>
      <c r="J12" s="94">
        <f>TRUNC((F12*I12),2)</f>
        <v>25014</v>
      </c>
    </row>
    <row r="13" spans="1:10" x14ac:dyDescent="0.25">
      <c r="A13" s="93" t="s">
        <v>388</v>
      </c>
      <c r="B13" s="93"/>
      <c r="C13" s="143"/>
      <c r="D13" s="95" t="s">
        <v>389</v>
      </c>
      <c r="E13" s="93"/>
      <c r="F13" s="94"/>
      <c r="G13" s="94"/>
      <c r="H13" s="94"/>
      <c r="I13" s="94" t="s">
        <v>9</v>
      </c>
      <c r="J13" s="94"/>
    </row>
    <row r="14" spans="1:10" ht="75" x14ac:dyDescent="0.25">
      <c r="A14" s="93" t="s">
        <v>390</v>
      </c>
      <c r="B14" s="93" t="s">
        <v>391</v>
      </c>
      <c r="C14" s="143" t="s">
        <v>392</v>
      </c>
      <c r="D14" s="95" t="s">
        <v>393</v>
      </c>
      <c r="E14" s="93" t="s">
        <v>394</v>
      </c>
      <c r="F14" s="94">
        <v>2</v>
      </c>
      <c r="G14" s="94">
        <f>650+38.08</f>
        <v>688.08</v>
      </c>
      <c r="H14" s="94">
        <v>0</v>
      </c>
      <c r="I14" s="94">
        <f>SUM(G14:H14)</f>
        <v>688.08</v>
      </c>
      <c r="J14" s="94">
        <f>TRUNC((F14*I14),2)</f>
        <v>1376.16</v>
      </c>
    </row>
    <row r="15" spans="1:10" x14ac:dyDescent="0.25">
      <c r="A15" s="93" t="s">
        <v>395</v>
      </c>
      <c r="B15" s="93" t="s">
        <v>396</v>
      </c>
      <c r="C15" s="143" t="s">
        <v>397</v>
      </c>
      <c r="D15" s="95" t="s">
        <v>398</v>
      </c>
      <c r="E15" s="93" t="s">
        <v>17</v>
      </c>
      <c r="F15" s="94">
        <v>12</v>
      </c>
      <c r="G15" s="94">
        <v>262.45999999999998</v>
      </c>
      <c r="H15" s="94">
        <v>27.3</v>
      </c>
      <c r="I15" s="94">
        <f>SUM(G15:H15)</f>
        <v>289.76</v>
      </c>
      <c r="J15" s="94">
        <f>TRUNC((F15*I15),2)</f>
        <v>3477.12</v>
      </c>
    </row>
    <row r="16" spans="1:10" x14ac:dyDescent="0.25">
      <c r="A16" s="93" t="s">
        <v>399</v>
      </c>
      <c r="B16" s="93" t="s">
        <v>400</v>
      </c>
      <c r="C16" s="143">
        <v>20200</v>
      </c>
      <c r="D16" s="95" t="s">
        <v>401</v>
      </c>
      <c r="E16" s="93" t="s">
        <v>17</v>
      </c>
      <c r="F16" s="94">
        <v>102.78</v>
      </c>
      <c r="G16" s="94">
        <v>1.59</v>
      </c>
      <c r="H16" s="94">
        <v>0</v>
      </c>
      <c r="I16" s="94">
        <f>SUM(G16:H16)</f>
        <v>1.59</v>
      </c>
      <c r="J16" s="94">
        <f>TRUNC((F16*I16),2)</f>
        <v>163.41999999999999</v>
      </c>
    </row>
    <row r="17" spans="1:10" ht="30" x14ac:dyDescent="0.25">
      <c r="A17" s="93" t="s">
        <v>402</v>
      </c>
      <c r="B17" s="93" t="s">
        <v>403</v>
      </c>
      <c r="C17" s="143">
        <v>21602</v>
      </c>
      <c r="D17" s="95" t="s">
        <v>404</v>
      </c>
      <c r="E17" s="93" t="s">
        <v>17</v>
      </c>
      <c r="F17" s="94">
        <v>102.78</v>
      </c>
      <c r="G17" s="94">
        <v>11.63</v>
      </c>
      <c r="H17" s="94">
        <v>0</v>
      </c>
      <c r="I17" s="94">
        <f>SUM(G17:H17)</f>
        <v>11.63</v>
      </c>
      <c r="J17" s="94">
        <f>TRUNC((F17*I17),2)</f>
        <v>1195.33</v>
      </c>
    </row>
    <row r="18" spans="1:10" x14ac:dyDescent="0.25">
      <c r="A18" s="93" t="s">
        <v>405</v>
      </c>
      <c r="B18" s="93"/>
      <c r="C18" s="143"/>
      <c r="D18" s="95" t="s">
        <v>406</v>
      </c>
      <c r="E18" s="93" t="s">
        <v>11</v>
      </c>
      <c r="F18" s="94">
        <v>1</v>
      </c>
      <c r="G18" s="94">
        <v>178.34</v>
      </c>
      <c r="H18" s="94">
        <v>0</v>
      </c>
      <c r="I18" s="94">
        <f>SUM(G18:H18)</f>
        <v>178.34</v>
      </c>
      <c r="J18" s="94">
        <f>TRUNC((F18*I18),2)</f>
        <v>178.34</v>
      </c>
    </row>
    <row r="19" spans="1:10" x14ac:dyDescent="0.25">
      <c r="A19" s="148" t="s">
        <v>407</v>
      </c>
      <c r="B19" s="148"/>
      <c r="C19" s="148"/>
      <c r="D19" s="148"/>
      <c r="E19" s="148"/>
      <c r="F19" s="148"/>
      <c r="G19" s="148"/>
      <c r="H19" s="148"/>
      <c r="I19" s="148"/>
      <c r="J19" s="144">
        <f>SUM(J11:J18)</f>
        <v>31404.37</v>
      </c>
    </row>
    <row r="20" spans="1:10" x14ac:dyDescent="0.25">
      <c r="A20" s="93" t="s">
        <v>408</v>
      </c>
      <c r="B20" s="93"/>
      <c r="C20" s="143"/>
      <c r="D20" s="95" t="s">
        <v>12</v>
      </c>
      <c r="E20" s="93"/>
      <c r="F20" s="94"/>
      <c r="G20" s="94"/>
      <c r="H20" s="94"/>
      <c r="I20" s="94" t="s">
        <v>9</v>
      </c>
      <c r="J20" s="94"/>
    </row>
    <row r="21" spans="1:10" x14ac:dyDescent="0.25">
      <c r="A21" s="93" t="s">
        <v>409</v>
      </c>
      <c r="B21" s="93" t="s">
        <v>13</v>
      </c>
      <c r="C21" s="143">
        <v>85333</v>
      </c>
      <c r="D21" s="95" t="s">
        <v>14</v>
      </c>
      <c r="E21" s="93" t="s">
        <v>11</v>
      </c>
      <c r="F21" s="94">
        <v>11</v>
      </c>
      <c r="G21" s="94">
        <v>2.89</v>
      </c>
      <c r="H21" s="94">
        <v>9.58</v>
      </c>
      <c r="I21" s="94">
        <f t="shared" ref="I21:I30" si="0">SUM(G21:H21)</f>
        <v>12.47</v>
      </c>
      <c r="J21" s="94">
        <f t="shared" ref="J21:J30" si="1">TRUNC((F21*I21),2)</f>
        <v>137.16999999999999</v>
      </c>
    </row>
    <row r="22" spans="1:10" ht="30" x14ac:dyDescent="0.25">
      <c r="A22" s="93" t="s">
        <v>410</v>
      </c>
      <c r="B22" s="93" t="s">
        <v>15</v>
      </c>
      <c r="C22" s="143">
        <v>85377</v>
      </c>
      <c r="D22" s="95" t="s">
        <v>16</v>
      </c>
      <c r="E22" s="93" t="s">
        <v>17</v>
      </c>
      <c r="F22" s="94">
        <v>31.53</v>
      </c>
      <c r="G22" s="94">
        <v>6.6</v>
      </c>
      <c r="H22" s="94">
        <v>20.51</v>
      </c>
      <c r="I22" s="94">
        <f t="shared" si="0"/>
        <v>27.11</v>
      </c>
      <c r="J22" s="94">
        <f t="shared" si="1"/>
        <v>854.77</v>
      </c>
    </row>
    <row r="23" spans="1:10" ht="30" x14ac:dyDescent="0.25">
      <c r="A23" s="93" t="s">
        <v>411</v>
      </c>
      <c r="B23" s="93" t="s">
        <v>18</v>
      </c>
      <c r="C23" s="143">
        <v>85406</v>
      </c>
      <c r="D23" s="95" t="s">
        <v>19</v>
      </c>
      <c r="E23" s="93" t="s">
        <v>17</v>
      </c>
      <c r="F23" s="94">
        <v>12.25</v>
      </c>
      <c r="G23" s="94">
        <v>7.96</v>
      </c>
      <c r="H23" s="94">
        <v>22.07</v>
      </c>
      <c r="I23" s="94">
        <f t="shared" si="0"/>
        <v>30.03</v>
      </c>
      <c r="J23" s="94">
        <f t="shared" si="1"/>
        <v>367.86</v>
      </c>
    </row>
    <row r="24" spans="1:10" x14ac:dyDescent="0.25">
      <c r="A24" s="93" t="s">
        <v>412</v>
      </c>
      <c r="B24" s="93" t="s">
        <v>20</v>
      </c>
      <c r="C24" s="143">
        <v>85376</v>
      </c>
      <c r="D24" s="95" t="s">
        <v>21</v>
      </c>
      <c r="E24" s="93" t="s">
        <v>17</v>
      </c>
      <c r="F24" s="94">
        <v>110</v>
      </c>
      <c r="G24" s="94">
        <v>0.96</v>
      </c>
      <c r="H24" s="94">
        <v>2.64</v>
      </c>
      <c r="I24" s="94">
        <f t="shared" si="0"/>
        <v>3.6</v>
      </c>
      <c r="J24" s="94">
        <f t="shared" si="1"/>
        <v>396</v>
      </c>
    </row>
    <row r="25" spans="1:10" x14ac:dyDescent="0.25">
      <c r="A25" s="93" t="s">
        <v>413</v>
      </c>
      <c r="B25" s="93" t="s">
        <v>22</v>
      </c>
      <c r="C25" s="143">
        <v>85413</v>
      </c>
      <c r="D25" s="95" t="s">
        <v>23</v>
      </c>
      <c r="E25" s="93" t="s">
        <v>24</v>
      </c>
      <c r="F25" s="94">
        <v>75</v>
      </c>
      <c r="G25" s="94">
        <v>0.43</v>
      </c>
      <c r="H25" s="94">
        <v>1.34</v>
      </c>
      <c r="I25" s="94">
        <f t="shared" si="0"/>
        <v>1.77</v>
      </c>
      <c r="J25" s="94">
        <f t="shared" si="1"/>
        <v>132.75</v>
      </c>
    </row>
    <row r="26" spans="1:10" ht="30" x14ac:dyDescent="0.25">
      <c r="A26" s="93" t="s">
        <v>414</v>
      </c>
      <c r="B26" s="93" t="s">
        <v>26</v>
      </c>
      <c r="C26" s="143">
        <v>85418</v>
      </c>
      <c r="D26" s="95" t="s">
        <v>415</v>
      </c>
      <c r="E26" s="93" t="s">
        <v>24</v>
      </c>
      <c r="F26" s="94">
        <v>25</v>
      </c>
      <c r="G26" s="94">
        <v>1.1499999999999999</v>
      </c>
      <c r="H26" s="94">
        <v>4.0199999999999996</v>
      </c>
      <c r="I26" s="94">
        <f t="shared" si="0"/>
        <v>5.17</v>
      </c>
      <c r="J26" s="94">
        <f t="shared" si="1"/>
        <v>129.25</v>
      </c>
    </row>
    <row r="27" spans="1:10" x14ac:dyDescent="0.25">
      <c r="A27" s="93" t="s">
        <v>416</v>
      </c>
      <c r="B27" s="93" t="s">
        <v>25</v>
      </c>
      <c r="C27" s="143">
        <v>85367</v>
      </c>
      <c r="D27" s="95" t="s">
        <v>27</v>
      </c>
      <c r="E27" s="93" t="s">
        <v>17</v>
      </c>
      <c r="F27" s="94">
        <v>5</v>
      </c>
      <c r="G27" s="94">
        <v>2.6</v>
      </c>
      <c r="H27" s="94">
        <v>7.67</v>
      </c>
      <c r="I27" s="94">
        <f t="shared" si="0"/>
        <v>10.27</v>
      </c>
      <c r="J27" s="94">
        <f t="shared" si="1"/>
        <v>51.35</v>
      </c>
    </row>
    <row r="28" spans="1:10" x14ac:dyDescent="0.25">
      <c r="A28" s="93" t="s">
        <v>417</v>
      </c>
      <c r="B28" s="93" t="s">
        <v>28</v>
      </c>
      <c r="C28" s="143">
        <v>72143</v>
      </c>
      <c r="D28" s="95" t="s">
        <v>29</v>
      </c>
      <c r="E28" s="93" t="s">
        <v>11</v>
      </c>
      <c r="F28" s="94">
        <v>5</v>
      </c>
      <c r="G28" s="94">
        <v>6.95</v>
      </c>
      <c r="H28" s="94">
        <v>27.34</v>
      </c>
      <c r="I28" s="94">
        <f t="shared" si="0"/>
        <v>34.29</v>
      </c>
      <c r="J28" s="94">
        <f t="shared" si="1"/>
        <v>171.45</v>
      </c>
    </row>
    <row r="29" spans="1:10" ht="30" x14ac:dyDescent="0.25">
      <c r="A29" s="93" t="s">
        <v>418</v>
      </c>
      <c r="B29" s="93" t="s">
        <v>30</v>
      </c>
      <c r="C29" s="143" t="s">
        <v>419</v>
      </c>
      <c r="D29" s="95" t="s">
        <v>31</v>
      </c>
      <c r="E29" s="93" t="s">
        <v>32</v>
      </c>
      <c r="F29" s="94">
        <v>15.8</v>
      </c>
      <c r="G29" s="94">
        <v>15.92</v>
      </c>
      <c r="H29" s="94">
        <v>44.14</v>
      </c>
      <c r="I29" s="94">
        <f t="shared" si="0"/>
        <v>60.06</v>
      </c>
      <c r="J29" s="94">
        <f t="shared" si="1"/>
        <v>948.94</v>
      </c>
    </row>
    <row r="30" spans="1:10" ht="90" x14ac:dyDescent="0.25">
      <c r="A30" s="93" t="s">
        <v>420</v>
      </c>
      <c r="B30" s="93" t="s">
        <v>421</v>
      </c>
      <c r="C30" s="143" t="s">
        <v>422</v>
      </c>
      <c r="D30" s="95" t="s">
        <v>423</v>
      </c>
      <c r="E30" s="93" t="s">
        <v>11</v>
      </c>
      <c r="F30" s="94">
        <v>10</v>
      </c>
      <c r="G30" s="94">
        <v>225</v>
      </c>
      <c r="H30" s="94">
        <v>0</v>
      </c>
      <c r="I30" s="94">
        <f t="shared" si="0"/>
        <v>225</v>
      </c>
      <c r="J30" s="94">
        <f t="shared" si="1"/>
        <v>2250</v>
      </c>
    </row>
    <row r="31" spans="1:10" x14ac:dyDescent="0.25">
      <c r="A31" s="148" t="s">
        <v>424</v>
      </c>
      <c r="B31" s="148"/>
      <c r="C31" s="148"/>
      <c r="D31" s="148"/>
      <c r="E31" s="148"/>
      <c r="F31" s="148"/>
      <c r="G31" s="148"/>
      <c r="H31" s="148"/>
      <c r="I31" s="148"/>
      <c r="J31" s="144">
        <f>SUM(J21:J30)</f>
        <v>5439.54</v>
      </c>
    </row>
    <row r="32" spans="1:10" x14ac:dyDescent="0.25">
      <c r="A32" s="93" t="s">
        <v>425</v>
      </c>
      <c r="B32" s="93"/>
      <c r="C32" s="143"/>
      <c r="D32" s="95" t="s">
        <v>33</v>
      </c>
      <c r="E32" s="93"/>
      <c r="F32" s="94"/>
      <c r="G32" s="94"/>
      <c r="H32" s="94"/>
      <c r="I32" s="94" t="s">
        <v>9</v>
      </c>
      <c r="J32" s="94"/>
    </row>
    <row r="33" spans="1:10" ht="30" x14ac:dyDescent="0.25">
      <c r="A33" s="93" t="s">
        <v>426</v>
      </c>
      <c r="B33" s="93" t="s">
        <v>34</v>
      </c>
      <c r="C33" s="143">
        <v>83519</v>
      </c>
      <c r="D33" s="95" t="s">
        <v>35</v>
      </c>
      <c r="E33" s="93" t="s">
        <v>32</v>
      </c>
      <c r="F33" s="94">
        <v>0.5</v>
      </c>
      <c r="G33" s="94">
        <v>203.55</v>
      </c>
      <c r="H33" s="94">
        <v>162.33000000000001</v>
      </c>
      <c r="I33" s="94">
        <f t="shared" ref="I33:I38" si="2">SUM(G33:H33)</f>
        <v>365.88</v>
      </c>
      <c r="J33" s="94">
        <f t="shared" ref="J33:J38" si="3">TRUNC((F33*I33),2)</f>
        <v>182.94</v>
      </c>
    </row>
    <row r="34" spans="1:10" ht="75" x14ac:dyDescent="0.25">
      <c r="A34" s="93" t="s">
        <v>427</v>
      </c>
      <c r="B34" s="93" t="s">
        <v>428</v>
      </c>
      <c r="C34" s="143">
        <v>87499</v>
      </c>
      <c r="D34" s="95" t="s">
        <v>429</v>
      </c>
      <c r="E34" s="93" t="s">
        <v>17</v>
      </c>
      <c r="F34" s="94">
        <v>94.43</v>
      </c>
      <c r="G34" s="94">
        <v>28.51</v>
      </c>
      <c r="H34" s="94">
        <v>42.09</v>
      </c>
      <c r="I34" s="94">
        <f t="shared" si="2"/>
        <v>70.600000000000009</v>
      </c>
      <c r="J34" s="94">
        <f t="shared" si="3"/>
        <v>6666.75</v>
      </c>
    </row>
    <row r="35" spans="1:10" ht="45" x14ac:dyDescent="0.25">
      <c r="A35" s="93" t="s">
        <v>430</v>
      </c>
      <c r="B35" s="93" t="s">
        <v>431</v>
      </c>
      <c r="C35" s="143" t="s">
        <v>432</v>
      </c>
      <c r="D35" s="95" t="s">
        <v>433</v>
      </c>
      <c r="E35" s="93" t="s">
        <v>24</v>
      </c>
      <c r="F35" s="94">
        <v>31.42</v>
      </c>
      <c r="G35" s="94">
        <v>6.57</v>
      </c>
      <c r="H35" s="94">
        <v>5.1100000000000003</v>
      </c>
      <c r="I35" s="94">
        <f t="shared" si="2"/>
        <v>11.68</v>
      </c>
      <c r="J35" s="94">
        <f t="shared" si="3"/>
        <v>366.98</v>
      </c>
    </row>
    <row r="36" spans="1:10" ht="45" x14ac:dyDescent="0.25">
      <c r="A36" s="93" t="s">
        <v>434</v>
      </c>
      <c r="B36" s="93" t="s">
        <v>36</v>
      </c>
      <c r="C36" s="143">
        <v>83901</v>
      </c>
      <c r="D36" s="95" t="s">
        <v>37</v>
      </c>
      <c r="E36" s="93" t="s">
        <v>24</v>
      </c>
      <c r="F36" s="94">
        <v>25.6</v>
      </c>
      <c r="G36" s="94">
        <v>9.18</v>
      </c>
      <c r="H36" s="94">
        <v>4.51</v>
      </c>
      <c r="I36" s="94">
        <f t="shared" si="2"/>
        <v>13.69</v>
      </c>
      <c r="J36" s="94">
        <f t="shared" si="3"/>
        <v>350.46</v>
      </c>
    </row>
    <row r="37" spans="1:10" ht="30" x14ac:dyDescent="0.25">
      <c r="A37" s="93" t="s">
        <v>435</v>
      </c>
      <c r="B37" s="93" t="s">
        <v>38</v>
      </c>
      <c r="C37" s="143" t="s">
        <v>436</v>
      </c>
      <c r="D37" s="95" t="s">
        <v>437</v>
      </c>
      <c r="E37" s="93" t="s">
        <v>17</v>
      </c>
      <c r="F37" s="94">
        <v>46.93</v>
      </c>
      <c r="G37" s="94">
        <v>83.19</v>
      </c>
      <c r="H37" s="94">
        <v>79.72</v>
      </c>
      <c r="I37" s="94">
        <f t="shared" si="2"/>
        <v>162.91</v>
      </c>
      <c r="J37" s="94">
        <f t="shared" si="3"/>
        <v>7645.36</v>
      </c>
    </row>
    <row r="38" spans="1:10" ht="60" x14ac:dyDescent="0.25">
      <c r="A38" s="93" t="s">
        <v>438</v>
      </c>
      <c r="B38" s="93" t="s">
        <v>39</v>
      </c>
      <c r="C38" s="143" t="s">
        <v>439</v>
      </c>
      <c r="D38" s="95" t="s">
        <v>40</v>
      </c>
      <c r="E38" s="93" t="s">
        <v>17</v>
      </c>
      <c r="F38" s="94">
        <v>5.6</v>
      </c>
      <c r="G38" s="94">
        <v>330.91</v>
      </c>
      <c r="H38" s="94">
        <v>69.91</v>
      </c>
      <c r="I38" s="94">
        <f t="shared" si="2"/>
        <v>400.82000000000005</v>
      </c>
      <c r="J38" s="94">
        <f t="shared" si="3"/>
        <v>2244.59</v>
      </c>
    </row>
    <row r="39" spans="1:10" x14ac:dyDescent="0.25">
      <c r="A39" s="148" t="s">
        <v>440</v>
      </c>
      <c r="B39" s="148"/>
      <c r="C39" s="148"/>
      <c r="D39" s="148"/>
      <c r="E39" s="148"/>
      <c r="F39" s="148"/>
      <c r="G39" s="148"/>
      <c r="H39" s="148"/>
      <c r="I39" s="148"/>
      <c r="J39" s="144">
        <f>SUM(J33:J38)</f>
        <v>17457.080000000002</v>
      </c>
    </row>
    <row r="40" spans="1:10" x14ac:dyDescent="0.25">
      <c r="A40" s="93" t="s">
        <v>441</v>
      </c>
      <c r="B40" s="93"/>
      <c r="C40" s="143"/>
      <c r="D40" s="95" t="s">
        <v>41</v>
      </c>
      <c r="E40" s="93"/>
      <c r="F40" s="94"/>
      <c r="G40" s="94"/>
      <c r="H40" s="94"/>
      <c r="I40" s="94" t="s">
        <v>9</v>
      </c>
      <c r="J40" s="94"/>
    </row>
    <row r="41" spans="1:10" ht="30" x14ac:dyDescent="0.25">
      <c r="A41" s="93" t="s">
        <v>442</v>
      </c>
      <c r="B41" s="93" t="s">
        <v>42</v>
      </c>
      <c r="C41" s="143" t="s">
        <v>443</v>
      </c>
      <c r="D41" s="95" t="s">
        <v>43</v>
      </c>
      <c r="E41" s="93" t="s">
        <v>17</v>
      </c>
      <c r="F41" s="94">
        <v>199.35</v>
      </c>
      <c r="G41" s="94">
        <v>9.1999999999999993</v>
      </c>
      <c r="H41" s="94">
        <v>13.16</v>
      </c>
      <c r="I41" s="94">
        <f t="shared" ref="I41:I46" si="4">SUM(G41:H41)</f>
        <v>22.36</v>
      </c>
      <c r="J41" s="94">
        <f t="shared" ref="J41:J46" si="5">TRUNC((F41*I41),2)</f>
        <v>4457.46</v>
      </c>
    </row>
    <row r="42" spans="1:10" ht="60" x14ac:dyDescent="0.25">
      <c r="A42" s="93" t="s">
        <v>444</v>
      </c>
      <c r="B42" s="93" t="s">
        <v>445</v>
      </c>
      <c r="C42" s="143">
        <v>87775</v>
      </c>
      <c r="D42" s="95" t="s">
        <v>446</v>
      </c>
      <c r="E42" s="93" t="s">
        <v>17</v>
      </c>
      <c r="F42" s="94">
        <v>199.35</v>
      </c>
      <c r="G42" s="94">
        <v>14.73</v>
      </c>
      <c r="H42" s="94">
        <v>16.2</v>
      </c>
      <c r="I42" s="94">
        <f t="shared" si="4"/>
        <v>30.93</v>
      </c>
      <c r="J42" s="94">
        <f t="shared" si="5"/>
        <v>6165.89</v>
      </c>
    </row>
    <row r="43" spans="1:10" ht="45" x14ac:dyDescent="0.25">
      <c r="A43" s="93" t="s">
        <v>447</v>
      </c>
      <c r="B43" s="93" t="s">
        <v>44</v>
      </c>
      <c r="C43" s="143">
        <v>87255</v>
      </c>
      <c r="D43" s="95" t="s">
        <v>45</v>
      </c>
      <c r="E43" s="93" t="s">
        <v>17</v>
      </c>
      <c r="F43" s="94">
        <v>6</v>
      </c>
      <c r="G43" s="94">
        <v>48.15</v>
      </c>
      <c r="H43" s="94">
        <v>12.32</v>
      </c>
      <c r="I43" s="94">
        <f t="shared" si="4"/>
        <v>60.47</v>
      </c>
      <c r="J43" s="94">
        <f t="shared" si="5"/>
        <v>362.82</v>
      </c>
    </row>
    <row r="44" spans="1:10" ht="60" x14ac:dyDescent="0.25">
      <c r="A44" s="93" t="s">
        <v>448</v>
      </c>
      <c r="B44" s="93" t="s">
        <v>46</v>
      </c>
      <c r="C44" s="143">
        <v>87272</v>
      </c>
      <c r="D44" s="95" t="s">
        <v>47</v>
      </c>
      <c r="E44" s="93" t="s">
        <v>17</v>
      </c>
      <c r="F44" s="94">
        <v>28</v>
      </c>
      <c r="G44" s="94">
        <v>34.020000000000003</v>
      </c>
      <c r="H44" s="94">
        <v>13.81</v>
      </c>
      <c r="I44" s="94">
        <f t="shared" si="4"/>
        <v>47.830000000000005</v>
      </c>
      <c r="J44" s="94">
        <f t="shared" si="5"/>
        <v>1339.24</v>
      </c>
    </row>
    <row r="45" spans="1:10" ht="30" x14ac:dyDescent="0.25">
      <c r="A45" s="93" t="s">
        <v>449</v>
      </c>
      <c r="B45" s="93" t="s">
        <v>48</v>
      </c>
      <c r="C45" s="143">
        <v>72186</v>
      </c>
      <c r="D45" s="95" t="s">
        <v>49</v>
      </c>
      <c r="E45" s="93" t="s">
        <v>17</v>
      </c>
      <c r="F45" s="94">
        <v>96.6</v>
      </c>
      <c r="G45" s="94">
        <v>99.71</v>
      </c>
      <c r="H45" s="94">
        <v>3.25</v>
      </c>
      <c r="I45" s="94">
        <f t="shared" si="4"/>
        <v>102.96</v>
      </c>
      <c r="J45" s="94">
        <f t="shared" si="5"/>
        <v>9945.93</v>
      </c>
    </row>
    <row r="46" spans="1:10" x14ac:dyDescent="0.25">
      <c r="A46" s="93" t="s">
        <v>450</v>
      </c>
      <c r="B46" s="93" t="s">
        <v>50</v>
      </c>
      <c r="C46" s="143">
        <v>84188</v>
      </c>
      <c r="D46" s="95" t="s">
        <v>51</v>
      </c>
      <c r="E46" s="93" t="s">
        <v>24</v>
      </c>
      <c r="F46" s="94">
        <v>77.260000000000005</v>
      </c>
      <c r="G46" s="94">
        <v>23.06</v>
      </c>
      <c r="H46" s="94">
        <v>0.8</v>
      </c>
      <c r="I46" s="94">
        <f t="shared" si="4"/>
        <v>23.86</v>
      </c>
      <c r="J46" s="94">
        <f t="shared" si="5"/>
        <v>1843.42</v>
      </c>
    </row>
    <row r="47" spans="1:10" x14ac:dyDescent="0.25">
      <c r="A47" s="148" t="s">
        <v>451</v>
      </c>
      <c r="B47" s="148"/>
      <c r="C47" s="148"/>
      <c r="D47" s="148"/>
      <c r="E47" s="148"/>
      <c r="F47" s="148"/>
      <c r="G47" s="148"/>
      <c r="H47" s="148"/>
      <c r="I47" s="148"/>
      <c r="J47" s="144">
        <f>SUM(J41:J46)</f>
        <v>24114.760000000002</v>
      </c>
    </row>
    <row r="48" spans="1:10" x14ac:dyDescent="0.25">
      <c r="A48" s="93" t="s">
        <v>452</v>
      </c>
      <c r="B48" s="93"/>
      <c r="C48" s="143"/>
      <c r="D48" s="95" t="s">
        <v>52</v>
      </c>
      <c r="E48" s="93"/>
      <c r="F48" s="94"/>
      <c r="G48" s="94"/>
      <c r="H48" s="94"/>
      <c r="I48" s="94" t="s">
        <v>9</v>
      </c>
      <c r="J48" s="94"/>
    </row>
    <row r="49" spans="1:10" ht="45" x14ac:dyDescent="0.25">
      <c r="A49" s="93" t="s">
        <v>453</v>
      </c>
      <c r="B49" s="93" t="s">
        <v>53</v>
      </c>
      <c r="C49" s="143">
        <v>84089</v>
      </c>
      <c r="D49" s="95" t="s">
        <v>54</v>
      </c>
      <c r="E49" s="93" t="s">
        <v>24</v>
      </c>
      <c r="F49" s="94">
        <v>2.4</v>
      </c>
      <c r="G49" s="94">
        <v>65.81</v>
      </c>
      <c r="H49" s="94">
        <v>11.68</v>
      </c>
      <c r="I49" s="94">
        <f>SUM(G49:H49)</f>
        <v>77.490000000000009</v>
      </c>
      <c r="J49" s="94">
        <f>TRUNC((F49*I49),2)</f>
        <v>185.97</v>
      </c>
    </row>
    <row r="50" spans="1:10" ht="30" x14ac:dyDescent="0.25">
      <c r="A50" s="93" t="s">
        <v>454</v>
      </c>
      <c r="B50" s="93" t="s">
        <v>55</v>
      </c>
      <c r="C50" s="143">
        <v>73541</v>
      </c>
      <c r="D50" s="95" t="s">
        <v>56</v>
      </c>
      <c r="E50" s="93" t="s">
        <v>24</v>
      </c>
      <c r="F50" s="94">
        <v>9.1300000000000008</v>
      </c>
      <c r="G50" s="94">
        <v>78.650000000000006</v>
      </c>
      <c r="H50" s="94">
        <v>38.799999999999997</v>
      </c>
      <c r="I50" s="94">
        <f>SUM(G50:H50)</f>
        <v>117.45</v>
      </c>
      <c r="J50" s="94">
        <f>TRUNC((F50*I50),2)</f>
        <v>1072.31</v>
      </c>
    </row>
    <row r="51" spans="1:10" x14ac:dyDescent="0.25">
      <c r="A51" s="93" t="s">
        <v>455</v>
      </c>
      <c r="B51" s="93" t="s">
        <v>456</v>
      </c>
      <c r="C51" s="143" t="s">
        <v>457</v>
      </c>
      <c r="D51" s="95" t="s">
        <v>458</v>
      </c>
      <c r="E51" s="93" t="s">
        <v>24</v>
      </c>
      <c r="F51" s="94">
        <v>14</v>
      </c>
      <c r="G51" s="94">
        <v>7.47</v>
      </c>
      <c r="H51" s="94">
        <v>0</v>
      </c>
      <c r="I51" s="94">
        <f>SUM(G51:H51)</f>
        <v>7.47</v>
      </c>
      <c r="J51" s="94">
        <f>TRUNC((F51*I51),2)</f>
        <v>104.58</v>
      </c>
    </row>
    <row r="52" spans="1:10" ht="30" x14ac:dyDescent="0.25">
      <c r="A52" s="93" t="s">
        <v>459</v>
      </c>
      <c r="B52" s="93" t="s">
        <v>460</v>
      </c>
      <c r="C52" s="143" t="s">
        <v>461</v>
      </c>
      <c r="D52" s="95" t="s">
        <v>462</v>
      </c>
      <c r="E52" s="93" t="s">
        <v>24</v>
      </c>
      <c r="F52" s="94">
        <v>14</v>
      </c>
      <c r="G52" s="94">
        <v>26.98</v>
      </c>
      <c r="H52" s="94">
        <v>0</v>
      </c>
      <c r="I52" s="94">
        <f>SUM(G52:H52)</f>
        <v>26.98</v>
      </c>
      <c r="J52" s="94">
        <f>TRUNC((F52*I52),2)</f>
        <v>377.72</v>
      </c>
    </row>
    <row r="53" spans="1:10" x14ac:dyDescent="0.25">
      <c r="A53" s="148" t="s">
        <v>463</v>
      </c>
      <c r="B53" s="148"/>
      <c r="C53" s="148"/>
      <c r="D53" s="148"/>
      <c r="E53" s="148"/>
      <c r="F53" s="148"/>
      <c r="G53" s="148"/>
      <c r="H53" s="148"/>
      <c r="I53" s="148"/>
      <c r="J53" s="144">
        <f>SUM(J49:J52)</f>
        <v>1740.58</v>
      </c>
    </row>
    <row r="54" spans="1:10" x14ac:dyDescent="0.25">
      <c r="A54" s="93" t="s">
        <v>464</v>
      </c>
      <c r="B54" s="93"/>
      <c r="C54" s="143"/>
      <c r="D54" s="95" t="s">
        <v>57</v>
      </c>
      <c r="E54" s="93"/>
      <c r="F54" s="94"/>
      <c r="G54" s="94"/>
      <c r="H54" s="94"/>
      <c r="I54" s="94" t="s">
        <v>9</v>
      </c>
      <c r="J54" s="94"/>
    </row>
    <row r="55" spans="1:10" ht="30" x14ac:dyDescent="0.25">
      <c r="A55" s="93" t="s">
        <v>465</v>
      </c>
      <c r="B55" s="93" t="s">
        <v>466</v>
      </c>
      <c r="C55" s="143" t="s">
        <v>467</v>
      </c>
      <c r="D55" s="95" t="s">
        <v>468</v>
      </c>
      <c r="E55" s="93" t="s">
        <v>11</v>
      </c>
      <c r="F55" s="94">
        <v>4</v>
      </c>
      <c r="G55" s="94">
        <v>439.59</v>
      </c>
      <c r="H55" s="94">
        <v>2.85</v>
      </c>
      <c r="I55" s="94">
        <f t="shared" ref="I55:I63" si="6">SUM(G55:H55)</f>
        <v>442.44</v>
      </c>
      <c r="J55" s="94">
        <f t="shared" ref="J55:J63" si="7">TRUNC((F55*I55),2)</f>
        <v>1769.76</v>
      </c>
    </row>
    <row r="56" spans="1:10" ht="60" x14ac:dyDescent="0.25">
      <c r="A56" s="93" t="s">
        <v>469</v>
      </c>
      <c r="B56" s="93" t="s">
        <v>470</v>
      </c>
      <c r="C56" s="143" t="s">
        <v>471</v>
      </c>
      <c r="D56" s="95" t="s">
        <v>58</v>
      </c>
      <c r="E56" s="93" t="s">
        <v>11</v>
      </c>
      <c r="F56" s="94">
        <v>2</v>
      </c>
      <c r="G56" s="94">
        <v>197.3</v>
      </c>
      <c r="H56" s="94">
        <v>12.06</v>
      </c>
      <c r="I56" s="94">
        <f t="shared" si="6"/>
        <v>209.36</v>
      </c>
      <c r="J56" s="94">
        <f t="shared" si="7"/>
        <v>418.72</v>
      </c>
    </row>
    <row r="57" spans="1:10" ht="45" x14ac:dyDescent="0.25">
      <c r="A57" s="93" t="s">
        <v>472</v>
      </c>
      <c r="B57" s="93" t="s">
        <v>59</v>
      </c>
      <c r="C57" s="143">
        <v>86936</v>
      </c>
      <c r="D57" s="95" t="s">
        <v>60</v>
      </c>
      <c r="E57" s="93" t="s">
        <v>11</v>
      </c>
      <c r="F57" s="94">
        <v>1</v>
      </c>
      <c r="G57" s="94">
        <v>219.51</v>
      </c>
      <c r="H57" s="94">
        <v>12.46</v>
      </c>
      <c r="I57" s="94">
        <f t="shared" si="6"/>
        <v>231.97</v>
      </c>
      <c r="J57" s="94">
        <f t="shared" si="7"/>
        <v>231.97</v>
      </c>
    </row>
    <row r="58" spans="1:10" ht="45" x14ac:dyDescent="0.25">
      <c r="A58" s="93" t="s">
        <v>473</v>
      </c>
      <c r="B58" s="93" t="s">
        <v>61</v>
      </c>
      <c r="C58" s="143">
        <v>86888</v>
      </c>
      <c r="D58" s="95" t="s">
        <v>62</v>
      </c>
      <c r="E58" s="93" t="s">
        <v>11</v>
      </c>
      <c r="F58" s="94">
        <v>2</v>
      </c>
      <c r="G58" s="94">
        <v>290.79000000000002</v>
      </c>
      <c r="H58" s="94">
        <v>12.33</v>
      </c>
      <c r="I58" s="94">
        <f t="shared" si="6"/>
        <v>303.12</v>
      </c>
      <c r="J58" s="94">
        <f t="shared" si="7"/>
        <v>606.24</v>
      </c>
    </row>
    <row r="59" spans="1:10" ht="30" x14ac:dyDescent="0.25">
      <c r="A59" s="93" t="s">
        <v>474</v>
      </c>
      <c r="B59" s="93" t="s">
        <v>63</v>
      </c>
      <c r="C59" s="143">
        <v>86895</v>
      </c>
      <c r="D59" s="95" t="s">
        <v>64</v>
      </c>
      <c r="E59" s="93" t="s">
        <v>11</v>
      </c>
      <c r="F59" s="94">
        <v>2</v>
      </c>
      <c r="G59" s="94">
        <v>127.67</v>
      </c>
      <c r="H59" s="94">
        <v>28.28</v>
      </c>
      <c r="I59" s="94">
        <f t="shared" si="6"/>
        <v>155.94999999999999</v>
      </c>
      <c r="J59" s="94">
        <f t="shared" si="7"/>
        <v>311.89999999999998</v>
      </c>
    </row>
    <row r="60" spans="1:10" ht="45" x14ac:dyDescent="0.25">
      <c r="A60" s="93" t="s">
        <v>475</v>
      </c>
      <c r="B60" s="93" t="s">
        <v>65</v>
      </c>
      <c r="C60" s="143">
        <v>86906</v>
      </c>
      <c r="D60" s="95" t="s">
        <v>476</v>
      </c>
      <c r="E60" s="93" t="s">
        <v>11</v>
      </c>
      <c r="F60" s="94">
        <v>2</v>
      </c>
      <c r="G60" s="94">
        <v>28.44</v>
      </c>
      <c r="H60" s="94">
        <v>1.37</v>
      </c>
      <c r="I60" s="94">
        <f t="shared" si="6"/>
        <v>29.810000000000002</v>
      </c>
      <c r="J60" s="94">
        <f t="shared" si="7"/>
        <v>59.62</v>
      </c>
    </row>
    <row r="61" spans="1:10" ht="45" x14ac:dyDescent="0.25">
      <c r="A61" s="93" t="s">
        <v>477</v>
      </c>
      <c r="B61" s="93" t="s">
        <v>66</v>
      </c>
      <c r="C61" s="143">
        <v>86909</v>
      </c>
      <c r="D61" s="95" t="s">
        <v>478</v>
      </c>
      <c r="E61" s="93" t="s">
        <v>11</v>
      </c>
      <c r="F61" s="94">
        <v>3</v>
      </c>
      <c r="G61" s="94">
        <v>57.16</v>
      </c>
      <c r="H61" s="94">
        <v>2.33</v>
      </c>
      <c r="I61" s="94">
        <f t="shared" si="6"/>
        <v>59.489999999999995</v>
      </c>
      <c r="J61" s="94">
        <f t="shared" si="7"/>
        <v>178.47</v>
      </c>
    </row>
    <row r="62" spans="1:10" ht="45" x14ac:dyDescent="0.25">
      <c r="A62" s="93" t="s">
        <v>479</v>
      </c>
      <c r="B62" s="93" t="s">
        <v>480</v>
      </c>
      <c r="C62" s="143"/>
      <c r="D62" s="95" t="s">
        <v>481</v>
      </c>
      <c r="E62" s="93" t="s">
        <v>67</v>
      </c>
      <c r="F62" s="94">
        <v>7</v>
      </c>
      <c r="G62" s="94">
        <v>51.54</v>
      </c>
      <c r="H62" s="94">
        <v>100.5</v>
      </c>
      <c r="I62" s="94">
        <f t="shared" si="6"/>
        <v>152.04</v>
      </c>
      <c r="J62" s="94">
        <f t="shared" si="7"/>
        <v>1064.28</v>
      </c>
    </row>
    <row r="63" spans="1:10" ht="45" x14ac:dyDescent="0.25">
      <c r="A63" s="93" t="s">
        <v>482</v>
      </c>
      <c r="B63" s="93" t="s">
        <v>94</v>
      </c>
      <c r="C63" s="143"/>
      <c r="D63" s="95" t="s">
        <v>483</v>
      </c>
      <c r="E63" s="93" t="s">
        <v>67</v>
      </c>
      <c r="F63" s="94">
        <v>9</v>
      </c>
      <c r="G63" s="94">
        <v>66.36</v>
      </c>
      <c r="H63" s="94">
        <v>89.02</v>
      </c>
      <c r="I63" s="94">
        <f t="shared" si="6"/>
        <v>155.38</v>
      </c>
      <c r="J63" s="94">
        <f t="shared" si="7"/>
        <v>1398.42</v>
      </c>
    </row>
    <row r="64" spans="1:10" x14ac:dyDescent="0.25">
      <c r="A64" s="148" t="s">
        <v>484</v>
      </c>
      <c r="B64" s="148"/>
      <c r="C64" s="148"/>
      <c r="D64" s="148"/>
      <c r="E64" s="148"/>
      <c r="F64" s="148"/>
      <c r="G64" s="148"/>
      <c r="H64" s="148"/>
      <c r="I64" s="148"/>
      <c r="J64" s="144">
        <f>SUM(J55:J63)</f>
        <v>6039.3799999999992</v>
      </c>
    </row>
    <row r="65" spans="1:10" x14ac:dyDescent="0.25">
      <c r="A65" s="93" t="s">
        <v>485</v>
      </c>
      <c r="B65" s="93"/>
      <c r="C65" s="143"/>
      <c r="D65" s="95" t="s">
        <v>486</v>
      </c>
      <c r="E65" s="93"/>
      <c r="F65" s="94"/>
      <c r="G65" s="94"/>
      <c r="H65" s="94"/>
      <c r="I65" s="94" t="s">
        <v>9</v>
      </c>
      <c r="J65" s="94"/>
    </row>
    <row r="66" spans="1:10" ht="30" x14ac:dyDescent="0.25">
      <c r="A66" s="93" t="s">
        <v>487</v>
      </c>
      <c r="B66" s="93" t="s">
        <v>488</v>
      </c>
      <c r="C66" s="143" t="s">
        <v>489</v>
      </c>
      <c r="D66" s="95" t="s">
        <v>68</v>
      </c>
      <c r="E66" s="93" t="s">
        <v>11</v>
      </c>
      <c r="F66" s="94">
        <v>14</v>
      </c>
      <c r="G66" s="94">
        <v>12.1</v>
      </c>
      <c r="H66" s="94">
        <v>4.16</v>
      </c>
      <c r="I66" s="94">
        <f t="shared" ref="I66:I111" si="8">SUM(G66:H66)</f>
        <v>16.259999999999998</v>
      </c>
      <c r="J66" s="94">
        <f t="shared" ref="J66:J111" si="9">TRUNC((F66*I66),2)</f>
        <v>227.64</v>
      </c>
    </row>
    <row r="67" spans="1:10" ht="30" x14ac:dyDescent="0.25">
      <c r="A67" s="93" t="s">
        <v>490</v>
      </c>
      <c r="B67" s="93" t="s">
        <v>69</v>
      </c>
      <c r="C67" s="143">
        <v>83471</v>
      </c>
      <c r="D67" s="95" t="s">
        <v>491</v>
      </c>
      <c r="E67" s="93" t="s">
        <v>11</v>
      </c>
      <c r="F67" s="94">
        <v>37</v>
      </c>
      <c r="G67" s="94">
        <v>31.89</v>
      </c>
      <c r="H67" s="94">
        <v>5.74</v>
      </c>
      <c r="I67" s="94">
        <f t="shared" si="8"/>
        <v>37.630000000000003</v>
      </c>
      <c r="J67" s="94">
        <f t="shared" si="9"/>
        <v>1392.31</v>
      </c>
    </row>
    <row r="68" spans="1:10" ht="30" x14ac:dyDescent="0.25">
      <c r="A68" s="93" t="s">
        <v>492</v>
      </c>
      <c r="B68" s="93" t="s">
        <v>70</v>
      </c>
      <c r="C68" s="143">
        <v>83407</v>
      </c>
      <c r="D68" s="95" t="s">
        <v>493</v>
      </c>
      <c r="E68" s="93" t="s">
        <v>24</v>
      </c>
      <c r="F68" s="94">
        <v>36</v>
      </c>
      <c r="G68" s="94">
        <v>7.65</v>
      </c>
      <c r="H68" s="94">
        <v>9.06</v>
      </c>
      <c r="I68" s="94">
        <f t="shared" si="8"/>
        <v>16.71</v>
      </c>
      <c r="J68" s="94">
        <f t="shared" si="9"/>
        <v>601.55999999999995</v>
      </c>
    </row>
    <row r="69" spans="1:10" ht="30" x14ac:dyDescent="0.25">
      <c r="A69" s="93" t="s">
        <v>494</v>
      </c>
      <c r="B69" s="93" t="s">
        <v>71</v>
      </c>
      <c r="C69" s="143">
        <v>72331</v>
      </c>
      <c r="D69" s="95" t="s">
        <v>72</v>
      </c>
      <c r="E69" s="93" t="s">
        <v>11</v>
      </c>
      <c r="F69" s="94">
        <v>10</v>
      </c>
      <c r="G69" s="94">
        <v>6.28</v>
      </c>
      <c r="H69" s="94">
        <v>4.16</v>
      </c>
      <c r="I69" s="94">
        <f t="shared" si="8"/>
        <v>10.440000000000001</v>
      </c>
      <c r="J69" s="94">
        <f t="shared" si="9"/>
        <v>104.4</v>
      </c>
    </row>
    <row r="70" spans="1:10" ht="30" x14ac:dyDescent="0.25">
      <c r="A70" s="93" t="s">
        <v>495</v>
      </c>
      <c r="B70" s="93" t="s">
        <v>73</v>
      </c>
      <c r="C70" s="143">
        <v>72332</v>
      </c>
      <c r="D70" s="95" t="s">
        <v>74</v>
      </c>
      <c r="E70" s="93" t="s">
        <v>11</v>
      </c>
      <c r="F70" s="94">
        <v>1</v>
      </c>
      <c r="G70" s="94">
        <v>14.62</v>
      </c>
      <c r="H70" s="94">
        <v>6.18</v>
      </c>
      <c r="I70" s="94">
        <f t="shared" si="8"/>
        <v>20.799999999999997</v>
      </c>
      <c r="J70" s="94">
        <f t="shared" si="9"/>
        <v>20.8</v>
      </c>
    </row>
    <row r="71" spans="1:10" ht="30" x14ac:dyDescent="0.25">
      <c r="A71" s="93" t="s">
        <v>496</v>
      </c>
      <c r="B71" s="93" t="s">
        <v>75</v>
      </c>
      <c r="C71" s="143">
        <v>83467</v>
      </c>
      <c r="D71" s="95" t="s">
        <v>76</v>
      </c>
      <c r="E71" s="93" t="s">
        <v>11</v>
      </c>
      <c r="F71" s="94">
        <v>2</v>
      </c>
      <c r="G71" s="94">
        <v>20.83</v>
      </c>
      <c r="H71" s="94">
        <v>10.67</v>
      </c>
      <c r="I71" s="94">
        <f t="shared" si="8"/>
        <v>31.5</v>
      </c>
      <c r="J71" s="94">
        <f t="shared" si="9"/>
        <v>63</v>
      </c>
    </row>
    <row r="72" spans="1:10" ht="30" x14ac:dyDescent="0.25">
      <c r="A72" s="93" t="s">
        <v>497</v>
      </c>
      <c r="B72" s="93" t="s">
        <v>77</v>
      </c>
      <c r="C72" s="143">
        <v>83566</v>
      </c>
      <c r="D72" s="95" t="s">
        <v>78</v>
      </c>
      <c r="E72" s="93" t="s">
        <v>11</v>
      </c>
      <c r="F72" s="94">
        <v>76</v>
      </c>
      <c r="G72" s="94">
        <v>19.78</v>
      </c>
      <c r="H72" s="94">
        <v>4.0199999999999996</v>
      </c>
      <c r="I72" s="94">
        <f t="shared" si="8"/>
        <v>23.8</v>
      </c>
      <c r="J72" s="94">
        <f t="shared" si="9"/>
        <v>1808.8</v>
      </c>
    </row>
    <row r="73" spans="1:10" x14ac:dyDescent="0.25">
      <c r="A73" s="93" t="s">
        <v>498</v>
      </c>
      <c r="B73" s="93" t="s">
        <v>499</v>
      </c>
      <c r="C73" s="143" t="s">
        <v>500</v>
      </c>
      <c r="D73" s="95" t="s">
        <v>79</v>
      </c>
      <c r="E73" s="93" t="s">
        <v>11</v>
      </c>
      <c r="F73" s="94">
        <v>6</v>
      </c>
      <c r="G73" s="94">
        <v>58.93</v>
      </c>
      <c r="H73" s="94">
        <v>12.38</v>
      </c>
      <c r="I73" s="94">
        <f t="shared" si="8"/>
        <v>71.31</v>
      </c>
      <c r="J73" s="94">
        <f t="shared" si="9"/>
        <v>427.86</v>
      </c>
    </row>
    <row r="74" spans="1:10" x14ac:dyDescent="0.25">
      <c r="A74" s="93" t="s">
        <v>501</v>
      </c>
      <c r="B74" s="93" t="s">
        <v>502</v>
      </c>
      <c r="C74" s="143" t="s">
        <v>503</v>
      </c>
      <c r="D74" s="95" t="s">
        <v>80</v>
      </c>
      <c r="E74" s="93" t="s">
        <v>11</v>
      </c>
      <c r="F74" s="94">
        <v>12</v>
      </c>
      <c r="G74" s="94">
        <v>91.17</v>
      </c>
      <c r="H74" s="94">
        <v>12.38</v>
      </c>
      <c r="I74" s="94">
        <f t="shared" si="8"/>
        <v>103.55</v>
      </c>
      <c r="J74" s="94">
        <f t="shared" si="9"/>
        <v>1242.5999999999999</v>
      </c>
    </row>
    <row r="75" spans="1:10" x14ac:dyDescent="0.25">
      <c r="A75" s="93" t="s">
        <v>504</v>
      </c>
      <c r="B75" s="93" t="s">
        <v>505</v>
      </c>
      <c r="C75" s="143">
        <v>83446</v>
      </c>
      <c r="D75" s="95" t="s">
        <v>81</v>
      </c>
      <c r="E75" s="93" t="s">
        <v>11</v>
      </c>
      <c r="F75" s="94">
        <v>1</v>
      </c>
      <c r="G75" s="94">
        <v>59.53</v>
      </c>
      <c r="H75" s="94">
        <v>53.7</v>
      </c>
      <c r="I75" s="94">
        <f t="shared" si="8"/>
        <v>113.23</v>
      </c>
      <c r="J75" s="94">
        <f t="shared" si="9"/>
        <v>113.23</v>
      </c>
    </row>
    <row r="76" spans="1:10" ht="30" x14ac:dyDescent="0.25">
      <c r="A76" s="93" t="s">
        <v>506</v>
      </c>
      <c r="B76" s="93" t="s">
        <v>507</v>
      </c>
      <c r="C76" s="143" t="s">
        <v>508</v>
      </c>
      <c r="D76" s="95" t="s">
        <v>509</v>
      </c>
      <c r="E76" s="93" t="s">
        <v>11</v>
      </c>
      <c r="F76" s="94">
        <v>18</v>
      </c>
      <c r="G76" s="94">
        <v>26.09</v>
      </c>
      <c r="H76" s="94">
        <v>0</v>
      </c>
      <c r="I76" s="94">
        <f t="shared" si="8"/>
        <v>26.09</v>
      </c>
      <c r="J76" s="94">
        <f t="shared" si="9"/>
        <v>469.62</v>
      </c>
    </row>
    <row r="77" spans="1:10" x14ac:dyDescent="0.25">
      <c r="A77" s="93" t="s">
        <v>510</v>
      </c>
      <c r="B77" s="93" t="s">
        <v>511</v>
      </c>
      <c r="C77" s="143"/>
      <c r="D77" s="95" t="s">
        <v>512</v>
      </c>
      <c r="E77" s="93" t="s">
        <v>11</v>
      </c>
      <c r="F77" s="94">
        <v>1</v>
      </c>
      <c r="G77" s="94">
        <v>202.1</v>
      </c>
      <c r="H77" s="94">
        <v>20.14</v>
      </c>
      <c r="I77" s="94">
        <f t="shared" si="8"/>
        <v>222.24</v>
      </c>
      <c r="J77" s="94">
        <f t="shared" si="9"/>
        <v>222.24</v>
      </c>
    </row>
    <row r="78" spans="1:10" ht="30" x14ac:dyDescent="0.25">
      <c r="A78" s="93" t="s">
        <v>513</v>
      </c>
      <c r="B78" s="93" t="s">
        <v>514</v>
      </c>
      <c r="C78" s="143" t="s">
        <v>515</v>
      </c>
      <c r="D78" s="95" t="s">
        <v>82</v>
      </c>
      <c r="E78" s="93" t="s">
        <v>11</v>
      </c>
      <c r="F78" s="94">
        <v>4</v>
      </c>
      <c r="G78" s="94">
        <v>106.63</v>
      </c>
      <c r="H78" s="94">
        <v>0</v>
      </c>
      <c r="I78" s="94">
        <f t="shared" si="8"/>
        <v>106.63</v>
      </c>
      <c r="J78" s="94">
        <f t="shared" si="9"/>
        <v>426.52</v>
      </c>
    </row>
    <row r="79" spans="1:10" ht="30" x14ac:dyDescent="0.25">
      <c r="A79" s="93" t="s">
        <v>516</v>
      </c>
      <c r="B79" s="93" t="s">
        <v>517</v>
      </c>
      <c r="C79" s="143">
        <v>72261</v>
      </c>
      <c r="D79" s="95" t="s">
        <v>83</v>
      </c>
      <c r="E79" s="93" t="s">
        <v>11</v>
      </c>
      <c r="F79" s="94">
        <v>9</v>
      </c>
      <c r="G79" s="94">
        <v>5.6</v>
      </c>
      <c r="H79" s="94">
        <v>6.04</v>
      </c>
      <c r="I79" s="94">
        <f t="shared" si="8"/>
        <v>11.64</v>
      </c>
      <c r="J79" s="94">
        <f t="shared" si="9"/>
        <v>104.76</v>
      </c>
    </row>
    <row r="80" spans="1:10" x14ac:dyDescent="0.25">
      <c r="A80" s="93" t="s">
        <v>518</v>
      </c>
      <c r="B80" s="93" t="s">
        <v>519</v>
      </c>
      <c r="C80" s="143" t="s">
        <v>520</v>
      </c>
      <c r="D80" s="95" t="s">
        <v>521</v>
      </c>
      <c r="E80" s="93" t="s">
        <v>11</v>
      </c>
      <c r="F80" s="94">
        <v>24</v>
      </c>
      <c r="G80" s="94">
        <v>35.71</v>
      </c>
      <c r="H80" s="94">
        <v>0</v>
      </c>
      <c r="I80" s="94">
        <f t="shared" si="8"/>
        <v>35.71</v>
      </c>
      <c r="J80" s="94">
        <f t="shared" si="9"/>
        <v>857.04</v>
      </c>
    </row>
    <row r="81" spans="1:10" ht="30" x14ac:dyDescent="0.25">
      <c r="A81" s="93" t="s">
        <v>522</v>
      </c>
      <c r="B81" s="93" t="s">
        <v>84</v>
      </c>
      <c r="C81" s="143" t="s">
        <v>523</v>
      </c>
      <c r="D81" s="95" t="s">
        <v>85</v>
      </c>
      <c r="E81" s="93" t="s">
        <v>11</v>
      </c>
      <c r="F81" s="94">
        <v>4</v>
      </c>
      <c r="G81" s="94">
        <v>8.56</v>
      </c>
      <c r="H81" s="94">
        <v>1.43</v>
      </c>
      <c r="I81" s="94">
        <f t="shared" si="8"/>
        <v>9.99</v>
      </c>
      <c r="J81" s="94">
        <f t="shared" si="9"/>
        <v>39.96</v>
      </c>
    </row>
    <row r="82" spans="1:10" ht="30" x14ac:dyDescent="0.25">
      <c r="A82" s="93" t="s">
        <v>524</v>
      </c>
      <c r="B82" s="93" t="s">
        <v>84</v>
      </c>
      <c r="C82" s="143" t="s">
        <v>523</v>
      </c>
      <c r="D82" s="95" t="s">
        <v>85</v>
      </c>
      <c r="E82" s="93" t="s">
        <v>11</v>
      </c>
      <c r="F82" s="94">
        <v>1</v>
      </c>
      <c r="G82" s="94">
        <v>8.56</v>
      </c>
      <c r="H82" s="94">
        <v>1.43</v>
      </c>
      <c r="I82" s="94">
        <f t="shared" si="8"/>
        <v>9.99</v>
      </c>
      <c r="J82" s="94">
        <f t="shared" si="9"/>
        <v>9.99</v>
      </c>
    </row>
    <row r="83" spans="1:10" ht="30" x14ac:dyDescent="0.25">
      <c r="A83" s="93" t="s">
        <v>525</v>
      </c>
      <c r="B83" s="93" t="s">
        <v>86</v>
      </c>
      <c r="C83" s="143" t="s">
        <v>526</v>
      </c>
      <c r="D83" s="95" t="s">
        <v>87</v>
      </c>
      <c r="E83" s="93" t="s">
        <v>11</v>
      </c>
      <c r="F83" s="94">
        <v>1</v>
      </c>
      <c r="G83" s="94">
        <v>44.56</v>
      </c>
      <c r="H83" s="94">
        <v>1.72</v>
      </c>
      <c r="I83" s="94">
        <f t="shared" si="8"/>
        <v>46.28</v>
      </c>
      <c r="J83" s="94">
        <f t="shared" si="9"/>
        <v>46.28</v>
      </c>
    </row>
    <row r="84" spans="1:10" x14ac:dyDescent="0.25">
      <c r="A84" s="93" t="s">
        <v>527</v>
      </c>
      <c r="B84" s="93" t="s">
        <v>511</v>
      </c>
      <c r="C84" s="143"/>
      <c r="D84" s="95" t="s">
        <v>512</v>
      </c>
      <c r="E84" s="93" t="s">
        <v>11</v>
      </c>
      <c r="F84" s="94">
        <v>3</v>
      </c>
      <c r="G84" s="94">
        <v>202.1</v>
      </c>
      <c r="H84" s="94">
        <v>20.14</v>
      </c>
      <c r="I84" s="94">
        <f t="shared" si="8"/>
        <v>222.24</v>
      </c>
      <c r="J84" s="94">
        <f t="shared" si="9"/>
        <v>666.72</v>
      </c>
    </row>
    <row r="85" spans="1:10" x14ac:dyDescent="0.25">
      <c r="A85" s="93" t="s">
        <v>528</v>
      </c>
      <c r="B85" s="93" t="s">
        <v>529</v>
      </c>
      <c r="C85" s="143" t="s">
        <v>530</v>
      </c>
      <c r="D85" s="95" t="s">
        <v>531</v>
      </c>
      <c r="E85" s="93" t="s">
        <v>11</v>
      </c>
      <c r="F85" s="94">
        <v>9</v>
      </c>
      <c r="G85" s="94">
        <v>136.02000000000001</v>
      </c>
      <c r="H85" s="94">
        <v>6.75</v>
      </c>
      <c r="I85" s="94">
        <f t="shared" si="8"/>
        <v>142.77000000000001</v>
      </c>
      <c r="J85" s="94">
        <f t="shared" si="9"/>
        <v>1284.93</v>
      </c>
    </row>
    <row r="86" spans="1:10" ht="30" x14ac:dyDescent="0.25">
      <c r="A86" s="93" t="s">
        <v>532</v>
      </c>
      <c r="B86" s="93" t="s">
        <v>533</v>
      </c>
      <c r="C86" s="143" t="s">
        <v>534</v>
      </c>
      <c r="D86" s="95" t="s">
        <v>535</v>
      </c>
      <c r="E86" s="93" t="s">
        <v>11</v>
      </c>
      <c r="F86" s="94">
        <v>5</v>
      </c>
      <c r="G86" s="94">
        <v>7.51</v>
      </c>
      <c r="H86" s="94">
        <v>14.67</v>
      </c>
      <c r="I86" s="94">
        <f t="shared" si="8"/>
        <v>22.18</v>
      </c>
      <c r="J86" s="94">
        <f t="shared" si="9"/>
        <v>110.9</v>
      </c>
    </row>
    <row r="87" spans="1:10" ht="45" x14ac:dyDescent="0.25">
      <c r="A87" s="93" t="s">
        <v>536</v>
      </c>
      <c r="B87" s="93" t="s">
        <v>89</v>
      </c>
      <c r="C87" s="143" t="s">
        <v>537</v>
      </c>
      <c r="D87" s="95" t="s">
        <v>90</v>
      </c>
      <c r="E87" s="93" t="s">
        <v>11</v>
      </c>
      <c r="F87" s="94">
        <v>2</v>
      </c>
      <c r="G87" s="94">
        <v>244.86</v>
      </c>
      <c r="H87" s="94">
        <v>8.0500000000000007</v>
      </c>
      <c r="I87" s="94">
        <f t="shared" si="8"/>
        <v>252.91000000000003</v>
      </c>
      <c r="J87" s="94">
        <f t="shared" si="9"/>
        <v>505.82</v>
      </c>
    </row>
    <row r="88" spans="1:10" ht="45" x14ac:dyDescent="0.25">
      <c r="A88" s="93" t="s">
        <v>538</v>
      </c>
      <c r="B88" s="93" t="s">
        <v>539</v>
      </c>
      <c r="C88" s="143" t="s">
        <v>540</v>
      </c>
      <c r="D88" s="95" t="s">
        <v>541</v>
      </c>
      <c r="E88" s="93" t="s">
        <v>11</v>
      </c>
      <c r="F88" s="94">
        <v>1</v>
      </c>
      <c r="G88" s="94">
        <v>2396.2199999999998</v>
      </c>
      <c r="H88" s="94">
        <v>0</v>
      </c>
      <c r="I88" s="94">
        <f t="shared" si="8"/>
        <v>2396.2199999999998</v>
      </c>
      <c r="J88" s="94">
        <f t="shared" si="9"/>
        <v>2396.2199999999998</v>
      </c>
    </row>
    <row r="89" spans="1:10" ht="45" x14ac:dyDescent="0.25">
      <c r="A89" s="93" t="s">
        <v>542</v>
      </c>
      <c r="B89" s="93" t="s">
        <v>91</v>
      </c>
      <c r="C89" s="143">
        <v>72310</v>
      </c>
      <c r="D89" s="95" t="s">
        <v>543</v>
      </c>
      <c r="E89" s="93" t="s">
        <v>24</v>
      </c>
      <c r="F89" s="94">
        <v>112</v>
      </c>
      <c r="G89" s="94">
        <v>18.71</v>
      </c>
      <c r="H89" s="94">
        <v>15.1</v>
      </c>
      <c r="I89" s="94">
        <f t="shared" si="8"/>
        <v>33.81</v>
      </c>
      <c r="J89" s="94">
        <f t="shared" si="9"/>
        <v>3786.72</v>
      </c>
    </row>
    <row r="90" spans="1:10" ht="45" x14ac:dyDescent="0.25">
      <c r="A90" s="93" t="s">
        <v>544</v>
      </c>
      <c r="B90" s="93" t="s">
        <v>92</v>
      </c>
      <c r="C90" s="143">
        <v>72316</v>
      </c>
      <c r="D90" s="95" t="s">
        <v>545</v>
      </c>
      <c r="E90" s="93" t="s">
        <v>24</v>
      </c>
      <c r="F90" s="94">
        <v>8</v>
      </c>
      <c r="G90" s="94">
        <v>42.55</v>
      </c>
      <c r="H90" s="94">
        <v>20.14</v>
      </c>
      <c r="I90" s="94">
        <f t="shared" si="8"/>
        <v>62.69</v>
      </c>
      <c r="J90" s="94">
        <f t="shared" si="9"/>
        <v>501.52</v>
      </c>
    </row>
    <row r="91" spans="1:10" ht="30" x14ac:dyDescent="0.25">
      <c r="A91" s="93" t="s">
        <v>546</v>
      </c>
      <c r="B91" s="93" t="s">
        <v>93</v>
      </c>
      <c r="C91" s="143">
        <v>1814</v>
      </c>
      <c r="D91" s="95" t="s">
        <v>547</v>
      </c>
      <c r="E91" s="93" t="s">
        <v>11</v>
      </c>
      <c r="F91" s="94">
        <v>18</v>
      </c>
      <c r="G91" s="94">
        <v>33.78</v>
      </c>
      <c r="H91" s="94">
        <v>0</v>
      </c>
      <c r="I91" s="94">
        <f t="shared" si="8"/>
        <v>33.78</v>
      </c>
      <c r="J91" s="94">
        <f t="shared" si="9"/>
        <v>608.04</v>
      </c>
    </row>
    <row r="92" spans="1:10" ht="30" x14ac:dyDescent="0.25">
      <c r="A92" s="93" t="s">
        <v>548</v>
      </c>
      <c r="B92" s="93" t="s">
        <v>549</v>
      </c>
      <c r="C92" s="143" t="s">
        <v>550</v>
      </c>
      <c r="D92" s="95" t="s">
        <v>551</v>
      </c>
      <c r="E92" s="93" t="s">
        <v>24</v>
      </c>
      <c r="F92" s="94">
        <v>47</v>
      </c>
      <c r="G92" s="94">
        <v>44.81</v>
      </c>
      <c r="H92" s="94">
        <v>0</v>
      </c>
      <c r="I92" s="94">
        <f t="shared" si="8"/>
        <v>44.81</v>
      </c>
      <c r="J92" s="94">
        <f t="shared" si="9"/>
        <v>2106.0700000000002</v>
      </c>
    </row>
    <row r="93" spans="1:10" x14ac:dyDescent="0.25">
      <c r="A93" s="93" t="s">
        <v>552</v>
      </c>
      <c r="B93" s="93" t="s">
        <v>553</v>
      </c>
      <c r="C93" s="143" t="s">
        <v>554</v>
      </c>
      <c r="D93" s="95" t="s">
        <v>555</v>
      </c>
      <c r="E93" s="93" t="s">
        <v>24</v>
      </c>
      <c r="F93" s="94">
        <v>2</v>
      </c>
      <c r="G93" s="94">
        <v>81.06</v>
      </c>
      <c r="H93" s="94">
        <v>10.130000000000001</v>
      </c>
      <c r="I93" s="94">
        <f t="shared" si="8"/>
        <v>91.19</v>
      </c>
      <c r="J93" s="94">
        <f t="shared" si="9"/>
        <v>182.38</v>
      </c>
    </row>
    <row r="94" spans="1:10" x14ac:dyDescent="0.25">
      <c r="A94" s="93" t="s">
        <v>556</v>
      </c>
      <c r="B94" s="93" t="s">
        <v>557</v>
      </c>
      <c r="C94" s="143" t="s">
        <v>558</v>
      </c>
      <c r="D94" s="95" t="s">
        <v>559</v>
      </c>
      <c r="E94" s="93" t="s">
        <v>11</v>
      </c>
      <c r="F94" s="94">
        <v>350</v>
      </c>
      <c r="G94" s="94">
        <v>0.17</v>
      </c>
      <c r="H94" s="94">
        <v>1.1200000000000001</v>
      </c>
      <c r="I94" s="94">
        <f t="shared" si="8"/>
        <v>1.29</v>
      </c>
      <c r="J94" s="94">
        <f t="shared" si="9"/>
        <v>451.5</v>
      </c>
    </row>
    <row r="95" spans="1:10" x14ac:dyDescent="0.25">
      <c r="A95" s="93" t="s">
        <v>560</v>
      </c>
      <c r="B95" s="93" t="s">
        <v>561</v>
      </c>
      <c r="C95" s="143" t="s">
        <v>562</v>
      </c>
      <c r="D95" s="95" t="s">
        <v>563</v>
      </c>
      <c r="E95" s="93" t="s">
        <v>11</v>
      </c>
      <c r="F95" s="94">
        <v>48</v>
      </c>
      <c r="G95" s="94">
        <v>0.32</v>
      </c>
      <c r="H95" s="94">
        <v>1.1200000000000001</v>
      </c>
      <c r="I95" s="94">
        <f t="shared" si="8"/>
        <v>1.4400000000000002</v>
      </c>
      <c r="J95" s="94">
        <f t="shared" si="9"/>
        <v>69.12</v>
      </c>
    </row>
    <row r="96" spans="1:10" ht="30" x14ac:dyDescent="0.25">
      <c r="A96" s="93" t="s">
        <v>564</v>
      </c>
      <c r="B96" s="93" t="s">
        <v>565</v>
      </c>
      <c r="C96" s="143"/>
      <c r="D96" s="95" t="s">
        <v>566</v>
      </c>
      <c r="E96" s="93" t="s">
        <v>11</v>
      </c>
      <c r="F96" s="94">
        <v>189</v>
      </c>
      <c r="G96" s="94">
        <v>0.25</v>
      </c>
      <c r="H96" s="94">
        <v>0.2</v>
      </c>
      <c r="I96" s="94">
        <f t="shared" si="8"/>
        <v>0.45</v>
      </c>
      <c r="J96" s="94">
        <f t="shared" si="9"/>
        <v>85.05</v>
      </c>
    </row>
    <row r="97" spans="1:10" x14ac:dyDescent="0.25">
      <c r="A97" s="93" t="s">
        <v>567</v>
      </c>
      <c r="B97" s="93" t="s">
        <v>568</v>
      </c>
      <c r="C97" s="143" t="s">
        <v>569</v>
      </c>
      <c r="D97" s="95" t="s">
        <v>95</v>
      </c>
      <c r="E97" s="93" t="s">
        <v>11</v>
      </c>
      <c r="F97" s="94">
        <v>80</v>
      </c>
      <c r="G97" s="94">
        <v>2.36</v>
      </c>
      <c r="H97" s="94">
        <v>0</v>
      </c>
      <c r="I97" s="94">
        <f t="shared" si="8"/>
        <v>2.36</v>
      </c>
      <c r="J97" s="94">
        <f t="shared" si="9"/>
        <v>188.8</v>
      </c>
    </row>
    <row r="98" spans="1:10" ht="30" x14ac:dyDescent="0.25">
      <c r="A98" s="93" t="s">
        <v>570</v>
      </c>
      <c r="B98" s="93" t="s">
        <v>96</v>
      </c>
      <c r="C98" s="143">
        <v>83424</v>
      </c>
      <c r="D98" s="95" t="s">
        <v>97</v>
      </c>
      <c r="E98" s="93" t="s">
        <v>24</v>
      </c>
      <c r="F98" s="94">
        <v>80</v>
      </c>
      <c r="G98" s="94">
        <v>16.39</v>
      </c>
      <c r="H98" s="94">
        <v>4.0199999999999996</v>
      </c>
      <c r="I98" s="94">
        <f t="shared" si="8"/>
        <v>20.41</v>
      </c>
      <c r="J98" s="94">
        <f t="shared" si="9"/>
        <v>1632.8</v>
      </c>
    </row>
    <row r="99" spans="1:10" ht="30" x14ac:dyDescent="0.25">
      <c r="A99" s="93" t="s">
        <v>571</v>
      </c>
      <c r="B99" s="93" t="s">
        <v>98</v>
      </c>
      <c r="C99" s="143" t="s">
        <v>572</v>
      </c>
      <c r="D99" s="95" t="s">
        <v>99</v>
      </c>
      <c r="E99" s="93" t="s">
        <v>24</v>
      </c>
      <c r="F99" s="94">
        <v>1300</v>
      </c>
      <c r="G99" s="94">
        <v>1.91</v>
      </c>
      <c r="H99" s="94">
        <v>1.1599999999999999</v>
      </c>
      <c r="I99" s="94">
        <f t="shared" si="8"/>
        <v>3.07</v>
      </c>
      <c r="J99" s="94">
        <f t="shared" si="9"/>
        <v>3991</v>
      </c>
    </row>
    <row r="100" spans="1:10" ht="30" x14ac:dyDescent="0.25">
      <c r="A100" s="93" t="s">
        <v>573</v>
      </c>
      <c r="B100" s="93" t="s">
        <v>100</v>
      </c>
      <c r="C100" s="143" t="s">
        <v>574</v>
      </c>
      <c r="D100" s="95" t="s">
        <v>101</v>
      </c>
      <c r="E100" s="93" t="s">
        <v>24</v>
      </c>
      <c r="F100" s="94">
        <v>550</v>
      </c>
      <c r="G100" s="94">
        <v>1.2</v>
      </c>
      <c r="H100" s="94">
        <v>0.95</v>
      </c>
      <c r="I100" s="94">
        <f t="shared" si="8"/>
        <v>2.15</v>
      </c>
      <c r="J100" s="94">
        <f t="shared" si="9"/>
        <v>1182.5</v>
      </c>
    </row>
    <row r="101" spans="1:10" ht="30" x14ac:dyDescent="0.25">
      <c r="A101" s="93" t="s">
        <v>575</v>
      </c>
      <c r="B101" s="93" t="s">
        <v>102</v>
      </c>
      <c r="C101" s="143" t="s">
        <v>576</v>
      </c>
      <c r="D101" s="95" t="s">
        <v>103</v>
      </c>
      <c r="E101" s="93" t="s">
        <v>24</v>
      </c>
      <c r="F101" s="94">
        <v>250</v>
      </c>
      <c r="G101" s="94">
        <v>0.88</v>
      </c>
      <c r="H101" s="94">
        <v>0.76</v>
      </c>
      <c r="I101" s="94">
        <f t="shared" si="8"/>
        <v>1.6400000000000001</v>
      </c>
      <c r="J101" s="94">
        <f t="shared" si="9"/>
        <v>410</v>
      </c>
    </row>
    <row r="102" spans="1:10" x14ac:dyDescent="0.25">
      <c r="A102" s="93" t="s">
        <v>577</v>
      </c>
      <c r="B102" s="93" t="s">
        <v>578</v>
      </c>
      <c r="C102" s="143"/>
      <c r="D102" s="95" t="s">
        <v>579</v>
      </c>
      <c r="E102" s="93" t="s">
        <v>11</v>
      </c>
      <c r="F102" s="94">
        <v>9</v>
      </c>
      <c r="G102" s="94">
        <v>4.21</v>
      </c>
      <c r="H102" s="94">
        <v>0.17</v>
      </c>
      <c r="I102" s="94">
        <f t="shared" si="8"/>
        <v>4.38</v>
      </c>
      <c r="J102" s="94">
        <f t="shared" si="9"/>
        <v>39.42</v>
      </c>
    </row>
    <row r="103" spans="1:10" ht="30" x14ac:dyDescent="0.25">
      <c r="A103" s="93" t="s">
        <v>580</v>
      </c>
      <c r="B103" s="93" t="s">
        <v>581</v>
      </c>
      <c r="C103" s="143" t="s">
        <v>582</v>
      </c>
      <c r="D103" s="95" t="s">
        <v>583</v>
      </c>
      <c r="E103" s="93" t="s">
        <v>88</v>
      </c>
      <c r="F103" s="94">
        <v>6</v>
      </c>
      <c r="G103" s="94">
        <v>17.989999999999998</v>
      </c>
      <c r="H103" s="94">
        <v>0</v>
      </c>
      <c r="I103" s="94">
        <f t="shared" si="8"/>
        <v>17.989999999999998</v>
      </c>
      <c r="J103" s="94">
        <f t="shared" si="9"/>
        <v>107.94</v>
      </c>
    </row>
    <row r="104" spans="1:10" x14ac:dyDescent="0.25">
      <c r="A104" s="93" t="s">
        <v>584</v>
      </c>
      <c r="B104" s="93" t="s">
        <v>585</v>
      </c>
      <c r="C104" s="143"/>
      <c r="D104" s="95" t="s">
        <v>586</v>
      </c>
      <c r="E104" s="93" t="s">
        <v>104</v>
      </c>
      <c r="F104" s="94">
        <v>3</v>
      </c>
      <c r="G104" s="94">
        <v>46.32</v>
      </c>
      <c r="H104" s="94">
        <v>161.12</v>
      </c>
      <c r="I104" s="94">
        <f t="shared" si="8"/>
        <v>207.44</v>
      </c>
      <c r="J104" s="94">
        <f t="shared" si="9"/>
        <v>622.32000000000005</v>
      </c>
    </row>
    <row r="105" spans="1:10" x14ac:dyDescent="0.25">
      <c r="A105" s="93" t="s">
        <v>587</v>
      </c>
      <c r="B105" s="93" t="s">
        <v>588</v>
      </c>
      <c r="C105" s="143" t="s">
        <v>589</v>
      </c>
      <c r="D105" s="95" t="s">
        <v>105</v>
      </c>
      <c r="E105" s="93" t="s">
        <v>24</v>
      </c>
      <c r="F105" s="94">
        <v>112</v>
      </c>
      <c r="G105" s="94">
        <v>2.36</v>
      </c>
      <c r="H105" s="94">
        <v>2.81</v>
      </c>
      <c r="I105" s="94">
        <f t="shared" si="8"/>
        <v>5.17</v>
      </c>
      <c r="J105" s="94">
        <f t="shared" si="9"/>
        <v>579.04</v>
      </c>
    </row>
    <row r="106" spans="1:10" x14ac:dyDescent="0.25">
      <c r="A106" s="93" t="s">
        <v>590</v>
      </c>
      <c r="B106" s="93" t="s">
        <v>591</v>
      </c>
      <c r="C106" s="143" t="s">
        <v>592</v>
      </c>
      <c r="D106" s="95" t="s">
        <v>593</v>
      </c>
      <c r="E106" s="93" t="s">
        <v>11</v>
      </c>
      <c r="F106" s="94">
        <v>9</v>
      </c>
      <c r="G106" s="94">
        <v>3.42</v>
      </c>
      <c r="H106" s="94">
        <v>2.25</v>
      </c>
      <c r="I106" s="94">
        <f t="shared" si="8"/>
        <v>5.67</v>
      </c>
      <c r="J106" s="94">
        <f t="shared" si="9"/>
        <v>51.03</v>
      </c>
    </row>
    <row r="107" spans="1:10" x14ac:dyDescent="0.25">
      <c r="A107" s="93" t="s">
        <v>594</v>
      </c>
      <c r="B107" s="93" t="s">
        <v>595</v>
      </c>
      <c r="C107" s="143" t="s">
        <v>596</v>
      </c>
      <c r="D107" s="95" t="s">
        <v>597</v>
      </c>
      <c r="E107" s="93" t="s">
        <v>11</v>
      </c>
      <c r="F107" s="94">
        <v>50</v>
      </c>
      <c r="G107" s="94">
        <v>4.91</v>
      </c>
      <c r="H107" s="94">
        <v>0</v>
      </c>
      <c r="I107" s="94">
        <f t="shared" si="8"/>
        <v>4.91</v>
      </c>
      <c r="J107" s="94">
        <f t="shared" si="9"/>
        <v>245.5</v>
      </c>
    </row>
    <row r="108" spans="1:10" x14ac:dyDescent="0.25">
      <c r="A108" s="93" t="s">
        <v>598</v>
      </c>
      <c r="B108" s="93" t="s">
        <v>599</v>
      </c>
      <c r="C108" s="143"/>
      <c r="D108" s="95" t="s">
        <v>600</v>
      </c>
      <c r="E108" s="93" t="s">
        <v>11</v>
      </c>
      <c r="F108" s="94">
        <v>3</v>
      </c>
      <c r="G108" s="94">
        <v>78.88</v>
      </c>
      <c r="H108" s="94">
        <v>2.0099999999999998</v>
      </c>
      <c r="I108" s="94">
        <f t="shared" si="8"/>
        <v>80.89</v>
      </c>
      <c r="J108" s="94">
        <f t="shared" si="9"/>
        <v>242.67</v>
      </c>
    </row>
    <row r="109" spans="1:10" x14ac:dyDescent="0.25">
      <c r="A109" s="93" t="s">
        <v>601</v>
      </c>
      <c r="B109" s="93" t="s">
        <v>602</v>
      </c>
      <c r="C109" s="143" t="s">
        <v>603</v>
      </c>
      <c r="D109" s="95" t="s">
        <v>604</v>
      </c>
      <c r="E109" s="93" t="s">
        <v>11</v>
      </c>
      <c r="F109" s="94">
        <v>18</v>
      </c>
      <c r="G109" s="94">
        <v>43.59</v>
      </c>
      <c r="H109" s="94">
        <v>8.44</v>
      </c>
      <c r="I109" s="94">
        <f t="shared" si="8"/>
        <v>52.03</v>
      </c>
      <c r="J109" s="94">
        <f t="shared" si="9"/>
        <v>936.54</v>
      </c>
    </row>
    <row r="110" spans="1:10" ht="30" x14ac:dyDescent="0.25">
      <c r="A110" s="93" t="s">
        <v>605</v>
      </c>
      <c r="B110" s="93" t="s">
        <v>606</v>
      </c>
      <c r="C110" s="143" t="s">
        <v>607</v>
      </c>
      <c r="D110" s="95" t="s">
        <v>608</v>
      </c>
      <c r="E110" s="93" t="s">
        <v>11</v>
      </c>
      <c r="F110" s="94">
        <v>200</v>
      </c>
      <c r="G110" s="94">
        <v>0.45</v>
      </c>
      <c r="H110" s="94">
        <v>1.59</v>
      </c>
      <c r="I110" s="94">
        <f t="shared" si="8"/>
        <v>2.04</v>
      </c>
      <c r="J110" s="94">
        <f t="shared" si="9"/>
        <v>408</v>
      </c>
    </row>
    <row r="111" spans="1:10" ht="30" x14ac:dyDescent="0.25">
      <c r="A111" s="93" t="s">
        <v>609</v>
      </c>
      <c r="B111" s="93" t="s">
        <v>610</v>
      </c>
      <c r="C111" s="143" t="s">
        <v>611</v>
      </c>
      <c r="D111" s="95" t="s">
        <v>612</v>
      </c>
      <c r="E111" s="93" t="s">
        <v>24</v>
      </c>
      <c r="F111" s="94">
        <v>30</v>
      </c>
      <c r="G111" s="94">
        <v>7.39</v>
      </c>
      <c r="H111" s="94">
        <v>0</v>
      </c>
      <c r="I111" s="94">
        <f t="shared" si="8"/>
        <v>7.39</v>
      </c>
      <c r="J111" s="94">
        <f t="shared" si="9"/>
        <v>221.7</v>
      </c>
    </row>
    <row r="112" spans="1:10" x14ac:dyDescent="0.25">
      <c r="A112" s="148" t="s">
        <v>613</v>
      </c>
      <c r="B112" s="148"/>
      <c r="C112" s="148"/>
      <c r="D112" s="148"/>
      <c r="E112" s="148"/>
      <c r="F112" s="148"/>
      <c r="G112" s="148"/>
      <c r="H112" s="148"/>
      <c r="I112" s="148"/>
      <c r="J112" s="144">
        <f>SUM(J66:J111)</f>
        <v>31792.859999999993</v>
      </c>
    </row>
    <row r="113" spans="1:10" x14ac:dyDescent="0.25">
      <c r="A113" s="93" t="s">
        <v>614</v>
      </c>
      <c r="B113" s="93"/>
      <c r="C113" s="143"/>
      <c r="D113" s="95" t="s">
        <v>106</v>
      </c>
      <c r="E113" s="93"/>
      <c r="F113" s="94"/>
      <c r="G113" s="94"/>
      <c r="H113" s="94"/>
      <c r="I113" s="94" t="s">
        <v>9</v>
      </c>
      <c r="J113" s="94"/>
    </row>
    <row r="114" spans="1:10" ht="30" x14ac:dyDescent="0.25">
      <c r="A114" s="93" t="s">
        <v>615</v>
      </c>
      <c r="B114" s="93" t="s">
        <v>107</v>
      </c>
      <c r="C114" s="143">
        <v>84875</v>
      </c>
      <c r="D114" s="95" t="s">
        <v>108</v>
      </c>
      <c r="E114" s="93" t="s">
        <v>17</v>
      </c>
      <c r="F114" s="94">
        <v>14.7</v>
      </c>
      <c r="G114" s="94">
        <v>369.89</v>
      </c>
      <c r="H114" s="94">
        <v>33.619999999999997</v>
      </c>
      <c r="I114" s="94">
        <f t="shared" ref="I114:I119" si="10">SUM(G114:H114)</f>
        <v>403.51</v>
      </c>
      <c r="J114" s="94">
        <f t="shared" ref="J114:J119" si="11">TRUNC((F114*I114),2)</f>
        <v>5931.59</v>
      </c>
    </row>
    <row r="115" spans="1:10" ht="45" x14ac:dyDescent="0.25">
      <c r="A115" s="93" t="s">
        <v>616</v>
      </c>
      <c r="B115" s="93" t="s">
        <v>109</v>
      </c>
      <c r="C115" s="143" t="s">
        <v>617</v>
      </c>
      <c r="D115" s="95" t="s">
        <v>110</v>
      </c>
      <c r="E115" s="93" t="s">
        <v>11</v>
      </c>
      <c r="F115" s="94">
        <v>1</v>
      </c>
      <c r="G115" s="94">
        <v>213.77</v>
      </c>
      <c r="H115" s="94">
        <v>66.849999999999994</v>
      </c>
      <c r="I115" s="94">
        <f t="shared" si="10"/>
        <v>280.62</v>
      </c>
      <c r="J115" s="94">
        <f t="shared" si="11"/>
        <v>280.62</v>
      </c>
    </row>
    <row r="116" spans="1:10" ht="45" x14ac:dyDescent="0.25">
      <c r="A116" s="93" t="s">
        <v>618</v>
      </c>
      <c r="B116" s="93" t="s">
        <v>111</v>
      </c>
      <c r="C116" s="143" t="s">
        <v>619</v>
      </c>
      <c r="D116" s="95" t="s">
        <v>620</v>
      </c>
      <c r="E116" s="93" t="s">
        <v>11</v>
      </c>
      <c r="F116" s="94">
        <v>2</v>
      </c>
      <c r="G116" s="94">
        <v>362.03</v>
      </c>
      <c r="H116" s="94">
        <v>68.08</v>
      </c>
      <c r="I116" s="94">
        <f t="shared" si="10"/>
        <v>430.10999999999996</v>
      </c>
      <c r="J116" s="94">
        <f t="shared" si="11"/>
        <v>860.22</v>
      </c>
    </row>
    <row r="117" spans="1:10" ht="30" x14ac:dyDescent="0.25">
      <c r="A117" s="93" t="s">
        <v>621</v>
      </c>
      <c r="B117" s="93" t="s">
        <v>112</v>
      </c>
      <c r="C117" s="143">
        <v>84880</v>
      </c>
      <c r="D117" s="95" t="s">
        <v>113</v>
      </c>
      <c r="E117" s="93" t="s">
        <v>11</v>
      </c>
      <c r="F117" s="94">
        <v>8</v>
      </c>
      <c r="G117" s="94">
        <v>79.86</v>
      </c>
      <c r="H117" s="94">
        <v>15.94</v>
      </c>
      <c r="I117" s="94">
        <f t="shared" si="10"/>
        <v>95.8</v>
      </c>
      <c r="J117" s="94">
        <f t="shared" si="11"/>
        <v>766.4</v>
      </c>
    </row>
    <row r="118" spans="1:10" ht="30" x14ac:dyDescent="0.25">
      <c r="A118" s="93" t="s">
        <v>622</v>
      </c>
      <c r="B118" s="93" t="s">
        <v>114</v>
      </c>
      <c r="C118" s="143" t="s">
        <v>623</v>
      </c>
      <c r="D118" s="95" t="s">
        <v>115</v>
      </c>
      <c r="E118" s="93" t="s">
        <v>11</v>
      </c>
      <c r="F118" s="94">
        <v>3</v>
      </c>
      <c r="G118" s="94">
        <v>143.56</v>
      </c>
      <c r="H118" s="94">
        <v>25.9</v>
      </c>
      <c r="I118" s="94">
        <f t="shared" si="10"/>
        <v>169.46</v>
      </c>
      <c r="J118" s="94">
        <f t="shared" si="11"/>
        <v>508.38</v>
      </c>
    </row>
    <row r="119" spans="1:10" ht="30" x14ac:dyDescent="0.25">
      <c r="A119" s="93" t="s">
        <v>624</v>
      </c>
      <c r="B119" s="93" t="s">
        <v>116</v>
      </c>
      <c r="C119" s="143">
        <v>6081</v>
      </c>
      <c r="D119" s="95" t="s">
        <v>117</v>
      </c>
      <c r="E119" s="93" t="s">
        <v>17</v>
      </c>
      <c r="F119" s="94">
        <v>41.08</v>
      </c>
      <c r="G119" s="94">
        <v>7.89</v>
      </c>
      <c r="H119" s="94">
        <v>6.76</v>
      </c>
      <c r="I119" s="94">
        <f t="shared" si="10"/>
        <v>14.649999999999999</v>
      </c>
      <c r="J119" s="94">
        <f t="shared" si="11"/>
        <v>601.82000000000005</v>
      </c>
    </row>
    <row r="120" spans="1:10" x14ac:dyDescent="0.25">
      <c r="A120" s="148" t="s">
        <v>625</v>
      </c>
      <c r="B120" s="148"/>
      <c r="C120" s="148"/>
      <c r="D120" s="148"/>
      <c r="E120" s="148"/>
      <c r="F120" s="148"/>
      <c r="G120" s="148"/>
      <c r="H120" s="148"/>
      <c r="I120" s="148"/>
      <c r="J120" s="144">
        <f>SUM(J114:J119)</f>
        <v>8949.0299999999988</v>
      </c>
    </row>
    <row r="121" spans="1:10" x14ac:dyDescent="0.25">
      <c r="A121" s="93" t="s">
        <v>626</v>
      </c>
      <c r="B121" s="93"/>
      <c r="C121" s="143"/>
      <c r="D121" s="95" t="s">
        <v>118</v>
      </c>
      <c r="E121" s="93"/>
      <c r="F121" s="94"/>
      <c r="G121" s="94"/>
      <c r="H121" s="94"/>
      <c r="I121" s="94" t="s">
        <v>9</v>
      </c>
      <c r="J121" s="94"/>
    </row>
    <row r="122" spans="1:10" ht="30" x14ac:dyDescent="0.25">
      <c r="A122" s="93" t="s">
        <v>627</v>
      </c>
      <c r="B122" s="93" t="s">
        <v>119</v>
      </c>
      <c r="C122" s="143">
        <v>88497</v>
      </c>
      <c r="D122" s="95" t="s">
        <v>120</v>
      </c>
      <c r="E122" s="93" t="s">
        <v>17</v>
      </c>
      <c r="F122" s="94">
        <v>239.18</v>
      </c>
      <c r="G122" s="94">
        <v>6.18</v>
      </c>
      <c r="H122" s="94">
        <v>4.3499999999999996</v>
      </c>
      <c r="I122" s="94">
        <f>SUM(G122:H122)</f>
        <v>10.53</v>
      </c>
      <c r="J122" s="94">
        <f>TRUNC((F122*I122),2)</f>
        <v>2518.56</v>
      </c>
    </row>
    <row r="123" spans="1:10" ht="30" x14ac:dyDescent="0.25">
      <c r="A123" s="93" t="s">
        <v>628</v>
      </c>
      <c r="B123" s="93" t="s">
        <v>121</v>
      </c>
      <c r="C123" s="143">
        <v>88486</v>
      </c>
      <c r="D123" s="95" t="s">
        <v>122</v>
      </c>
      <c r="E123" s="93" t="s">
        <v>17</v>
      </c>
      <c r="F123" s="94">
        <v>102.78</v>
      </c>
      <c r="G123" s="94">
        <v>4.62</v>
      </c>
      <c r="H123" s="94">
        <v>2.37</v>
      </c>
      <c r="I123" s="94">
        <f>SUM(G123:H123)</f>
        <v>6.99</v>
      </c>
      <c r="J123" s="94">
        <f>TRUNC((F123*I123),2)</f>
        <v>718.43</v>
      </c>
    </row>
    <row r="124" spans="1:10" ht="30" x14ac:dyDescent="0.25">
      <c r="A124" s="93" t="s">
        <v>629</v>
      </c>
      <c r="B124" s="93" t="s">
        <v>123</v>
      </c>
      <c r="C124" s="143">
        <v>88487</v>
      </c>
      <c r="D124" s="95" t="s">
        <v>124</v>
      </c>
      <c r="E124" s="93" t="s">
        <v>17</v>
      </c>
      <c r="F124" s="94">
        <v>308.72000000000003</v>
      </c>
      <c r="G124" s="94">
        <v>4.47</v>
      </c>
      <c r="H124" s="94">
        <v>1.81</v>
      </c>
      <c r="I124" s="94">
        <f>SUM(G124:H124)</f>
        <v>6.2799999999999994</v>
      </c>
      <c r="J124" s="94">
        <f>TRUNC((F124*I124),2)</f>
        <v>1938.76</v>
      </c>
    </row>
    <row r="125" spans="1:10" ht="30" x14ac:dyDescent="0.25">
      <c r="A125" s="93" t="s">
        <v>630</v>
      </c>
      <c r="B125" s="93" t="s">
        <v>125</v>
      </c>
      <c r="C125" s="143" t="s">
        <v>631</v>
      </c>
      <c r="D125" s="95" t="s">
        <v>126</v>
      </c>
      <c r="E125" s="93" t="s">
        <v>17</v>
      </c>
      <c r="F125" s="94">
        <v>69.89</v>
      </c>
      <c r="G125" s="94">
        <v>9.9600000000000009</v>
      </c>
      <c r="H125" s="94">
        <v>9.41</v>
      </c>
      <c r="I125" s="94">
        <f>SUM(G125:H125)</f>
        <v>19.37</v>
      </c>
      <c r="J125" s="94">
        <f>TRUNC((F125*I125),2)</f>
        <v>1353.76</v>
      </c>
    </row>
    <row r="126" spans="1:10" x14ac:dyDescent="0.25">
      <c r="A126" s="148" t="s">
        <v>632</v>
      </c>
      <c r="B126" s="148"/>
      <c r="C126" s="148"/>
      <c r="D126" s="148"/>
      <c r="E126" s="148"/>
      <c r="F126" s="148"/>
      <c r="G126" s="148"/>
      <c r="H126" s="148"/>
      <c r="I126" s="148"/>
      <c r="J126" s="144">
        <f>SUM(J122:J125)</f>
        <v>6529.51</v>
      </c>
    </row>
    <row r="127" spans="1:10" x14ac:dyDescent="0.25">
      <c r="A127" s="93" t="s">
        <v>127</v>
      </c>
      <c r="B127" s="93"/>
      <c r="C127" s="143"/>
      <c r="D127" s="95" t="s">
        <v>633</v>
      </c>
      <c r="E127" s="93"/>
      <c r="F127" s="94"/>
      <c r="G127" s="94"/>
      <c r="H127" s="94"/>
      <c r="I127" s="94" t="s">
        <v>9</v>
      </c>
      <c r="J127" s="94"/>
    </row>
    <row r="128" spans="1:10" ht="30" x14ac:dyDescent="0.25">
      <c r="A128" s="93" t="s">
        <v>634</v>
      </c>
      <c r="B128" s="93" t="s">
        <v>635</v>
      </c>
      <c r="C128" s="143" t="s">
        <v>636</v>
      </c>
      <c r="D128" s="95" t="s">
        <v>128</v>
      </c>
      <c r="E128" s="93" t="s">
        <v>11</v>
      </c>
      <c r="F128" s="94">
        <v>5</v>
      </c>
      <c r="G128" s="94">
        <v>3272.25</v>
      </c>
      <c r="H128" s="94">
        <v>0</v>
      </c>
      <c r="I128" s="94">
        <f>SUM(G128:H128)</f>
        <v>3272.25</v>
      </c>
      <c r="J128" s="94">
        <f>TRUNC((F128*I128),2)</f>
        <v>16361.25</v>
      </c>
    </row>
    <row r="129" spans="1:10" ht="60" x14ac:dyDescent="0.25">
      <c r="A129" s="93" t="s">
        <v>637</v>
      </c>
      <c r="B129" s="93" t="s">
        <v>638</v>
      </c>
      <c r="C129" s="143" t="s">
        <v>639</v>
      </c>
      <c r="D129" s="95" t="s">
        <v>640</v>
      </c>
      <c r="E129" s="93" t="s">
        <v>11</v>
      </c>
      <c r="F129" s="94">
        <v>2</v>
      </c>
      <c r="G129" s="94">
        <v>3483.34</v>
      </c>
      <c r="H129" s="94">
        <v>51.69</v>
      </c>
      <c r="I129" s="94">
        <f>SUM(G129:H129)</f>
        <v>3535.03</v>
      </c>
      <c r="J129" s="94">
        <f>TRUNC((F129*I129),2)</f>
        <v>7070.06</v>
      </c>
    </row>
    <row r="130" spans="1:10" x14ac:dyDescent="0.25">
      <c r="A130" s="93" t="s">
        <v>641</v>
      </c>
      <c r="B130" s="93" t="s">
        <v>642</v>
      </c>
      <c r="C130" s="143"/>
      <c r="D130" s="95" t="s">
        <v>643</v>
      </c>
      <c r="E130" s="93" t="s">
        <v>11</v>
      </c>
      <c r="F130" s="94">
        <v>2</v>
      </c>
      <c r="G130" s="94">
        <v>1578.03</v>
      </c>
      <c r="H130" s="94">
        <v>0</v>
      </c>
      <c r="I130" s="94">
        <f>SUM(G130:H130)</f>
        <v>1578.03</v>
      </c>
      <c r="J130" s="94">
        <f>TRUNC((F130*I130),2)</f>
        <v>3156.06</v>
      </c>
    </row>
    <row r="131" spans="1:10" x14ac:dyDescent="0.25">
      <c r="A131" s="148" t="s">
        <v>129</v>
      </c>
      <c r="B131" s="148"/>
      <c r="C131" s="148"/>
      <c r="D131" s="148"/>
      <c r="E131" s="148"/>
      <c r="F131" s="148"/>
      <c r="G131" s="148"/>
      <c r="H131" s="148"/>
      <c r="I131" s="148"/>
      <c r="J131" s="144">
        <f>SUM(J128:J130)</f>
        <v>26587.370000000003</v>
      </c>
    </row>
    <row r="132" spans="1:10" x14ac:dyDescent="0.25">
      <c r="A132" s="93" t="s">
        <v>130</v>
      </c>
      <c r="B132" s="93"/>
      <c r="C132" s="143"/>
      <c r="D132" s="95" t="s">
        <v>131</v>
      </c>
      <c r="E132" s="93"/>
      <c r="F132" s="94"/>
      <c r="G132" s="94"/>
      <c r="H132" s="94"/>
      <c r="I132" s="94" t="s">
        <v>9</v>
      </c>
      <c r="J132" s="94"/>
    </row>
    <row r="133" spans="1:10" x14ac:dyDescent="0.25">
      <c r="A133" s="93" t="s">
        <v>644</v>
      </c>
      <c r="B133" s="93" t="s">
        <v>132</v>
      </c>
      <c r="C133" s="143">
        <v>9537</v>
      </c>
      <c r="D133" s="95" t="s">
        <v>133</v>
      </c>
      <c r="E133" s="93" t="s">
        <v>17</v>
      </c>
      <c r="F133" s="94">
        <v>102.78</v>
      </c>
      <c r="G133" s="94">
        <v>0.61</v>
      </c>
      <c r="H133" s="94">
        <v>1.07</v>
      </c>
      <c r="I133" s="94">
        <f>SUM(G133:H133)</f>
        <v>1.6800000000000002</v>
      </c>
      <c r="J133" s="94">
        <f>TRUNC((F133*I133),2)</f>
        <v>172.67</v>
      </c>
    </row>
    <row r="134" spans="1:10" x14ac:dyDescent="0.25">
      <c r="A134" s="149" t="s">
        <v>134</v>
      </c>
      <c r="B134" s="149"/>
      <c r="C134" s="149"/>
      <c r="D134" s="149"/>
      <c r="E134" s="149"/>
      <c r="F134" s="149"/>
      <c r="G134" s="149"/>
      <c r="H134" s="149"/>
      <c r="I134" s="149"/>
      <c r="J134" s="145">
        <f>SUM(J133:J133)</f>
        <v>172.67</v>
      </c>
    </row>
    <row r="135" spans="1:10" x14ac:dyDescent="0.25">
      <c r="F135" s="135"/>
      <c r="G135" s="135"/>
      <c r="H135" s="135"/>
      <c r="I135" s="135"/>
      <c r="J135" s="135"/>
    </row>
    <row r="136" spans="1:10" x14ac:dyDescent="0.25">
      <c r="A136" s="150" t="s">
        <v>135</v>
      </c>
      <c r="B136" s="151"/>
      <c r="C136" s="151"/>
      <c r="D136" s="151"/>
      <c r="E136" s="151"/>
      <c r="F136" s="151"/>
      <c r="G136" s="151"/>
      <c r="H136" s="151"/>
      <c r="I136" s="152"/>
      <c r="J136" s="96">
        <f>J19+J31+J39+J47+J53+J64+J112+J120+J126+J131+J134</f>
        <v>160227.15000000002</v>
      </c>
    </row>
    <row r="137" spans="1:10" ht="15" customHeight="1" x14ac:dyDescent="0.25">
      <c r="A137" s="153" t="s">
        <v>646</v>
      </c>
      <c r="B137" s="154"/>
      <c r="C137" s="154"/>
      <c r="D137" s="154"/>
      <c r="E137" s="154"/>
      <c r="F137" s="154"/>
      <c r="G137" s="154"/>
      <c r="H137" s="154"/>
      <c r="I137" s="155"/>
      <c r="J137" s="99">
        <f>(J136-J131)*'BDI SERV'!H38</f>
        <v>33968.148636206999</v>
      </c>
    </row>
    <row r="138" spans="1:10" x14ac:dyDescent="0.25">
      <c r="A138" s="153" t="s">
        <v>265</v>
      </c>
      <c r="B138" s="154"/>
      <c r="C138" s="154"/>
      <c r="D138" s="154"/>
      <c r="E138" s="154"/>
      <c r="F138" s="154"/>
      <c r="G138" s="154"/>
      <c r="H138" s="154"/>
      <c r="I138" s="155"/>
      <c r="J138" s="97">
        <f>J131*'BDI EQUIP'!H39</f>
        <v>3778.1995619941072</v>
      </c>
    </row>
    <row r="139" spans="1:10" ht="15" customHeight="1" x14ac:dyDescent="0.25">
      <c r="A139" s="150" t="s">
        <v>266</v>
      </c>
      <c r="B139" s="151"/>
      <c r="C139" s="151"/>
      <c r="D139" s="151"/>
      <c r="E139" s="151"/>
      <c r="F139" s="151"/>
      <c r="G139" s="151"/>
      <c r="H139" s="151"/>
      <c r="I139" s="152"/>
      <c r="J139" s="146">
        <f>J136+J137</f>
        <v>194195.29863620701</v>
      </c>
    </row>
    <row r="140" spans="1:10" ht="15" customHeight="1" x14ac:dyDescent="0.25">
      <c r="A140" s="153" t="s">
        <v>267</v>
      </c>
      <c r="B140" s="154"/>
      <c r="C140" s="154"/>
      <c r="D140" s="154"/>
      <c r="E140" s="154"/>
      <c r="F140" s="154"/>
      <c r="G140" s="154"/>
      <c r="H140" s="154"/>
      <c r="I140" s="155"/>
      <c r="J140" s="97">
        <f>J139/F133</f>
        <v>1889.4269180405429</v>
      </c>
    </row>
  </sheetData>
  <mergeCells count="19">
    <mergeCell ref="A2:J2"/>
    <mergeCell ref="A3:J3"/>
    <mergeCell ref="A4:J4"/>
    <mergeCell ref="A19:I19"/>
    <mergeCell ref="A31:I31"/>
    <mergeCell ref="A136:I136"/>
    <mergeCell ref="A140:I140"/>
    <mergeCell ref="A139:I139"/>
    <mergeCell ref="A138:I138"/>
    <mergeCell ref="A137:I137"/>
    <mergeCell ref="A120:I120"/>
    <mergeCell ref="A126:I126"/>
    <mergeCell ref="A131:I131"/>
    <mergeCell ref="A134:I134"/>
    <mergeCell ref="A39:I39"/>
    <mergeCell ref="A47:I47"/>
    <mergeCell ref="A53:I53"/>
    <mergeCell ref="A64:I64"/>
    <mergeCell ref="A112:I112"/>
  </mergeCells>
  <pageMargins left="0.51181102362204722" right="0.51181102362204722" top="0.78740157480314965" bottom="0.78740157480314965" header="0.31496062992125984" footer="0.31496062992125984"/>
  <pageSetup paperSize="9" scale="61" fitToHeight="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Q45"/>
  <sheetViews>
    <sheetView workbookViewId="0"/>
  </sheetViews>
  <sheetFormatPr defaultRowHeight="15" x14ac:dyDescent="0.25"/>
  <cols>
    <col min="1" max="1" width="3.42578125" customWidth="1"/>
    <col min="2" max="2" width="3.28515625" customWidth="1"/>
    <col min="3" max="4" width="7.85546875" customWidth="1"/>
    <col min="6" max="6" width="40" customWidth="1"/>
  </cols>
  <sheetData>
    <row r="1" spans="1:12" x14ac:dyDescent="0.25">
      <c r="B1" s="1"/>
      <c r="C1" s="2"/>
      <c r="D1" s="3"/>
      <c r="E1" s="3"/>
      <c r="F1" s="4" t="s">
        <v>221</v>
      </c>
      <c r="G1" s="3"/>
      <c r="H1" s="3"/>
      <c r="I1" s="3"/>
      <c r="J1" s="5"/>
      <c r="K1" s="6"/>
      <c r="L1" s="6"/>
    </row>
    <row r="2" spans="1:12" x14ac:dyDescent="0.25">
      <c r="C2" s="7"/>
      <c r="D2" s="8"/>
      <c r="E2" s="8"/>
      <c r="F2" s="8" t="s">
        <v>264</v>
      </c>
      <c r="G2" s="8"/>
      <c r="H2" s="8"/>
      <c r="I2" s="8"/>
      <c r="J2" s="9"/>
      <c r="K2" s="6"/>
      <c r="L2" s="6"/>
    </row>
    <row r="3" spans="1:12" x14ac:dyDescent="0.25">
      <c r="C3" s="7"/>
      <c r="D3" s="8"/>
      <c r="E3" s="8"/>
      <c r="F3" s="10"/>
      <c r="G3" s="8"/>
      <c r="H3" s="8"/>
      <c r="I3" s="8"/>
      <c r="J3" s="9"/>
      <c r="K3" s="6"/>
      <c r="L3" s="6"/>
    </row>
    <row r="4" spans="1:12" x14ac:dyDescent="0.25">
      <c r="C4" s="7"/>
      <c r="D4" s="8"/>
      <c r="E4" s="8"/>
      <c r="F4" s="10" t="s">
        <v>270</v>
      </c>
      <c r="G4" s="8"/>
      <c r="H4" s="8"/>
      <c r="I4" s="8"/>
      <c r="J4" s="9"/>
      <c r="K4" s="6"/>
      <c r="L4" s="6"/>
    </row>
    <row r="5" spans="1:12" x14ac:dyDescent="0.25">
      <c r="C5" s="11"/>
      <c r="D5" s="12"/>
      <c r="E5" s="12"/>
      <c r="F5" s="13" t="s">
        <v>269</v>
      </c>
      <c r="G5" s="12"/>
      <c r="H5" s="12"/>
      <c r="I5" s="12"/>
      <c r="J5" s="14"/>
      <c r="K5" s="6"/>
      <c r="L5" s="6"/>
    </row>
    <row r="6" spans="1:12" x14ac:dyDescent="0.25">
      <c r="C6" s="15"/>
      <c r="D6" s="16"/>
      <c r="E6" s="16"/>
      <c r="F6" s="17"/>
      <c r="G6" s="16"/>
      <c r="H6" s="16"/>
      <c r="I6" s="16"/>
      <c r="J6" s="16"/>
      <c r="K6" s="6"/>
      <c r="L6" s="6"/>
    </row>
    <row r="7" spans="1:12" ht="18" x14ac:dyDescent="0.25">
      <c r="C7" s="166" t="s">
        <v>222</v>
      </c>
      <c r="D7" s="167"/>
      <c r="E7" s="167"/>
      <c r="F7" s="167"/>
      <c r="G7" s="167"/>
      <c r="H7" s="167"/>
      <c r="I7" s="167"/>
      <c r="J7" s="168"/>
      <c r="K7" s="18"/>
      <c r="L7" s="19"/>
    </row>
    <row r="8" spans="1:12" ht="18" x14ac:dyDescent="0.25">
      <c r="C8" s="169"/>
      <c r="D8" s="170"/>
      <c r="E8" s="170"/>
      <c r="F8" s="170"/>
      <c r="G8" s="170"/>
      <c r="H8" s="170"/>
      <c r="I8" s="170"/>
      <c r="J8" s="20"/>
      <c r="K8" s="21"/>
      <c r="L8" s="22"/>
    </row>
    <row r="9" spans="1:12" ht="15.75" x14ac:dyDescent="0.25">
      <c r="C9" s="23"/>
      <c r="D9" s="171" t="s">
        <v>223</v>
      </c>
      <c r="E9" s="171"/>
      <c r="F9" s="171"/>
      <c r="G9" s="171"/>
      <c r="H9" s="171"/>
      <c r="I9" s="24"/>
      <c r="J9" s="25"/>
      <c r="K9" s="26"/>
      <c r="L9" s="26"/>
    </row>
    <row r="10" spans="1:12" ht="15.75" x14ac:dyDescent="0.25">
      <c r="C10" s="23"/>
      <c r="D10" s="171"/>
      <c r="E10" s="171"/>
      <c r="F10" s="171"/>
      <c r="G10" s="171"/>
      <c r="H10" s="171"/>
      <c r="I10" s="24"/>
      <c r="J10" s="25"/>
      <c r="K10" s="26"/>
      <c r="L10" s="26"/>
    </row>
    <row r="11" spans="1:12" ht="15.75" x14ac:dyDescent="0.25">
      <c r="C11" s="23"/>
      <c r="D11" s="24"/>
      <c r="E11" s="24"/>
      <c r="F11" s="24"/>
      <c r="G11" s="24"/>
      <c r="H11" s="24"/>
      <c r="I11" s="24"/>
      <c r="J11" s="25"/>
      <c r="K11" s="26"/>
      <c r="L11" s="26"/>
    </row>
    <row r="12" spans="1:12" ht="15.75" x14ac:dyDescent="0.25">
      <c r="C12" s="23"/>
      <c r="D12" s="27"/>
      <c r="E12" s="28"/>
      <c r="F12" s="28"/>
      <c r="G12" s="28"/>
      <c r="H12" s="29"/>
      <c r="I12" s="29"/>
      <c r="J12" s="30"/>
      <c r="K12" s="31"/>
      <c r="L12" s="26"/>
    </row>
    <row r="13" spans="1:12" ht="15.75" x14ac:dyDescent="0.25">
      <c r="C13" s="23"/>
      <c r="D13" s="27"/>
      <c r="E13" s="29"/>
      <c r="F13" s="29"/>
      <c r="G13" s="28"/>
      <c r="H13" s="29"/>
      <c r="I13" s="29"/>
      <c r="J13" s="30"/>
      <c r="K13" s="31"/>
      <c r="L13" s="26"/>
    </row>
    <row r="14" spans="1:12" ht="15.75" x14ac:dyDescent="0.25">
      <c r="C14" s="23"/>
      <c r="D14" s="27"/>
      <c r="E14" s="28"/>
      <c r="F14" s="28"/>
      <c r="G14" s="28"/>
      <c r="H14" s="29"/>
      <c r="I14" s="29"/>
      <c r="J14" s="30"/>
      <c r="K14" s="31"/>
      <c r="L14" s="26"/>
    </row>
    <row r="15" spans="1:12" ht="15.75" x14ac:dyDescent="0.25">
      <c r="C15" s="23"/>
      <c r="D15" s="27"/>
      <c r="E15" s="28"/>
      <c r="F15" s="28"/>
      <c r="G15" s="28"/>
      <c r="H15" s="29"/>
      <c r="I15" s="29"/>
      <c r="J15" s="30"/>
      <c r="K15" s="31"/>
      <c r="L15" s="26"/>
    </row>
    <row r="16" spans="1:12" ht="15.75" x14ac:dyDescent="0.25">
      <c r="C16" s="23"/>
      <c r="D16" s="24"/>
      <c r="E16" s="24"/>
      <c r="F16" s="24"/>
      <c r="G16" s="24"/>
      <c r="H16" s="24"/>
      <c r="I16" s="24"/>
      <c r="J16" s="25"/>
      <c r="K16" s="26"/>
      <c r="L16" s="26"/>
    </row>
    <row r="17" spans="3:17" ht="15.75" x14ac:dyDescent="0.25">
      <c r="C17" s="32"/>
      <c r="D17" s="33" t="s">
        <v>224</v>
      </c>
      <c r="E17" s="27"/>
      <c r="F17" s="27"/>
      <c r="G17" s="27"/>
      <c r="H17" s="27"/>
      <c r="I17" s="27"/>
      <c r="J17" s="25"/>
      <c r="K17" s="26"/>
      <c r="L17" s="26"/>
    </row>
    <row r="18" spans="3:17" ht="15.75" x14ac:dyDescent="0.25">
      <c r="C18" s="23"/>
      <c r="D18" s="27"/>
      <c r="E18" s="27"/>
      <c r="F18" s="27"/>
      <c r="G18" s="27"/>
      <c r="H18" s="27"/>
      <c r="I18" s="27"/>
      <c r="J18" s="25"/>
      <c r="K18" s="26"/>
      <c r="L18" s="26"/>
    </row>
    <row r="19" spans="3:17" ht="15.75" x14ac:dyDescent="0.25">
      <c r="C19" s="32"/>
      <c r="D19" s="34" t="s">
        <v>225</v>
      </c>
      <c r="E19" s="162" t="s">
        <v>226</v>
      </c>
      <c r="F19" s="162"/>
      <c r="G19" s="163"/>
      <c r="H19" s="35">
        <v>3.4500000000000003E-2</v>
      </c>
      <c r="I19" s="36"/>
      <c r="J19" s="37"/>
      <c r="K19" s="22"/>
      <c r="L19" s="26"/>
    </row>
    <row r="20" spans="3:17" ht="15.75" x14ac:dyDescent="0.25">
      <c r="C20" s="23"/>
      <c r="D20" s="34"/>
      <c r="E20" s="38"/>
      <c r="F20" s="38"/>
      <c r="G20" s="38"/>
      <c r="H20" s="39"/>
      <c r="I20" s="27"/>
      <c r="J20" s="25"/>
      <c r="K20" s="26"/>
      <c r="L20" s="26"/>
    </row>
    <row r="21" spans="3:17" ht="15.75" x14ac:dyDescent="0.25">
      <c r="C21" s="23"/>
      <c r="D21" s="34" t="s">
        <v>227</v>
      </c>
      <c r="E21" s="162" t="s">
        <v>228</v>
      </c>
      <c r="F21" s="162"/>
      <c r="G21" s="163"/>
      <c r="H21" s="35">
        <v>8.5000000000000006E-3</v>
      </c>
      <c r="I21" s="27"/>
      <c r="J21" s="25"/>
      <c r="K21" s="22"/>
      <c r="L21" s="26"/>
    </row>
    <row r="22" spans="3:17" ht="15.75" x14ac:dyDescent="0.25">
      <c r="C22" s="23"/>
      <c r="D22" s="34"/>
      <c r="E22" s="40"/>
      <c r="F22" s="40"/>
      <c r="G22" s="27"/>
      <c r="H22" s="39"/>
      <c r="I22" s="27"/>
      <c r="J22" s="25"/>
      <c r="K22" s="26"/>
      <c r="L22" s="26"/>
      <c r="M22" s="41" t="s">
        <v>229</v>
      </c>
      <c r="N22" s="42"/>
      <c r="O22" s="43">
        <v>0</v>
      </c>
      <c r="P22" s="43">
        <v>4.1999999999999997E-3</v>
      </c>
      <c r="Q22" s="44">
        <v>2.0999999999999999E-3</v>
      </c>
    </row>
    <row r="23" spans="3:17" ht="15.75" x14ac:dyDescent="0.25">
      <c r="C23" s="23"/>
      <c r="D23" s="34" t="s">
        <v>230</v>
      </c>
      <c r="E23" s="162" t="s">
        <v>231</v>
      </c>
      <c r="F23" s="162"/>
      <c r="G23" s="163"/>
      <c r="H23" s="35">
        <v>1.06E-2</v>
      </c>
      <c r="I23" s="27"/>
      <c r="J23" s="25"/>
      <c r="K23" s="22"/>
      <c r="L23" s="26"/>
      <c r="M23" s="41" t="s">
        <v>232</v>
      </c>
      <c r="N23" s="42"/>
      <c r="O23" s="43">
        <v>0</v>
      </c>
      <c r="P23" s="43">
        <v>2.0500000000000001E-2</v>
      </c>
      <c r="Q23" s="44">
        <v>9.7000000000000003E-3</v>
      </c>
    </row>
    <row r="24" spans="3:17" ht="15.75" x14ac:dyDescent="0.25">
      <c r="C24" s="23"/>
      <c r="D24" s="45" t="s">
        <v>233</v>
      </c>
      <c r="E24" s="46"/>
      <c r="F24" s="47" t="s">
        <v>234</v>
      </c>
      <c r="G24" s="48">
        <v>8.5000000000000006E-3</v>
      </c>
      <c r="H24" s="39"/>
      <c r="I24" s="27"/>
      <c r="J24" s="25"/>
      <c r="K24" s="26"/>
      <c r="L24" s="26"/>
      <c r="M24" s="41" t="s">
        <v>235</v>
      </c>
      <c r="N24" s="42"/>
      <c r="O24" s="43">
        <v>0</v>
      </c>
      <c r="P24" s="43">
        <v>1.2E-2</v>
      </c>
      <c r="Q24" s="44">
        <v>5.8999999999999999E-3</v>
      </c>
    </row>
    <row r="25" spans="3:17" ht="15.75" x14ac:dyDescent="0.25">
      <c r="C25" s="23"/>
      <c r="D25" s="45" t="s">
        <v>236</v>
      </c>
      <c r="E25" s="46"/>
      <c r="F25" s="47" t="s">
        <v>237</v>
      </c>
      <c r="G25" s="48">
        <v>4.7999999999999996E-3</v>
      </c>
      <c r="H25" s="39"/>
      <c r="I25" s="27"/>
      <c r="J25" s="25"/>
      <c r="K25" s="26"/>
      <c r="L25" s="26"/>
      <c r="M25" s="41" t="s">
        <v>238</v>
      </c>
      <c r="N25" s="42"/>
      <c r="O25" s="43">
        <v>1.1000000000000001E-3</v>
      </c>
      <c r="P25" s="43">
        <v>8.0299999999999996E-2</v>
      </c>
      <c r="Q25" s="44">
        <v>4.07E-2</v>
      </c>
    </row>
    <row r="26" spans="3:17" ht="15.75" x14ac:dyDescent="0.25">
      <c r="C26" s="23"/>
      <c r="D26" s="34"/>
      <c r="E26" s="38"/>
      <c r="F26" s="38"/>
      <c r="G26" s="40"/>
      <c r="H26" s="39"/>
      <c r="I26" s="27"/>
      <c r="J26" s="25"/>
      <c r="K26" s="26"/>
      <c r="L26" s="26"/>
      <c r="M26" s="41" t="s">
        <v>239</v>
      </c>
      <c r="N26" s="42"/>
      <c r="O26" s="43">
        <v>3.8300000000000001E-2</v>
      </c>
      <c r="P26" s="43">
        <v>9.9599999999999994E-2</v>
      </c>
      <c r="Q26" s="44">
        <v>6.9000000000000006E-2</v>
      </c>
    </row>
    <row r="27" spans="3:17" ht="15.75" x14ac:dyDescent="0.25">
      <c r="C27" s="23"/>
      <c r="D27" s="49" t="s">
        <v>240</v>
      </c>
      <c r="E27" s="162" t="s">
        <v>241</v>
      </c>
      <c r="F27" s="162"/>
      <c r="G27" s="163"/>
      <c r="H27" s="35">
        <v>5.11E-2</v>
      </c>
      <c r="I27" s="27"/>
      <c r="J27" s="25"/>
      <c r="K27" s="22"/>
      <c r="L27" s="26"/>
      <c r="M27" s="41" t="s">
        <v>242</v>
      </c>
      <c r="N27" s="42"/>
      <c r="O27" s="43">
        <v>6.0299999999999999E-2</v>
      </c>
      <c r="P27" s="43">
        <v>9.0300000000000005E-2</v>
      </c>
      <c r="Q27" s="44">
        <v>7.6499999999999999E-2</v>
      </c>
    </row>
    <row r="28" spans="3:17" ht="15.75" x14ac:dyDescent="0.25">
      <c r="C28" s="23"/>
      <c r="D28" s="49"/>
      <c r="E28" s="33"/>
      <c r="F28" s="33"/>
      <c r="G28" s="36"/>
      <c r="H28" s="39"/>
      <c r="I28" s="27"/>
      <c r="J28" s="25"/>
      <c r="K28" s="26"/>
      <c r="L28" s="26"/>
      <c r="M28" s="41" t="s">
        <v>243</v>
      </c>
      <c r="N28" s="42"/>
      <c r="O28" s="43">
        <v>0.03</v>
      </c>
      <c r="P28" s="43">
        <v>0.03</v>
      </c>
      <c r="Q28" s="44">
        <v>0.03</v>
      </c>
    </row>
    <row r="29" spans="3:17" ht="15.75" x14ac:dyDescent="0.25">
      <c r="C29" s="23"/>
      <c r="D29" s="49" t="s">
        <v>244</v>
      </c>
      <c r="E29" s="162" t="s">
        <v>245</v>
      </c>
      <c r="F29" s="162"/>
      <c r="G29" s="163"/>
      <c r="H29" s="35">
        <v>0.03</v>
      </c>
      <c r="I29" s="27"/>
      <c r="J29" s="25"/>
      <c r="K29" s="22"/>
      <c r="L29" s="26"/>
      <c r="M29" s="41" t="s">
        <v>246</v>
      </c>
      <c r="N29" s="42"/>
      <c r="O29" s="43">
        <v>6.4999999999999997E-3</v>
      </c>
      <c r="P29" s="43">
        <v>6.4999999999999997E-3</v>
      </c>
      <c r="Q29" s="44">
        <v>6.4999999999999997E-3</v>
      </c>
    </row>
    <row r="30" spans="3:17" ht="15.75" x14ac:dyDescent="0.25">
      <c r="C30" s="23"/>
      <c r="D30" s="34"/>
      <c r="E30" s="27"/>
      <c r="F30" s="47" t="s">
        <v>247</v>
      </c>
      <c r="G30" s="48">
        <v>0</v>
      </c>
      <c r="H30" s="27"/>
      <c r="I30" s="27"/>
      <c r="J30" s="25"/>
      <c r="K30" s="26"/>
      <c r="L30" s="26"/>
      <c r="M30" s="41" t="s">
        <v>248</v>
      </c>
      <c r="N30" s="42"/>
      <c r="O30" s="43">
        <v>0.02</v>
      </c>
      <c r="P30" s="43">
        <v>0.05</v>
      </c>
      <c r="Q30" s="44">
        <v>3.6200000000000003E-2</v>
      </c>
    </row>
    <row r="31" spans="3:17" ht="15.75" x14ac:dyDescent="0.25">
      <c r="C31" s="23"/>
      <c r="D31" s="34"/>
      <c r="E31" s="27"/>
      <c r="F31" s="47" t="s">
        <v>249</v>
      </c>
      <c r="G31" s="48">
        <v>0</v>
      </c>
      <c r="H31" s="27"/>
      <c r="I31" s="27"/>
      <c r="J31" s="25"/>
      <c r="K31" s="26"/>
      <c r="L31" s="26"/>
      <c r="M31" s="41" t="s">
        <v>250</v>
      </c>
      <c r="N31" s="42"/>
      <c r="O31" s="43">
        <v>3.8E-3</v>
      </c>
      <c r="P31" s="43">
        <v>3.8E-3</v>
      </c>
      <c r="Q31" s="44">
        <v>3.8E-3</v>
      </c>
    </row>
    <row r="32" spans="3:17" ht="16.5" thickBot="1" x14ac:dyDescent="0.3">
      <c r="C32" s="23"/>
      <c r="D32" s="34"/>
      <c r="E32" s="27"/>
      <c r="F32" s="47" t="s">
        <v>251</v>
      </c>
      <c r="G32" s="48"/>
      <c r="H32" s="27"/>
      <c r="I32" s="27"/>
      <c r="J32" s="25"/>
      <c r="K32" s="26"/>
      <c r="L32" s="26"/>
      <c r="M32" s="50" t="s">
        <v>252</v>
      </c>
      <c r="N32" s="51"/>
      <c r="O32" s="52">
        <v>0.1636</v>
      </c>
      <c r="P32" s="52">
        <v>0.28870000000000001</v>
      </c>
      <c r="Q32" s="53">
        <v>0.2261</v>
      </c>
    </row>
    <row r="33" spans="3:14" ht="15.75" x14ac:dyDescent="0.25">
      <c r="C33" s="23"/>
      <c r="D33" s="34"/>
      <c r="E33" s="27"/>
      <c r="F33" s="54" t="s">
        <v>253</v>
      </c>
      <c r="G33" s="48"/>
      <c r="H33" s="27"/>
      <c r="I33" s="27"/>
      <c r="J33" s="25"/>
      <c r="K33" s="26"/>
      <c r="L33" s="26"/>
    </row>
    <row r="34" spans="3:14" ht="15.75" x14ac:dyDescent="0.25">
      <c r="C34" s="23"/>
      <c r="D34" s="34"/>
      <c r="E34" s="27"/>
      <c r="F34" s="47" t="s">
        <v>254</v>
      </c>
      <c r="G34" s="48">
        <v>0</v>
      </c>
      <c r="H34" s="27"/>
      <c r="I34" s="27"/>
      <c r="J34" s="25"/>
      <c r="K34" s="26"/>
      <c r="L34" s="26"/>
    </row>
    <row r="35" spans="3:14" ht="15.75" x14ac:dyDescent="0.25">
      <c r="C35" s="23"/>
      <c r="D35" s="34"/>
      <c r="E35" s="27"/>
      <c r="F35" s="47" t="s">
        <v>255</v>
      </c>
      <c r="G35" s="48">
        <v>0</v>
      </c>
      <c r="H35" s="27"/>
      <c r="I35" s="27"/>
      <c r="J35" s="25"/>
      <c r="K35" s="26"/>
      <c r="L35" s="26"/>
    </row>
    <row r="36" spans="3:14" ht="18.75" x14ac:dyDescent="0.25">
      <c r="C36" s="55"/>
      <c r="D36" s="34"/>
      <c r="E36" s="27"/>
      <c r="F36" s="47" t="s">
        <v>256</v>
      </c>
      <c r="G36" s="48">
        <v>0.03</v>
      </c>
      <c r="H36" s="36" t="s">
        <v>257</v>
      </c>
      <c r="I36" s="27"/>
      <c r="J36" s="25"/>
      <c r="K36" s="26"/>
      <c r="L36" s="26"/>
    </row>
    <row r="37" spans="3:14" ht="15.75" x14ac:dyDescent="0.25">
      <c r="C37" s="23"/>
      <c r="D37" s="34"/>
      <c r="E37" s="27"/>
      <c r="F37" s="47" t="s">
        <v>258</v>
      </c>
      <c r="G37" s="48">
        <v>0</v>
      </c>
      <c r="H37" s="27"/>
      <c r="I37" s="27"/>
      <c r="J37" s="25"/>
      <c r="K37" s="26"/>
      <c r="L37" s="26"/>
    </row>
    <row r="38" spans="3:14" ht="16.5" thickBot="1" x14ac:dyDescent="0.3">
      <c r="C38" s="23"/>
      <c r="D38" s="27"/>
      <c r="E38" s="27"/>
      <c r="F38" s="27"/>
      <c r="G38" s="27"/>
      <c r="H38" s="27"/>
      <c r="I38" s="27"/>
      <c r="J38" s="25"/>
      <c r="K38" s="26"/>
      <c r="L38" s="26"/>
    </row>
    <row r="39" spans="3:14" ht="18.75" thickBot="1" x14ac:dyDescent="0.3">
      <c r="C39" s="23"/>
      <c r="D39" s="49" t="s">
        <v>259</v>
      </c>
      <c r="E39" s="164" t="s">
        <v>260</v>
      </c>
      <c r="F39" s="164"/>
      <c r="G39" s="165"/>
      <c r="H39" s="56">
        <f>(((1+H19+H23)*(1+H21)*(1+H27))/(1-(H29))-1)</f>
        <v>0.14210505070618518</v>
      </c>
      <c r="I39" s="27"/>
      <c r="J39" s="25"/>
      <c r="K39" s="22"/>
      <c r="L39" s="57"/>
    </row>
    <row r="40" spans="3:14" ht="18" x14ac:dyDescent="0.25">
      <c r="C40" s="58"/>
      <c r="D40" s="59"/>
      <c r="E40" s="60"/>
      <c r="F40" s="60"/>
      <c r="G40" s="60"/>
      <c r="H40" s="61"/>
      <c r="I40" s="62"/>
      <c r="J40" s="63"/>
      <c r="K40" s="22"/>
      <c r="L40" s="57"/>
    </row>
    <row r="41" spans="3:14" ht="15.75" x14ac:dyDescent="0.25">
      <c r="C41" s="64"/>
      <c r="D41" s="65"/>
      <c r="E41" s="66"/>
      <c r="F41" s="66"/>
      <c r="G41" s="66"/>
      <c r="H41" s="67"/>
      <c r="I41" s="68"/>
      <c r="J41" s="69"/>
      <c r="K41" s="26"/>
      <c r="L41" s="26"/>
    </row>
    <row r="42" spans="3:14" ht="18" x14ac:dyDescent="0.25">
      <c r="C42" s="1"/>
      <c r="I42" s="1"/>
      <c r="J42" s="1"/>
      <c r="K42" s="1"/>
      <c r="L42" s="70"/>
    </row>
    <row r="43" spans="3:14" x14ac:dyDescent="0.25">
      <c r="D43" s="71"/>
    </row>
    <row r="44" spans="3:14" x14ac:dyDescent="0.25">
      <c r="D44" s="72"/>
      <c r="F44" s="73"/>
    </row>
    <row r="45" spans="3:14" x14ac:dyDescent="0.25">
      <c r="N45" s="74"/>
    </row>
  </sheetData>
  <mergeCells count="9">
    <mergeCell ref="E27:G27"/>
    <mergeCell ref="E29:G29"/>
    <mergeCell ref="E39:G39"/>
    <mergeCell ref="C7:J7"/>
    <mergeCell ref="C8:I8"/>
    <mergeCell ref="D9:H10"/>
    <mergeCell ref="E19:G19"/>
    <mergeCell ref="E21:G21"/>
    <mergeCell ref="E23:G23"/>
  </mergeCells>
  <pageMargins left="0.51181102362204722" right="0.51181102362204722" top="0.78740157480314965" bottom="0.78740157480314965" header="0.31496062992125984" footer="0.31496062992125984"/>
  <pageSetup paperSize="9" scale="81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4</xdr:col>
                <xdr:colOff>0</xdr:colOff>
                <xdr:row>10</xdr:row>
                <xdr:rowOff>85725</xdr:rowOff>
              </from>
              <to>
                <xdr:col>8</xdr:col>
                <xdr:colOff>361950</xdr:colOff>
                <xdr:row>17</xdr:row>
                <xdr:rowOff>9525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39"/>
  <sheetViews>
    <sheetView workbookViewId="0"/>
  </sheetViews>
  <sheetFormatPr defaultRowHeight="15" x14ac:dyDescent="0.25"/>
  <cols>
    <col min="1" max="1" width="3" customWidth="1"/>
    <col min="2" max="2" width="5.7109375" customWidth="1"/>
    <col min="6" max="6" width="18.85546875" customWidth="1"/>
    <col min="7" max="7" width="14.7109375" customWidth="1"/>
  </cols>
  <sheetData>
    <row r="1" spans="1:10" x14ac:dyDescent="0.25">
      <c r="B1" s="1"/>
      <c r="C1" s="2"/>
      <c r="D1" s="3"/>
      <c r="E1" s="172" t="s">
        <v>221</v>
      </c>
      <c r="F1" s="172"/>
      <c r="G1" s="172"/>
      <c r="H1" s="172"/>
      <c r="I1" s="3"/>
      <c r="J1" s="5"/>
    </row>
    <row r="2" spans="1:10" x14ac:dyDescent="0.25">
      <c r="C2" s="7"/>
      <c r="D2" s="8"/>
      <c r="E2" s="8"/>
      <c r="F2" s="75" t="s">
        <v>271</v>
      </c>
      <c r="G2" s="8"/>
      <c r="H2" s="8"/>
      <c r="I2" s="8"/>
      <c r="J2" s="9"/>
    </row>
    <row r="3" spans="1:10" x14ac:dyDescent="0.25">
      <c r="C3" s="7"/>
      <c r="D3" s="8"/>
      <c r="E3" s="8"/>
      <c r="F3" s="75"/>
      <c r="G3" s="8"/>
      <c r="H3" s="8"/>
      <c r="I3" s="8"/>
      <c r="J3" s="9"/>
    </row>
    <row r="4" spans="1:10" x14ac:dyDescent="0.25">
      <c r="C4" s="7"/>
      <c r="D4" s="8"/>
      <c r="E4" s="10" t="s">
        <v>270</v>
      </c>
      <c r="F4" s="75"/>
      <c r="G4" s="8"/>
      <c r="H4" s="8"/>
      <c r="I4" s="8"/>
      <c r="J4" s="9"/>
    </row>
    <row r="5" spans="1:10" x14ac:dyDescent="0.25">
      <c r="C5" s="11"/>
      <c r="D5" s="12"/>
      <c r="E5" s="13" t="s">
        <v>269</v>
      </c>
      <c r="F5" s="76"/>
      <c r="G5" s="12"/>
      <c r="H5" s="12"/>
      <c r="I5" s="12"/>
      <c r="J5" s="14"/>
    </row>
    <row r="6" spans="1:10" x14ac:dyDescent="0.25">
      <c r="A6" s="77"/>
      <c r="B6" s="77"/>
      <c r="C6" s="77"/>
      <c r="D6" s="77"/>
      <c r="E6" s="77"/>
      <c r="G6" s="77"/>
      <c r="H6" s="77"/>
      <c r="I6" s="77"/>
      <c r="J6" s="77"/>
    </row>
    <row r="7" spans="1:10" ht="15.75" x14ac:dyDescent="0.25">
      <c r="A7" s="77"/>
      <c r="B7" s="77"/>
      <c r="C7" s="173" t="s">
        <v>261</v>
      </c>
      <c r="D7" s="174"/>
      <c r="E7" s="174"/>
      <c r="F7" s="174"/>
      <c r="G7" s="174"/>
      <c r="H7" s="174"/>
      <c r="I7" s="174"/>
      <c r="J7" s="168"/>
    </row>
    <row r="8" spans="1:10" ht="18" x14ac:dyDescent="0.25">
      <c r="A8" s="77"/>
      <c r="B8" s="77"/>
      <c r="C8" s="169"/>
      <c r="D8" s="170"/>
      <c r="E8" s="170"/>
      <c r="F8" s="170"/>
      <c r="G8" s="170"/>
      <c r="H8" s="170"/>
      <c r="I8" s="170"/>
      <c r="J8" s="20"/>
    </row>
    <row r="9" spans="1:10" ht="15.75" x14ac:dyDescent="0.25">
      <c r="A9" s="77"/>
      <c r="B9" s="77"/>
      <c r="C9" s="23"/>
      <c r="D9" s="171" t="s">
        <v>223</v>
      </c>
      <c r="E9" s="171"/>
      <c r="F9" s="171"/>
      <c r="G9" s="171"/>
      <c r="H9" s="171"/>
      <c r="I9" s="24"/>
      <c r="J9" s="25"/>
    </row>
    <row r="10" spans="1:10" ht="15.75" x14ac:dyDescent="0.25">
      <c r="A10" s="77"/>
      <c r="B10" s="77"/>
      <c r="C10" s="23"/>
      <c r="D10" s="171"/>
      <c r="E10" s="171"/>
      <c r="F10" s="171"/>
      <c r="G10" s="171"/>
      <c r="H10" s="171"/>
      <c r="I10" s="24"/>
      <c r="J10" s="25"/>
    </row>
    <row r="11" spans="1:10" ht="15.75" x14ac:dyDescent="0.25">
      <c r="A11" s="77"/>
      <c r="B11" s="77"/>
      <c r="C11" s="23"/>
      <c r="D11" s="24"/>
      <c r="E11" s="24"/>
      <c r="F11" s="24"/>
      <c r="G11" s="24"/>
      <c r="H11" s="24"/>
      <c r="I11" s="24"/>
      <c r="J11" s="25"/>
    </row>
    <row r="12" spans="1:10" ht="15.75" x14ac:dyDescent="0.25">
      <c r="A12" s="77"/>
      <c r="B12" s="77"/>
      <c r="C12" s="23"/>
      <c r="D12" s="27"/>
      <c r="E12" s="28"/>
      <c r="F12" s="28"/>
      <c r="G12" s="28"/>
      <c r="H12" s="29"/>
      <c r="I12" s="29"/>
      <c r="J12" s="30"/>
    </row>
    <row r="13" spans="1:10" ht="15.75" x14ac:dyDescent="0.25">
      <c r="A13" s="77"/>
      <c r="B13" s="77"/>
      <c r="C13" s="23"/>
      <c r="D13" s="27"/>
      <c r="E13" s="29"/>
      <c r="F13" s="29"/>
      <c r="G13" s="28"/>
      <c r="H13" s="29"/>
      <c r="I13" s="29"/>
      <c r="J13" s="30"/>
    </row>
    <row r="14" spans="1:10" ht="15.75" x14ac:dyDescent="0.25">
      <c r="A14" s="77"/>
      <c r="B14" s="77"/>
      <c r="C14" s="23"/>
      <c r="D14" s="27"/>
      <c r="E14" s="28"/>
      <c r="F14" s="28"/>
      <c r="G14" s="28"/>
      <c r="H14" s="29"/>
      <c r="I14" s="29"/>
      <c r="J14" s="30"/>
    </row>
    <row r="15" spans="1:10" ht="15.75" x14ac:dyDescent="0.25">
      <c r="A15" s="77"/>
      <c r="B15" s="77"/>
      <c r="C15" s="23"/>
      <c r="D15" s="27"/>
      <c r="E15" s="28"/>
      <c r="F15" s="28"/>
      <c r="G15" s="28"/>
      <c r="H15" s="29"/>
      <c r="I15" s="29"/>
      <c r="J15" s="30"/>
    </row>
    <row r="16" spans="1:10" ht="15.75" x14ac:dyDescent="0.25">
      <c r="A16" s="77"/>
      <c r="B16" s="77"/>
      <c r="C16" s="23"/>
      <c r="D16" s="24"/>
      <c r="E16" s="24"/>
      <c r="F16" s="24"/>
      <c r="G16" s="24"/>
      <c r="H16" s="24"/>
      <c r="I16" s="24"/>
      <c r="J16" s="25"/>
    </row>
    <row r="17" spans="1:10" ht="15.75" x14ac:dyDescent="0.25">
      <c r="A17" s="77"/>
      <c r="B17" s="77"/>
      <c r="C17" s="32"/>
      <c r="D17" s="33" t="s">
        <v>224</v>
      </c>
      <c r="E17" s="27"/>
      <c r="F17" s="27"/>
      <c r="G17" s="27"/>
      <c r="H17" s="27"/>
      <c r="I17" s="27"/>
      <c r="J17" s="25"/>
    </row>
    <row r="18" spans="1:10" ht="15.75" x14ac:dyDescent="0.25">
      <c r="A18" s="77"/>
      <c r="B18" s="77"/>
      <c r="C18" s="23"/>
      <c r="D18" s="27"/>
      <c r="E18" s="27"/>
      <c r="F18" s="27"/>
      <c r="G18" s="27"/>
      <c r="H18" s="27"/>
      <c r="I18" s="27"/>
      <c r="J18" s="25"/>
    </row>
    <row r="19" spans="1:10" ht="15.75" x14ac:dyDescent="0.25">
      <c r="A19" s="77"/>
      <c r="B19" s="77"/>
      <c r="C19" s="32"/>
      <c r="D19" s="34" t="s">
        <v>225</v>
      </c>
      <c r="E19" s="162" t="s">
        <v>226</v>
      </c>
      <c r="F19" s="162"/>
      <c r="G19" s="163"/>
      <c r="H19" s="35">
        <v>4.48E-2</v>
      </c>
      <c r="I19" s="36"/>
      <c r="J19" s="37"/>
    </row>
    <row r="20" spans="1:10" ht="15.75" x14ac:dyDescent="0.25">
      <c r="A20" s="77"/>
      <c r="B20" s="77"/>
      <c r="C20" s="23"/>
      <c r="D20" s="34"/>
      <c r="E20" s="38"/>
      <c r="F20" s="38"/>
      <c r="G20" s="38"/>
      <c r="H20" s="39"/>
      <c r="I20" s="27"/>
      <c r="J20" s="25"/>
    </row>
    <row r="21" spans="1:10" ht="15.75" x14ac:dyDescent="0.25">
      <c r="A21" s="77"/>
      <c r="B21" s="77"/>
      <c r="C21" s="23"/>
      <c r="D21" s="34" t="s">
        <v>227</v>
      </c>
      <c r="E21" s="162" t="s">
        <v>228</v>
      </c>
      <c r="F21" s="162"/>
      <c r="G21" s="163"/>
      <c r="H21" s="35">
        <v>1.41E-2</v>
      </c>
      <c r="I21" s="27"/>
      <c r="J21" s="25"/>
    </row>
    <row r="22" spans="1:10" ht="15.75" x14ac:dyDescent="0.25">
      <c r="A22" s="77"/>
      <c r="B22" s="77"/>
      <c r="C22" s="23"/>
      <c r="D22" s="34"/>
      <c r="E22" s="40"/>
      <c r="F22" s="40"/>
      <c r="G22" s="27"/>
      <c r="H22" s="39"/>
      <c r="I22" s="27"/>
      <c r="J22" s="25"/>
    </row>
    <row r="23" spans="1:10" ht="15.75" x14ac:dyDescent="0.25">
      <c r="A23" s="77"/>
      <c r="B23" s="77"/>
      <c r="C23" s="23"/>
      <c r="D23" s="34" t="s">
        <v>230</v>
      </c>
      <c r="E23" s="162" t="s">
        <v>231</v>
      </c>
      <c r="F23" s="162"/>
      <c r="G23" s="163"/>
      <c r="H23" s="35">
        <f>G24+G25</f>
        <v>2.47E-2</v>
      </c>
      <c r="I23" s="27"/>
      <c r="J23" s="25"/>
    </row>
    <row r="24" spans="1:10" ht="15.75" x14ac:dyDescent="0.25">
      <c r="A24" s="77"/>
      <c r="B24" s="77"/>
      <c r="C24" s="23"/>
      <c r="D24" s="45" t="s">
        <v>233</v>
      </c>
      <c r="E24" s="46"/>
      <c r="F24" s="47" t="s">
        <v>234</v>
      </c>
      <c r="G24" s="48">
        <v>1.4999999999999999E-2</v>
      </c>
      <c r="H24" s="39"/>
      <c r="I24" s="27"/>
      <c r="J24" s="25"/>
    </row>
    <row r="25" spans="1:10" ht="15.75" x14ac:dyDescent="0.25">
      <c r="A25" s="77"/>
      <c r="B25" s="77"/>
      <c r="C25" s="23"/>
      <c r="D25" s="45" t="s">
        <v>236</v>
      </c>
      <c r="E25" s="46"/>
      <c r="F25" s="47" t="s">
        <v>237</v>
      </c>
      <c r="G25" s="48">
        <v>9.7000000000000003E-3</v>
      </c>
      <c r="H25" s="39"/>
      <c r="I25" s="27"/>
      <c r="J25" s="25"/>
    </row>
    <row r="26" spans="1:10" ht="15.75" x14ac:dyDescent="0.25">
      <c r="A26" s="77"/>
      <c r="B26" s="77"/>
      <c r="C26" s="23"/>
      <c r="D26" s="34"/>
      <c r="E26" s="38"/>
      <c r="F26" s="38"/>
      <c r="G26" s="40"/>
      <c r="H26" s="39"/>
      <c r="I26" s="27"/>
      <c r="J26" s="25"/>
    </row>
    <row r="27" spans="1:10" ht="15.75" x14ac:dyDescent="0.25">
      <c r="A27" s="77"/>
      <c r="B27" s="77"/>
      <c r="C27" s="23"/>
      <c r="D27" s="49" t="s">
        <v>240</v>
      </c>
      <c r="E27" s="162" t="s">
        <v>241</v>
      </c>
      <c r="F27" s="162"/>
      <c r="G27" s="163"/>
      <c r="H27" s="35">
        <v>7.9000000000000001E-2</v>
      </c>
      <c r="I27" s="27"/>
      <c r="J27" s="25"/>
    </row>
    <row r="28" spans="1:10" ht="15.75" x14ac:dyDescent="0.25">
      <c r="A28" s="77"/>
      <c r="B28" s="77"/>
      <c r="C28" s="23"/>
      <c r="D28" s="49"/>
      <c r="E28" s="33"/>
      <c r="F28" s="33"/>
      <c r="G28" s="36"/>
      <c r="H28" s="39"/>
      <c r="I28" s="27"/>
      <c r="J28" s="25"/>
    </row>
    <row r="29" spans="1:10" ht="15.75" x14ac:dyDescent="0.25">
      <c r="A29" s="77"/>
      <c r="B29" s="77"/>
      <c r="C29" s="23"/>
      <c r="D29" s="49" t="s">
        <v>244</v>
      </c>
      <c r="E29" s="162" t="s">
        <v>245</v>
      </c>
      <c r="F29" s="162"/>
      <c r="G29" s="163"/>
      <c r="H29" s="35">
        <v>6.6500000000000004E-2</v>
      </c>
      <c r="I29" s="27"/>
      <c r="J29" s="25"/>
    </row>
    <row r="30" spans="1:10" ht="15.75" x14ac:dyDescent="0.25">
      <c r="A30" s="77"/>
      <c r="B30" s="77"/>
      <c r="C30" s="23"/>
      <c r="D30" s="34"/>
      <c r="E30" s="27"/>
      <c r="F30" s="47" t="s">
        <v>247</v>
      </c>
      <c r="G30" s="48">
        <v>6.4999999999999997E-3</v>
      </c>
      <c r="H30" s="27"/>
      <c r="I30" s="27"/>
      <c r="J30" s="25"/>
    </row>
    <row r="31" spans="1:10" ht="15.75" x14ac:dyDescent="0.25">
      <c r="A31" s="77"/>
      <c r="B31" s="77"/>
      <c r="C31" s="23"/>
      <c r="D31" s="34"/>
      <c r="E31" s="27"/>
      <c r="F31" s="47" t="s">
        <v>249</v>
      </c>
      <c r="G31" s="48">
        <v>0.03</v>
      </c>
      <c r="H31" s="27"/>
      <c r="I31" s="27"/>
      <c r="J31" s="25"/>
    </row>
    <row r="32" spans="1:10" ht="15.75" x14ac:dyDescent="0.25">
      <c r="A32" s="77"/>
      <c r="B32" s="77"/>
      <c r="C32" s="23"/>
      <c r="D32" s="34"/>
      <c r="E32" s="27"/>
      <c r="F32" s="54" t="s">
        <v>253</v>
      </c>
      <c r="G32" s="48"/>
      <c r="H32" s="27"/>
      <c r="I32" s="27"/>
      <c r="J32" s="25"/>
    </row>
    <row r="33" spans="1:10" ht="15.75" x14ac:dyDescent="0.25">
      <c r="A33" s="77"/>
      <c r="B33" s="77"/>
      <c r="C33" s="23"/>
      <c r="D33" s="34"/>
      <c r="E33" s="27"/>
      <c r="F33" s="47" t="s">
        <v>254</v>
      </c>
      <c r="G33" s="48">
        <v>0</v>
      </c>
      <c r="H33" s="27"/>
      <c r="I33" s="27"/>
      <c r="J33" s="25"/>
    </row>
    <row r="34" spans="1:10" ht="15.75" x14ac:dyDescent="0.25">
      <c r="A34" s="77"/>
      <c r="B34" s="77"/>
      <c r="C34" s="23"/>
      <c r="D34" s="34"/>
      <c r="E34" s="27"/>
      <c r="F34" s="47" t="s">
        <v>255</v>
      </c>
      <c r="G34" s="48">
        <v>0</v>
      </c>
      <c r="H34" s="27"/>
      <c r="I34" s="27"/>
      <c r="J34" s="25"/>
    </row>
    <row r="35" spans="1:10" ht="18.75" x14ac:dyDescent="0.25">
      <c r="A35" s="77"/>
      <c r="B35" s="77"/>
      <c r="C35" s="55"/>
      <c r="D35" s="34"/>
      <c r="E35" s="27"/>
      <c r="F35" s="47" t="s">
        <v>256</v>
      </c>
      <c r="G35" s="48">
        <v>0.03</v>
      </c>
      <c r="H35" s="36" t="s">
        <v>257</v>
      </c>
      <c r="I35" s="27"/>
      <c r="J35" s="25"/>
    </row>
    <row r="36" spans="1:10" ht="15.75" x14ac:dyDescent="0.25">
      <c r="A36" s="77"/>
      <c r="B36" s="77"/>
      <c r="C36" s="23"/>
      <c r="D36" s="34"/>
      <c r="E36" s="27"/>
      <c r="F36" s="47" t="s">
        <v>258</v>
      </c>
      <c r="G36" s="48">
        <v>0</v>
      </c>
      <c r="H36" s="27"/>
      <c r="I36" s="27"/>
      <c r="J36" s="25"/>
    </row>
    <row r="37" spans="1:10" ht="16.5" thickBot="1" x14ac:dyDescent="0.3">
      <c r="A37" s="77"/>
      <c r="B37" s="77"/>
      <c r="C37" s="23"/>
      <c r="D37" s="27"/>
      <c r="E37" s="27"/>
      <c r="F37" s="27"/>
      <c r="G37" s="27"/>
      <c r="H37" s="27"/>
      <c r="I37" s="27"/>
      <c r="J37" s="25"/>
    </row>
    <row r="38" spans="1:10" ht="16.5" thickBot="1" x14ac:dyDescent="0.3">
      <c r="A38" s="77"/>
      <c r="B38" s="77"/>
      <c r="C38" s="23"/>
      <c r="D38" s="49" t="s">
        <v>259</v>
      </c>
      <c r="E38" s="164" t="s">
        <v>260</v>
      </c>
      <c r="F38" s="164"/>
      <c r="G38" s="165"/>
      <c r="H38" s="56">
        <f>(((1+H19+H21)*(1+H23)*(1+H27))/(1-(H29))-1)</f>
        <v>0.25417692723085139</v>
      </c>
      <c r="I38" s="27"/>
      <c r="J38" s="25"/>
    </row>
    <row r="39" spans="1:10" ht="15.75" x14ac:dyDescent="0.25">
      <c r="A39" s="77"/>
      <c r="B39" s="77"/>
      <c r="C39" s="58"/>
      <c r="D39" s="59"/>
      <c r="E39" s="60"/>
      <c r="F39" s="60"/>
      <c r="G39" s="60"/>
      <c r="H39" s="61"/>
      <c r="I39" s="62"/>
      <c r="J39" s="63"/>
    </row>
  </sheetData>
  <mergeCells count="10">
    <mergeCell ref="E23:G23"/>
    <mergeCell ref="E27:G27"/>
    <mergeCell ref="E29:G29"/>
    <mergeCell ref="E38:G38"/>
    <mergeCell ref="E1:H1"/>
    <mergeCell ref="C7:J7"/>
    <mergeCell ref="C8:I8"/>
    <mergeCell ref="D9:H10"/>
    <mergeCell ref="E19:G19"/>
    <mergeCell ref="E21:G21"/>
  </mergeCells>
  <pageMargins left="0.51181102362204722" right="0.51181102362204722" top="0.78740157480314965" bottom="0.78740157480314965" header="0.31496062992125984" footer="0.31496062992125984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 sizeWithCells="1">
              <from>
                <xdr:col>3</xdr:col>
                <xdr:colOff>28575</xdr:colOff>
                <xdr:row>10</xdr:row>
                <xdr:rowOff>28575</xdr:rowOff>
              </from>
              <to>
                <xdr:col>8</xdr:col>
                <xdr:colOff>742950</xdr:colOff>
                <xdr:row>16</xdr:row>
                <xdr:rowOff>19050</xdr:rowOff>
              </to>
            </anchor>
          </objectPr>
        </oleObject>
      </mc:Choice>
      <mc:Fallback>
        <oleObject progId="Equation.3" shapeId="204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2170"/>
  <sheetViews>
    <sheetView topLeftCell="A414" workbookViewId="0">
      <selection activeCell="E425" sqref="E425:E426"/>
    </sheetView>
  </sheetViews>
  <sheetFormatPr defaultRowHeight="15" x14ac:dyDescent="0.25"/>
  <cols>
    <col min="1" max="1" width="61" style="98" customWidth="1"/>
    <col min="3" max="3" width="9.28515625" bestFit="1" customWidth="1"/>
    <col min="4" max="4" width="10.140625" bestFit="1" customWidth="1"/>
    <col min="5" max="5" width="9.28515625" bestFit="1" customWidth="1"/>
  </cols>
  <sheetData>
    <row r="1" spans="1:5" x14ac:dyDescent="0.25">
      <c r="A1" s="175" t="s">
        <v>221</v>
      </c>
      <c r="B1" s="172"/>
      <c r="C1" s="172"/>
      <c r="D1" s="172"/>
      <c r="E1" s="5"/>
    </row>
    <row r="2" spans="1:5" x14ac:dyDescent="0.25">
      <c r="A2" s="176" t="s">
        <v>264</v>
      </c>
      <c r="B2" s="177"/>
      <c r="C2" s="177"/>
      <c r="D2" s="177"/>
      <c r="E2" s="9"/>
    </row>
    <row r="3" spans="1:5" ht="15.75" x14ac:dyDescent="0.25">
      <c r="A3" s="159" t="s">
        <v>136</v>
      </c>
      <c r="B3" s="160"/>
      <c r="C3" s="160"/>
      <c r="D3" s="160"/>
      <c r="E3" s="9"/>
    </row>
    <row r="4" spans="1:5" x14ac:dyDescent="0.25">
      <c r="A4" s="176" t="s">
        <v>270</v>
      </c>
      <c r="B4" s="177"/>
      <c r="C4" s="177"/>
      <c r="D4" s="177"/>
      <c r="E4" s="9"/>
    </row>
    <row r="5" spans="1:5" x14ac:dyDescent="0.25">
      <c r="A5" s="178" t="s">
        <v>272</v>
      </c>
      <c r="B5" s="179"/>
      <c r="C5" s="179"/>
      <c r="D5" s="179"/>
      <c r="E5" s="14"/>
    </row>
    <row r="7" spans="1:5" x14ac:dyDescent="0.25">
      <c r="A7" s="98" t="s">
        <v>649</v>
      </c>
      <c r="B7" t="s">
        <v>385</v>
      </c>
    </row>
    <row r="8" spans="1:5" x14ac:dyDescent="0.25">
      <c r="A8" s="98" t="s">
        <v>650</v>
      </c>
    </row>
    <row r="9" spans="1:5" x14ac:dyDescent="0.25">
      <c r="A9" s="98" t="s">
        <v>651</v>
      </c>
    </row>
    <row r="11" spans="1:5" x14ac:dyDescent="0.25">
      <c r="A11" s="98" t="s">
        <v>145</v>
      </c>
      <c r="B11" t="s">
        <v>139</v>
      </c>
      <c r="C11" t="s">
        <v>140</v>
      </c>
      <c r="D11" t="s">
        <v>141</v>
      </c>
      <c r="E11" t="s">
        <v>142</v>
      </c>
    </row>
    <row r="12" spans="1:5" x14ac:dyDescent="0.25">
      <c r="A12" s="98" t="s">
        <v>652</v>
      </c>
      <c r="B12" t="s">
        <v>146</v>
      </c>
      <c r="C12">
        <v>200</v>
      </c>
      <c r="D12">
        <v>13.95</v>
      </c>
      <c r="E12">
        <f>ROUND((C12*D12),4)</f>
        <v>2790</v>
      </c>
    </row>
    <row r="13" spans="1:5" x14ac:dyDescent="0.25">
      <c r="A13" s="98" t="s">
        <v>653</v>
      </c>
      <c r="B13" t="s">
        <v>146</v>
      </c>
      <c r="C13">
        <v>50</v>
      </c>
      <c r="D13">
        <v>73.09</v>
      </c>
      <c r="E13">
        <f>ROUND((C13*D13),4)</f>
        <v>3654.5</v>
      </c>
    </row>
    <row r="14" spans="1:5" x14ac:dyDescent="0.25">
      <c r="A14" s="98" t="s">
        <v>654</v>
      </c>
      <c r="B14" t="s">
        <v>146</v>
      </c>
      <c r="C14">
        <v>150</v>
      </c>
      <c r="D14">
        <v>21.79</v>
      </c>
      <c r="E14">
        <f>ROUND((C14*D14),4)</f>
        <v>3268.5</v>
      </c>
    </row>
    <row r="15" spans="1:5" x14ac:dyDescent="0.25">
      <c r="A15" s="98" t="s">
        <v>144</v>
      </c>
      <c r="B15" t="s">
        <v>9</v>
      </c>
      <c r="C15" t="s">
        <v>9</v>
      </c>
      <c r="D15" t="s">
        <v>9</v>
      </c>
      <c r="E15">
        <f>SUM(E12:E14)</f>
        <v>9713</v>
      </c>
    </row>
    <row r="17" spans="1:5" x14ac:dyDescent="0.25">
      <c r="A17" s="98" t="s">
        <v>147</v>
      </c>
      <c r="B17" t="s">
        <v>139</v>
      </c>
      <c r="C17" t="s">
        <v>140</v>
      </c>
      <c r="D17" t="s">
        <v>141</v>
      </c>
      <c r="E17" t="s">
        <v>142</v>
      </c>
    </row>
    <row r="18" spans="1:5" x14ac:dyDescent="0.25">
      <c r="A18" s="98" t="s">
        <v>655</v>
      </c>
      <c r="B18" t="s">
        <v>146</v>
      </c>
      <c r="C18">
        <v>220</v>
      </c>
      <c r="D18">
        <v>12.7</v>
      </c>
      <c r="E18">
        <f>ROUND((C18*D18),4)</f>
        <v>2794</v>
      </c>
    </row>
    <row r="19" spans="1:5" x14ac:dyDescent="0.25">
      <c r="A19" s="98" t="s">
        <v>144</v>
      </c>
      <c r="B19" t="s">
        <v>9</v>
      </c>
      <c r="C19" t="s">
        <v>9</v>
      </c>
      <c r="D19" t="s">
        <v>9</v>
      </c>
      <c r="E19">
        <f>SUM(E18:E18)</f>
        <v>2794</v>
      </c>
    </row>
    <row r="21" spans="1:5" x14ac:dyDescent="0.25">
      <c r="A21" s="98" t="s">
        <v>151</v>
      </c>
      <c r="B21" t="s">
        <v>9</v>
      </c>
      <c r="C21" t="s">
        <v>9</v>
      </c>
      <c r="D21" t="s">
        <v>9</v>
      </c>
      <c r="E21">
        <f>E15+E19</f>
        <v>12507</v>
      </c>
    </row>
    <row r="22" spans="1:5" x14ac:dyDescent="0.25">
      <c r="A22" s="98" t="s">
        <v>152</v>
      </c>
      <c r="B22" t="s">
        <v>9</v>
      </c>
      <c r="C22" t="s">
        <v>9</v>
      </c>
      <c r="D22" s="147">
        <v>0</v>
      </c>
      <c r="E22">
        <f>ROUND((E21*D22),4)</f>
        <v>0</v>
      </c>
    </row>
    <row r="23" spans="1:5" x14ac:dyDescent="0.25">
      <c r="A23" s="98" t="s">
        <v>153</v>
      </c>
      <c r="B23" t="s">
        <v>9</v>
      </c>
      <c r="C23" t="s">
        <v>9</v>
      </c>
      <c r="D23" t="s">
        <v>9</v>
      </c>
      <c r="E23">
        <f>SUM(E21:E22)</f>
        <v>12507</v>
      </c>
    </row>
    <row r="25" spans="1:5" x14ac:dyDescent="0.25">
      <c r="A25" s="98" t="s">
        <v>656</v>
      </c>
      <c r="B25" t="s">
        <v>391</v>
      </c>
    </row>
    <row r="26" spans="1:5" ht="75" x14ac:dyDescent="0.25">
      <c r="A26" s="98" t="s">
        <v>657</v>
      </c>
    </row>
    <row r="27" spans="1:5" x14ac:dyDescent="0.25">
      <c r="A27" s="98" t="s">
        <v>658</v>
      </c>
    </row>
    <row r="29" spans="1:5" x14ac:dyDescent="0.25">
      <c r="A29" s="98" t="s">
        <v>138</v>
      </c>
      <c r="B29" t="s">
        <v>139</v>
      </c>
      <c r="C29" t="s">
        <v>140</v>
      </c>
      <c r="D29" t="s">
        <v>141</v>
      </c>
      <c r="E29" t="s">
        <v>142</v>
      </c>
    </row>
    <row r="30" spans="1:5" ht="45" x14ac:dyDescent="0.25">
      <c r="A30" s="98" t="s">
        <v>659</v>
      </c>
      <c r="B30" t="s">
        <v>143</v>
      </c>
      <c r="C30">
        <v>1</v>
      </c>
      <c r="D30">
        <v>650</v>
      </c>
      <c r="E30">
        <f>ROUND((C30*D30),4)</f>
        <v>650</v>
      </c>
    </row>
    <row r="31" spans="1:5" x14ac:dyDescent="0.25">
      <c r="A31" s="98" t="s">
        <v>144</v>
      </c>
      <c r="B31" t="s">
        <v>9</v>
      </c>
      <c r="C31" t="s">
        <v>9</v>
      </c>
      <c r="D31" t="s">
        <v>9</v>
      </c>
      <c r="E31">
        <f>SUM(E30:E30)</f>
        <v>650</v>
      </c>
    </row>
    <row r="33" spans="1:5" x14ac:dyDescent="0.25">
      <c r="A33" s="98" t="s">
        <v>147</v>
      </c>
      <c r="B33" t="s">
        <v>139</v>
      </c>
      <c r="C33" t="s">
        <v>140</v>
      </c>
      <c r="D33" t="s">
        <v>141</v>
      </c>
      <c r="E33" t="s">
        <v>142</v>
      </c>
    </row>
    <row r="34" spans="1:5" ht="30" x14ac:dyDescent="0.25">
      <c r="A34" s="98" t="s">
        <v>660</v>
      </c>
      <c r="B34" t="s">
        <v>150</v>
      </c>
      <c r="C34">
        <v>0.4</v>
      </c>
      <c r="D34">
        <v>3.87</v>
      </c>
      <c r="E34">
        <f>ROUND((C34*D34),4)</f>
        <v>1.548</v>
      </c>
    </row>
    <row r="35" spans="1:5" x14ac:dyDescent="0.25">
      <c r="A35" s="98" t="s">
        <v>661</v>
      </c>
      <c r="B35" t="s">
        <v>150</v>
      </c>
      <c r="C35">
        <v>0.1</v>
      </c>
      <c r="D35">
        <v>60.73</v>
      </c>
      <c r="E35">
        <f>ROUND((C35*D35),4)</f>
        <v>6.0730000000000004</v>
      </c>
    </row>
    <row r="36" spans="1:5" ht="30" x14ac:dyDescent="0.25">
      <c r="A36" s="98" t="s">
        <v>662</v>
      </c>
      <c r="B36" t="s">
        <v>150</v>
      </c>
      <c r="C36">
        <v>0.1</v>
      </c>
      <c r="D36">
        <v>211.54</v>
      </c>
      <c r="E36">
        <f>ROUND((C36*D36),4)</f>
        <v>21.154</v>
      </c>
    </row>
    <row r="37" spans="1:5" ht="30" x14ac:dyDescent="0.25">
      <c r="A37" s="98" t="s">
        <v>663</v>
      </c>
      <c r="B37" t="s">
        <v>150</v>
      </c>
      <c r="C37">
        <v>0.1</v>
      </c>
      <c r="D37">
        <v>93.05</v>
      </c>
      <c r="E37">
        <f>ROUND((C37*D37),4)</f>
        <v>9.3049999999999997</v>
      </c>
    </row>
    <row r="38" spans="1:5" x14ac:dyDescent="0.25">
      <c r="A38" s="98" t="s">
        <v>144</v>
      </c>
      <c r="B38" t="s">
        <v>9</v>
      </c>
      <c r="C38" t="s">
        <v>9</v>
      </c>
      <c r="D38" t="s">
        <v>9</v>
      </c>
      <c r="E38">
        <f>SUM(E34:E37)</f>
        <v>38.08</v>
      </c>
    </row>
    <row r="40" spans="1:5" x14ac:dyDescent="0.25">
      <c r="A40" s="98" t="s">
        <v>151</v>
      </c>
      <c r="B40" t="s">
        <v>9</v>
      </c>
      <c r="C40" t="s">
        <v>9</v>
      </c>
      <c r="D40" t="s">
        <v>9</v>
      </c>
      <c r="E40">
        <f>E31+E38</f>
        <v>688.08</v>
      </c>
    </row>
    <row r="41" spans="1:5" x14ac:dyDescent="0.25">
      <c r="A41" s="98" t="s">
        <v>152</v>
      </c>
      <c r="B41" t="s">
        <v>9</v>
      </c>
      <c r="C41" t="s">
        <v>9</v>
      </c>
      <c r="D41" s="147">
        <v>0</v>
      </c>
      <c r="E41">
        <f>ROUND((E40*D41),4)</f>
        <v>0</v>
      </c>
    </row>
    <row r="42" spans="1:5" x14ac:dyDescent="0.25">
      <c r="A42" s="98" t="s">
        <v>153</v>
      </c>
      <c r="B42" t="s">
        <v>9</v>
      </c>
      <c r="C42" t="s">
        <v>9</v>
      </c>
      <c r="D42" t="s">
        <v>9</v>
      </c>
      <c r="E42">
        <f>SUM(E40:E41)</f>
        <v>688.08</v>
      </c>
    </row>
    <row r="44" spans="1:5" x14ac:dyDescent="0.25">
      <c r="A44" s="98" t="s">
        <v>664</v>
      </c>
      <c r="B44" t="s">
        <v>396</v>
      </c>
    </row>
    <row r="45" spans="1:5" x14ac:dyDescent="0.25">
      <c r="A45" s="98" t="s">
        <v>665</v>
      </c>
    </row>
    <row r="46" spans="1:5" x14ac:dyDescent="0.25">
      <c r="A46" s="98" t="s">
        <v>154</v>
      </c>
    </row>
    <row r="48" spans="1:5" x14ac:dyDescent="0.25">
      <c r="A48" s="98" t="s">
        <v>147</v>
      </c>
      <c r="B48" t="s">
        <v>139</v>
      </c>
      <c r="C48" t="s">
        <v>140</v>
      </c>
      <c r="D48" t="s">
        <v>141</v>
      </c>
      <c r="E48" t="s">
        <v>142</v>
      </c>
    </row>
    <row r="49" spans="1:5" ht="30" x14ac:dyDescent="0.25">
      <c r="A49" s="98" t="s">
        <v>666</v>
      </c>
      <c r="B49" t="s">
        <v>158</v>
      </c>
      <c r="C49">
        <v>0.01</v>
      </c>
      <c r="D49">
        <v>218.88220000000001</v>
      </c>
      <c r="E49">
        <f t="shared" ref="E49:E55" si="0">ROUND((C49*D49),4)</f>
        <v>2.1888000000000001</v>
      </c>
    </row>
    <row r="50" spans="1:5" ht="30" x14ac:dyDescent="0.25">
      <c r="A50" s="98" t="s">
        <v>667</v>
      </c>
      <c r="B50" t="s">
        <v>146</v>
      </c>
      <c r="C50">
        <v>1</v>
      </c>
      <c r="D50">
        <v>14.375400000000001</v>
      </c>
      <c r="E50">
        <f t="shared" si="0"/>
        <v>14.375400000000001</v>
      </c>
    </row>
    <row r="51" spans="1:5" x14ac:dyDescent="0.25">
      <c r="A51" s="98" t="s">
        <v>668</v>
      </c>
      <c r="B51" t="s">
        <v>146</v>
      </c>
      <c r="C51">
        <v>2</v>
      </c>
      <c r="D51">
        <v>10.5754</v>
      </c>
      <c r="E51">
        <f t="shared" si="0"/>
        <v>21.1508</v>
      </c>
    </row>
    <row r="52" spans="1:5" ht="30" x14ac:dyDescent="0.25">
      <c r="A52" s="98" t="s">
        <v>669</v>
      </c>
      <c r="B52" t="s">
        <v>160</v>
      </c>
      <c r="C52">
        <v>1</v>
      </c>
      <c r="D52">
        <v>4.6500000000000004</v>
      </c>
      <c r="E52">
        <f t="shared" si="0"/>
        <v>4.6500000000000004</v>
      </c>
    </row>
    <row r="53" spans="1:5" ht="30" x14ac:dyDescent="0.25">
      <c r="A53" s="98" t="s">
        <v>670</v>
      </c>
      <c r="B53" t="s">
        <v>160</v>
      </c>
      <c r="C53">
        <v>4</v>
      </c>
      <c r="D53">
        <v>4.16</v>
      </c>
      <c r="E53">
        <f t="shared" si="0"/>
        <v>16.64</v>
      </c>
    </row>
    <row r="54" spans="1:5" ht="30" x14ac:dyDescent="0.25">
      <c r="A54" s="98" t="s">
        <v>671</v>
      </c>
      <c r="B54" t="s">
        <v>149</v>
      </c>
      <c r="C54">
        <v>1</v>
      </c>
      <c r="D54">
        <v>230</v>
      </c>
      <c r="E54">
        <f t="shared" si="0"/>
        <v>230</v>
      </c>
    </row>
    <row r="55" spans="1:5" x14ac:dyDescent="0.25">
      <c r="A55" s="98" t="s">
        <v>672</v>
      </c>
      <c r="B55" t="s">
        <v>159</v>
      </c>
      <c r="C55">
        <v>0.11</v>
      </c>
      <c r="D55">
        <v>6.95</v>
      </c>
      <c r="E55">
        <f t="shared" si="0"/>
        <v>0.76449999999999996</v>
      </c>
    </row>
    <row r="56" spans="1:5" x14ac:dyDescent="0.25">
      <c r="A56" s="98" t="s">
        <v>144</v>
      </c>
      <c r="B56" t="s">
        <v>9</v>
      </c>
      <c r="C56" t="s">
        <v>9</v>
      </c>
      <c r="D56" t="s">
        <v>9</v>
      </c>
      <c r="E56">
        <f>SUM(E49:E55)</f>
        <v>289.76949999999999</v>
      </c>
    </row>
    <row r="58" spans="1:5" x14ac:dyDescent="0.25">
      <c r="A58" s="98" t="s">
        <v>151</v>
      </c>
      <c r="B58" t="s">
        <v>9</v>
      </c>
      <c r="C58" t="s">
        <v>9</v>
      </c>
      <c r="D58" t="s">
        <v>9</v>
      </c>
      <c r="E58">
        <f>E56</f>
        <v>289.76949999999999</v>
      </c>
    </row>
    <row r="59" spans="1:5" x14ac:dyDescent="0.25">
      <c r="A59" s="98" t="s">
        <v>152</v>
      </c>
      <c r="B59" t="s">
        <v>9</v>
      </c>
      <c r="C59" t="s">
        <v>9</v>
      </c>
      <c r="D59" s="147">
        <v>0</v>
      </c>
      <c r="E59">
        <f>ROUND((E58*D59),4)</f>
        <v>0</v>
      </c>
    </row>
    <row r="60" spans="1:5" x14ac:dyDescent="0.25">
      <c r="A60" s="98" t="s">
        <v>153</v>
      </c>
      <c r="B60" t="s">
        <v>9</v>
      </c>
      <c r="C60" t="s">
        <v>9</v>
      </c>
      <c r="D60" t="s">
        <v>9</v>
      </c>
      <c r="E60">
        <f>SUM(E58:E59)</f>
        <v>289.76949999999999</v>
      </c>
    </row>
    <row r="62" spans="1:5" x14ac:dyDescent="0.25">
      <c r="A62" s="98" t="s">
        <v>673</v>
      </c>
      <c r="B62" t="s">
        <v>400</v>
      </c>
    </row>
    <row r="63" spans="1:5" x14ac:dyDescent="0.25">
      <c r="A63" s="98" t="s">
        <v>207</v>
      </c>
    </row>
    <row r="64" spans="1:5" x14ac:dyDescent="0.25">
      <c r="A64" s="98" t="s">
        <v>154</v>
      </c>
    </row>
    <row r="66" spans="1:5" x14ac:dyDescent="0.25">
      <c r="A66" s="98" t="s">
        <v>147</v>
      </c>
      <c r="B66" t="s">
        <v>139</v>
      </c>
      <c r="C66" t="s">
        <v>140</v>
      </c>
      <c r="D66" t="s">
        <v>141</v>
      </c>
      <c r="E66" t="s">
        <v>142</v>
      </c>
    </row>
    <row r="67" spans="1:5" x14ac:dyDescent="0.25">
      <c r="A67" s="98" t="s">
        <v>674</v>
      </c>
      <c r="B67" t="s">
        <v>148</v>
      </c>
      <c r="C67">
        <v>1</v>
      </c>
      <c r="D67">
        <v>1.59</v>
      </c>
      <c r="E67">
        <f>ROUND((C67*D67),4)</f>
        <v>1.59</v>
      </c>
    </row>
    <row r="68" spans="1:5" x14ac:dyDescent="0.25">
      <c r="A68" s="98" t="s">
        <v>144</v>
      </c>
      <c r="B68" t="s">
        <v>9</v>
      </c>
      <c r="C68" t="s">
        <v>9</v>
      </c>
      <c r="D68" t="s">
        <v>9</v>
      </c>
      <c r="E68">
        <f>SUM(E67:E67)</f>
        <v>1.59</v>
      </c>
    </row>
    <row r="70" spans="1:5" x14ac:dyDescent="0.25">
      <c r="A70" s="98" t="s">
        <v>151</v>
      </c>
      <c r="B70" t="s">
        <v>9</v>
      </c>
      <c r="C70" t="s">
        <v>9</v>
      </c>
      <c r="D70" t="s">
        <v>9</v>
      </c>
      <c r="E70">
        <f>E68</f>
        <v>1.59</v>
      </c>
    </row>
    <row r="71" spans="1:5" x14ac:dyDescent="0.25">
      <c r="A71" s="98" t="s">
        <v>152</v>
      </c>
      <c r="B71" t="s">
        <v>9</v>
      </c>
      <c r="C71" t="s">
        <v>9</v>
      </c>
      <c r="D71" s="147">
        <v>0</v>
      </c>
      <c r="E71">
        <f>ROUND((E70*D71),4)</f>
        <v>0</v>
      </c>
    </row>
    <row r="72" spans="1:5" x14ac:dyDescent="0.25">
      <c r="A72" s="98" t="s">
        <v>153</v>
      </c>
      <c r="B72" t="s">
        <v>9</v>
      </c>
      <c r="C72" t="s">
        <v>9</v>
      </c>
      <c r="D72" t="s">
        <v>9</v>
      </c>
      <c r="E72">
        <f>SUM(E70:E71)</f>
        <v>1.59</v>
      </c>
    </row>
    <row r="74" spans="1:5" x14ac:dyDescent="0.25">
      <c r="A74" s="98" t="s">
        <v>675</v>
      </c>
      <c r="B74" t="s">
        <v>403</v>
      </c>
    </row>
    <row r="75" spans="1:5" ht="30" x14ac:dyDescent="0.25">
      <c r="A75" s="98" t="s">
        <v>676</v>
      </c>
    </row>
    <row r="76" spans="1:5" x14ac:dyDescent="0.25">
      <c r="A76" s="98" t="s">
        <v>154</v>
      </c>
    </row>
    <row r="78" spans="1:5" x14ac:dyDescent="0.25">
      <c r="A78" s="98" t="s">
        <v>147</v>
      </c>
      <c r="B78" t="s">
        <v>139</v>
      </c>
      <c r="C78" t="s">
        <v>140</v>
      </c>
      <c r="D78" t="s">
        <v>141</v>
      </c>
      <c r="E78" t="s">
        <v>142</v>
      </c>
    </row>
    <row r="79" spans="1:5" x14ac:dyDescent="0.25">
      <c r="A79" s="98" t="s">
        <v>677</v>
      </c>
      <c r="B79" t="s">
        <v>148</v>
      </c>
      <c r="C79">
        <v>1</v>
      </c>
      <c r="D79">
        <v>11.63</v>
      </c>
      <c r="E79">
        <f>ROUND((C79*D79),4)</f>
        <v>11.63</v>
      </c>
    </row>
    <row r="80" spans="1:5" x14ac:dyDescent="0.25">
      <c r="A80" s="98" t="s">
        <v>144</v>
      </c>
      <c r="B80" t="s">
        <v>9</v>
      </c>
      <c r="C80" t="s">
        <v>9</v>
      </c>
      <c r="D80" t="s">
        <v>9</v>
      </c>
      <c r="E80">
        <f>SUM(E79:E79)</f>
        <v>11.63</v>
      </c>
    </row>
    <row r="82" spans="1:5" x14ac:dyDescent="0.25">
      <c r="A82" s="98" t="s">
        <v>151</v>
      </c>
      <c r="B82" t="s">
        <v>9</v>
      </c>
      <c r="C82" t="s">
        <v>9</v>
      </c>
      <c r="D82" t="s">
        <v>9</v>
      </c>
      <c r="E82">
        <f>E80</f>
        <v>11.63</v>
      </c>
    </row>
    <row r="83" spans="1:5" x14ac:dyDescent="0.25">
      <c r="A83" s="98" t="s">
        <v>152</v>
      </c>
      <c r="B83" t="s">
        <v>9</v>
      </c>
      <c r="C83" t="s">
        <v>9</v>
      </c>
      <c r="D83" s="147">
        <v>0</v>
      </c>
      <c r="E83">
        <f>ROUND((E82*D83),4)</f>
        <v>0</v>
      </c>
    </row>
    <row r="84" spans="1:5" x14ac:dyDescent="0.25">
      <c r="A84" s="98" t="s">
        <v>153</v>
      </c>
      <c r="B84" t="s">
        <v>9</v>
      </c>
      <c r="C84" t="s">
        <v>9</v>
      </c>
      <c r="D84" t="s">
        <v>9</v>
      </c>
      <c r="E84">
        <f>SUM(E82:E83)</f>
        <v>11.63</v>
      </c>
    </row>
    <row r="86" spans="1:5" x14ac:dyDescent="0.25">
      <c r="A86" s="98" t="s">
        <v>678</v>
      </c>
      <c r="B86" t="s">
        <v>13</v>
      </c>
    </row>
    <row r="87" spans="1:5" x14ac:dyDescent="0.25">
      <c r="A87" s="98" t="s">
        <v>679</v>
      </c>
    </row>
    <row r="88" spans="1:5" x14ac:dyDescent="0.25">
      <c r="A88" s="98" t="s">
        <v>137</v>
      </c>
    </row>
    <row r="90" spans="1:5" x14ac:dyDescent="0.25">
      <c r="A90" s="98" t="s">
        <v>147</v>
      </c>
      <c r="B90" t="s">
        <v>139</v>
      </c>
      <c r="C90" t="s">
        <v>140</v>
      </c>
      <c r="D90" t="s">
        <v>141</v>
      </c>
      <c r="E90" t="s">
        <v>142</v>
      </c>
    </row>
    <row r="91" spans="1:5" ht="30" x14ac:dyDescent="0.25">
      <c r="A91" s="98" t="s">
        <v>680</v>
      </c>
      <c r="B91" t="s">
        <v>146</v>
      </c>
      <c r="C91">
        <v>0.5</v>
      </c>
      <c r="D91">
        <v>14.8035</v>
      </c>
      <c r="E91">
        <f>ROUND((C91*D91),4)</f>
        <v>7.4017999999999997</v>
      </c>
    </row>
    <row r="92" spans="1:5" x14ac:dyDescent="0.25">
      <c r="A92" s="98" t="s">
        <v>668</v>
      </c>
      <c r="B92" t="s">
        <v>146</v>
      </c>
      <c r="C92">
        <v>0.5</v>
      </c>
      <c r="D92">
        <v>10.5754</v>
      </c>
      <c r="E92">
        <f>ROUND((C92*D92),4)</f>
        <v>5.2877000000000001</v>
      </c>
    </row>
    <row r="93" spans="1:5" x14ac:dyDescent="0.25">
      <c r="A93" s="98" t="s">
        <v>144</v>
      </c>
      <c r="B93" t="s">
        <v>9</v>
      </c>
      <c r="C93" t="s">
        <v>9</v>
      </c>
      <c r="D93" t="s">
        <v>9</v>
      </c>
      <c r="E93">
        <f>SUM(E91:E92)</f>
        <v>12.689499999999999</v>
      </c>
    </row>
    <row r="95" spans="1:5" x14ac:dyDescent="0.25">
      <c r="A95" s="98" t="s">
        <v>151</v>
      </c>
      <c r="B95" t="s">
        <v>9</v>
      </c>
      <c r="C95" t="s">
        <v>9</v>
      </c>
      <c r="D95" t="s">
        <v>9</v>
      </c>
      <c r="E95">
        <f>E93</f>
        <v>12.689499999999999</v>
      </c>
    </row>
    <row r="96" spans="1:5" x14ac:dyDescent="0.25">
      <c r="A96" s="98" t="s">
        <v>152</v>
      </c>
      <c r="B96" t="s">
        <v>9</v>
      </c>
      <c r="C96" t="s">
        <v>9</v>
      </c>
      <c r="D96" s="147">
        <v>0</v>
      </c>
      <c r="E96">
        <f>ROUND((E95*D96),4)</f>
        <v>0</v>
      </c>
    </row>
    <row r="97" spans="1:5" x14ac:dyDescent="0.25">
      <c r="A97" s="98" t="s">
        <v>153</v>
      </c>
      <c r="B97" t="s">
        <v>9</v>
      </c>
      <c r="C97" t="s">
        <v>9</v>
      </c>
      <c r="D97" t="s">
        <v>9</v>
      </c>
      <c r="E97">
        <f>SUM(E95:E96)</f>
        <v>12.689499999999999</v>
      </c>
    </row>
    <row r="99" spans="1:5" x14ac:dyDescent="0.25">
      <c r="A99" s="98" t="s">
        <v>681</v>
      </c>
      <c r="B99" t="s">
        <v>15</v>
      </c>
    </row>
    <row r="100" spans="1:5" ht="30" x14ac:dyDescent="0.25">
      <c r="A100" s="98" t="s">
        <v>682</v>
      </c>
    </row>
    <row r="101" spans="1:5" x14ac:dyDescent="0.25">
      <c r="A101" s="98" t="s">
        <v>154</v>
      </c>
    </row>
    <row r="103" spans="1:5" x14ac:dyDescent="0.25">
      <c r="A103" s="98" t="s">
        <v>147</v>
      </c>
      <c r="B103" t="s">
        <v>139</v>
      </c>
      <c r="C103" t="s">
        <v>140</v>
      </c>
      <c r="D103" t="s">
        <v>141</v>
      </c>
      <c r="E103" t="s">
        <v>142</v>
      </c>
    </row>
    <row r="104" spans="1:5" ht="30" x14ac:dyDescent="0.25">
      <c r="A104" s="98" t="s">
        <v>683</v>
      </c>
      <c r="B104" t="s">
        <v>146</v>
      </c>
      <c r="C104">
        <v>0.96</v>
      </c>
      <c r="D104">
        <v>14.173500000000001</v>
      </c>
      <c r="E104">
        <f>ROUND((C104*D104),4)</f>
        <v>13.6066</v>
      </c>
    </row>
    <row r="105" spans="1:5" x14ac:dyDescent="0.25">
      <c r="A105" s="98" t="s">
        <v>668</v>
      </c>
      <c r="B105" t="s">
        <v>146</v>
      </c>
      <c r="C105">
        <v>1.32</v>
      </c>
      <c r="D105">
        <v>10.5754</v>
      </c>
      <c r="E105">
        <f>ROUND((C105*D105),4)</f>
        <v>13.9595</v>
      </c>
    </row>
    <row r="106" spans="1:5" x14ac:dyDescent="0.25">
      <c r="A106" s="98" t="s">
        <v>144</v>
      </c>
      <c r="B106" t="s">
        <v>9</v>
      </c>
      <c r="C106" t="s">
        <v>9</v>
      </c>
      <c r="D106" t="s">
        <v>9</v>
      </c>
      <c r="E106">
        <f>SUM(E104:E105)</f>
        <v>27.566099999999999</v>
      </c>
    </row>
    <row r="108" spans="1:5" x14ac:dyDescent="0.25">
      <c r="A108" s="98" t="s">
        <v>151</v>
      </c>
      <c r="B108" t="s">
        <v>9</v>
      </c>
      <c r="C108" t="s">
        <v>9</v>
      </c>
      <c r="D108" t="s">
        <v>9</v>
      </c>
      <c r="E108">
        <f>E106</f>
        <v>27.566099999999999</v>
      </c>
    </row>
    <row r="109" spans="1:5" x14ac:dyDescent="0.25">
      <c r="A109" s="98" t="s">
        <v>152</v>
      </c>
      <c r="B109" t="s">
        <v>9</v>
      </c>
      <c r="C109" t="s">
        <v>9</v>
      </c>
      <c r="D109" s="147">
        <v>0</v>
      </c>
      <c r="E109">
        <f>ROUND((E108*D109),4)</f>
        <v>0</v>
      </c>
    </row>
    <row r="110" spans="1:5" x14ac:dyDescent="0.25">
      <c r="A110" s="98" t="s">
        <v>153</v>
      </c>
      <c r="B110" t="s">
        <v>9</v>
      </c>
      <c r="C110" t="s">
        <v>9</v>
      </c>
      <c r="D110" t="s">
        <v>9</v>
      </c>
      <c r="E110">
        <f>SUM(E108:E109)</f>
        <v>27.566099999999999</v>
      </c>
    </row>
    <row r="112" spans="1:5" x14ac:dyDescent="0.25">
      <c r="A112" s="98" t="s">
        <v>684</v>
      </c>
      <c r="B112" t="s">
        <v>18</v>
      </c>
    </row>
    <row r="113" spans="1:5" ht="30" x14ac:dyDescent="0.25">
      <c r="A113" s="98" t="s">
        <v>685</v>
      </c>
    </row>
    <row r="114" spans="1:5" x14ac:dyDescent="0.25">
      <c r="A114" s="98" t="s">
        <v>154</v>
      </c>
    </row>
    <row r="116" spans="1:5" x14ac:dyDescent="0.25">
      <c r="A116" s="98" t="s">
        <v>147</v>
      </c>
      <c r="B116" t="s">
        <v>139</v>
      </c>
      <c r="C116" t="s">
        <v>140</v>
      </c>
      <c r="D116" t="s">
        <v>141</v>
      </c>
      <c r="E116" t="s">
        <v>142</v>
      </c>
    </row>
    <row r="117" spans="1:5" x14ac:dyDescent="0.25">
      <c r="A117" s="98" t="s">
        <v>686</v>
      </c>
      <c r="B117" t="s">
        <v>146</v>
      </c>
      <c r="C117">
        <v>0.25</v>
      </c>
      <c r="D117">
        <v>14.8035</v>
      </c>
      <c r="E117">
        <f>ROUND((C117*D117),4)</f>
        <v>3.7008999999999999</v>
      </c>
    </row>
    <row r="118" spans="1:5" x14ac:dyDescent="0.25">
      <c r="A118" s="98" t="s">
        <v>668</v>
      </c>
      <c r="B118" t="s">
        <v>146</v>
      </c>
      <c r="C118">
        <v>2.5</v>
      </c>
      <c r="D118">
        <v>10.5754</v>
      </c>
      <c r="E118">
        <f>ROUND((C118*D118),4)</f>
        <v>26.438500000000001</v>
      </c>
    </row>
    <row r="119" spans="1:5" x14ac:dyDescent="0.25">
      <c r="A119" s="98" t="s">
        <v>144</v>
      </c>
      <c r="B119" t="s">
        <v>9</v>
      </c>
      <c r="C119" t="s">
        <v>9</v>
      </c>
      <c r="D119" t="s">
        <v>9</v>
      </c>
      <c r="E119">
        <f>SUM(E117:E118)</f>
        <v>30.139400000000002</v>
      </c>
    </row>
    <row r="121" spans="1:5" x14ac:dyDescent="0.25">
      <c r="A121" s="98" t="s">
        <v>151</v>
      </c>
      <c r="B121" t="s">
        <v>9</v>
      </c>
      <c r="C121" t="s">
        <v>9</v>
      </c>
      <c r="D121" t="s">
        <v>9</v>
      </c>
      <c r="E121">
        <f>E119</f>
        <v>30.139400000000002</v>
      </c>
    </row>
    <row r="122" spans="1:5" x14ac:dyDescent="0.25">
      <c r="A122" s="98" t="s">
        <v>152</v>
      </c>
      <c r="B122" t="s">
        <v>9</v>
      </c>
      <c r="C122" t="s">
        <v>9</v>
      </c>
      <c r="D122" s="147">
        <v>0</v>
      </c>
      <c r="E122">
        <f>ROUND((E121*D122),4)</f>
        <v>0</v>
      </c>
    </row>
    <row r="123" spans="1:5" x14ac:dyDescent="0.25">
      <c r="A123" s="98" t="s">
        <v>153</v>
      </c>
      <c r="B123" t="s">
        <v>9</v>
      </c>
      <c r="C123" t="s">
        <v>9</v>
      </c>
      <c r="D123" t="s">
        <v>9</v>
      </c>
      <c r="E123">
        <f>SUM(E121:E122)</f>
        <v>30.139400000000002</v>
      </c>
    </row>
    <row r="125" spans="1:5" x14ac:dyDescent="0.25">
      <c r="A125" s="98" t="s">
        <v>687</v>
      </c>
      <c r="B125" t="s">
        <v>20</v>
      </c>
    </row>
    <row r="126" spans="1:5" x14ac:dyDescent="0.25">
      <c r="A126" s="98" t="s">
        <v>688</v>
      </c>
    </row>
    <row r="127" spans="1:5" x14ac:dyDescent="0.25">
      <c r="A127" s="98" t="s">
        <v>154</v>
      </c>
    </row>
    <row r="129" spans="1:5" x14ac:dyDescent="0.25">
      <c r="A129" s="98" t="s">
        <v>147</v>
      </c>
      <c r="B129" t="s">
        <v>139</v>
      </c>
      <c r="C129" t="s">
        <v>140</v>
      </c>
      <c r="D129" t="s">
        <v>141</v>
      </c>
      <c r="E129" t="s">
        <v>142</v>
      </c>
    </row>
    <row r="130" spans="1:5" x14ac:dyDescent="0.25">
      <c r="A130" s="98" t="s">
        <v>686</v>
      </c>
      <c r="B130" t="s">
        <v>146</v>
      </c>
      <c r="C130">
        <v>0.03</v>
      </c>
      <c r="D130">
        <v>14.8035</v>
      </c>
      <c r="E130">
        <f>ROUND((C130*D130),4)</f>
        <v>0.44409999999999999</v>
      </c>
    </row>
    <row r="131" spans="1:5" x14ac:dyDescent="0.25">
      <c r="A131" s="98" t="s">
        <v>668</v>
      </c>
      <c r="B131" t="s">
        <v>146</v>
      </c>
      <c r="C131">
        <v>0.3</v>
      </c>
      <c r="D131">
        <v>10.5754</v>
      </c>
      <c r="E131">
        <f>ROUND((C131*D131),4)</f>
        <v>3.1726000000000001</v>
      </c>
    </row>
    <row r="132" spans="1:5" x14ac:dyDescent="0.25">
      <c r="A132" s="98" t="s">
        <v>144</v>
      </c>
      <c r="B132" t="s">
        <v>9</v>
      </c>
      <c r="C132" t="s">
        <v>9</v>
      </c>
      <c r="D132" t="s">
        <v>9</v>
      </c>
      <c r="E132">
        <f>SUM(E130:E131)</f>
        <v>3.6167000000000002</v>
      </c>
    </row>
    <row r="134" spans="1:5" x14ac:dyDescent="0.25">
      <c r="A134" s="98" t="s">
        <v>151</v>
      </c>
      <c r="B134" t="s">
        <v>9</v>
      </c>
      <c r="C134" t="s">
        <v>9</v>
      </c>
      <c r="D134" t="s">
        <v>9</v>
      </c>
      <c r="E134">
        <f>E132</f>
        <v>3.6167000000000002</v>
      </c>
    </row>
    <row r="135" spans="1:5" x14ac:dyDescent="0.25">
      <c r="A135" s="98" t="s">
        <v>152</v>
      </c>
      <c r="B135" t="s">
        <v>9</v>
      </c>
      <c r="C135" t="s">
        <v>9</v>
      </c>
      <c r="D135" s="147">
        <v>0</v>
      </c>
      <c r="E135">
        <f>ROUND((E134*D135),4)</f>
        <v>0</v>
      </c>
    </row>
    <row r="136" spans="1:5" x14ac:dyDescent="0.25">
      <c r="A136" s="98" t="s">
        <v>153</v>
      </c>
      <c r="B136" t="s">
        <v>9</v>
      </c>
      <c r="C136" t="s">
        <v>9</v>
      </c>
      <c r="D136" t="s">
        <v>9</v>
      </c>
      <c r="E136">
        <f>SUM(E134:E135)</f>
        <v>3.6167000000000002</v>
      </c>
    </row>
    <row r="138" spans="1:5" x14ac:dyDescent="0.25">
      <c r="A138" s="98" t="s">
        <v>689</v>
      </c>
      <c r="B138" t="s">
        <v>22</v>
      </c>
    </row>
    <row r="139" spans="1:5" ht="30" x14ac:dyDescent="0.25">
      <c r="A139" s="98" t="s">
        <v>690</v>
      </c>
    </row>
    <row r="140" spans="1:5" x14ac:dyDescent="0.25">
      <c r="A140" s="98" t="s">
        <v>155</v>
      </c>
    </row>
    <row r="142" spans="1:5" x14ac:dyDescent="0.25">
      <c r="A142" s="98" t="s">
        <v>147</v>
      </c>
      <c r="B142" t="s">
        <v>139</v>
      </c>
      <c r="C142" t="s">
        <v>140</v>
      </c>
      <c r="D142" t="s">
        <v>141</v>
      </c>
      <c r="E142" t="s">
        <v>142</v>
      </c>
    </row>
    <row r="143" spans="1:5" x14ac:dyDescent="0.25">
      <c r="A143" s="98" t="s">
        <v>686</v>
      </c>
      <c r="B143" t="s">
        <v>146</v>
      </c>
      <c r="C143">
        <v>0.05</v>
      </c>
      <c r="D143">
        <v>14.8035</v>
      </c>
      <c r="E143">
        <f>ROUND((C143*D143),4)</f>
        <v>0.74019999999999997</v>
      </c>
    </row>
    <row r="144" spans="1:5" x14ac:dyDescent="0.25">
      <c r="A144" s="98" t="s">
        <v>668</v>
      </c>
      <c r="B144" t="s">
        <v>146</v>
      </c>
      <c r="C144">
        <v>0.1</v>
      </c>
      <c r="D144">
        <v>10.5754</v>
      </c>
      <c r="E144">
        <f>ROUND((C144*D144),4)</f>
        <v>1.0575000000000001</v>
      </c>
    </row>
    <row r="145" spans="1:5" x14ac:dyDescent="0.25">
      <c r="A145" s="98" t="s">
        <v>144</v>
      </c>
      <c r="B145" t="s">
        <v>9</v>
      </c>
      <c r="C145" t="s">
        <v>9</v>
      </c>
      <c r="D145" t="s">
        <v>9</v>
      </c>
      <c r="E145">
        <f>SUM(E143:E144)</f>
        <v>1.7977000000000001</v>
      </c>
    </row>
    <row r="147" spans="1:5" x14ac:dyDescent="0.25">
      <c r="A147" s="98" t="s">
        <v>151</v>
      </c>
      <c r="B147" t="s">
        <v>9</v>
      </c>
      <c r="C147" t="s">
        <v>9</v>
      </c>
      <c r="D147" t="s">
        <v>9</v>
      </c>
      <c r="E147">
        <f>E145</f>
        <v>1.7977000000000001</v>
      </c>
    </row>
    <row r="148" spans="1:5" x14ac:dyDescent="0.25">
      <c r="A148" s="98" t="s">
        <v>152</v>
      </c>
      <c r="B148" t="s">
        <v>9</v>
      </c>
      <c r="C148" t="s">
        <v>9</v>
      </c>
      <c r="D148" s="147">
        <v>0</v>
      </c>
      <c r="E148">
        <f>ROUND((E147*D148),4)</f>
        <v>0</v>
      </c>
    </row>
    <row r="149" spans="1:5" x14ac:dyDescent="0.25">
      <c r="A149" s="98" t="s">
        <v>153</v>
      </c>
      <c r="B149" t="s">
        <v>9</v>
      </c>
      <c r="C149" t="s">
        <v>9</v>
      </c>
      <c r="D149" t="s">
        <v>9</v>
      </c>
      <c r="E149">
        <f>SUM(E147:E148)</f>
        <v>1.7977000000000001</v>
      </c>
    </row>
    <row r="151" spans="1:5" x14ac:dyDescent="0.25">
      <c r="A151" s="98" t="s">
        <v>691</v>
      </c>
      <c r="B151" t="s">
        <v>26</v>
      </c>
    </row>
    <row r="152" spans="1:5" ht="30" x14ac:dyDescent="0.25">
      <c r="A152" s="98" t="s">
        <v>692</v>
      </c>
    </row>
    <row r="153" spans="1:5" x14ac:dyDescent="0.25">
      <c r="A153" s="98" t="s">
        <v>155</v>
      </c>
    </row>
    <row r="155" spans="1:5" x14ac:dyDescent="0.25">
      <c r="A155" s="98" t="s">
        <v>147</v>
      </c>
      <c r="B155" t="s">
        <v>139</v>
      </c>
      <c r="C155" t="s">
        <v>140</v>
      </c>
      <c r="D155" t="s">
        <v>141</v>
      </c>
      <c r="E155" t="s">
        <v>142</v>
      </c>
    </row>
    <row r="156" spans="1:5" ht="30" x14ac:dyDescent="0.25">
      <c r="A156" s="98" t="s">
        <v>693</v>
      </c>
      <c r="B156" t="s">
        <v>146</v>
      </c>
      <c r="C156">
        <v>0.2</v>
      </c>
      <c r="D156">
        <v>12.1135</v>
      </c>
      <c r="E156">
        <f>ROUND((C156*D156),4)</f>
        <v>2.4226999999999999</v>
      </c>
    </row>
    <row r="157" spans="1:5" ht="30" x14ac:dyDescent="0.25">
      <c r="A157" s="98" t="s">
        <v>680</v>
      </c>
      <c r="B157" t="s">
        <v>146</v>
      </c>
      <c r="C157">
        <v>0.2</v>
      </c>
      <c r="D157">
        <v>14.8035</v>
      </c>
      <c r="E157">
        <f>ROUND((C157*D157),4)</f>
        <v>2.9607000000000001</v>
      </c>
    </row>
    <row r="158" spans="1:5" x14ac:dyDescent="0.25">
      <c r="A158" s="98" t="s">
        <v>144</v>
      </c>
      <c r="B158" t="s">
        <v>9</v>
      </c>
      <c r="C158" t="s">
        <v>9</v>
      </c>
      <c r="D158" t="s">
        <v>9</v>
      </c>
      <c r="E158">
        <f>SUM(E156:E157)</f>
        <v>5.3834</v>
      </c>
    </row>
    <row r="160" spans="1:5" x14ac:dyDescent="0.25">
      <c r="A160" s="98" t="s">
        <v>151</v>
      </c>
      <c r="B160" t="s">
        <v>9</v>
      </c>
      <c r="C160" t="s">
        <v>9</v>
      </c>
      <c r="D160" t="s">
        <v>9</v>
      </c>
      <c r="E160">
        <f>E158</f>
        <v>5.3834</v>
      </c>
    </row>
    <row r="161" spans="1:5" x14ac:dyDescent="0.25">
      <c r="A161" s="98" t="s">
        <v>152</v>
      </c>
      <c r="B161" t="s">
        <v>9</v>
      </c>
      <c r="C161" t="s">
        <v>9</v>
      </c>
      <c r="D161" s="147">
        <v>0</v>
      </c>
      <c r="E161">
        <f>ROUND((E160*D161),4)</f>
        <v>0</v>
      </c>
    </row>
    <row r="162" spans="1:5" x14ac:dyDescent="0.25">
      <c r="A162" s="98" t="s">
        <v>153</v>
      </c>
      <c r="B162" t="s">
        <v>9</v>
      </c>
      <c r="C162" t="s">
        <v>9</v>
      </c>
      <c r="D162" t="s">
        <v>9</v>
      </c>
      <c r="E162">
        <f>SUM(E160:E161)</f>
        <v>5.3834</v>
      </c>
    </row>
    <row r="164" spans="1:5" x14ac:dyDescent="0.25">
      <c r="A164" s="98" t="s">
        <v>694</v>
      </c>
      <c r="B164" t="s">
        <v>25</v>
      </c>
    </row>
    <row r="165" spans="1:5" x14ac:dyDescent="0.25">
      <c r="A165" s="98" t="s">
        <v>695</v>
      </c>
    </row>
    <row r="166" spans="1:5" x14ac:dyDescent="0.25">
      <c r="A166" s="98" t="s">
        <v>154</v>
      </c>
    </row>
    <row r="168" spans="1:5" x14ac:dyDescent="0.25">
      <c r="A168" s="98" t="s">
        <v>147</v>
      </c>
      <c r="B168" t="s">
        <v>139</v>
      </c>
      <c r="C168" t="s">
        <v>140</v>
      </c>
      <c r="D168" t="s">
        <v>141</v>
      </c>
      <c r="E168" t="s">
        <v>142</v>
      </c>
    </row>
    <row r="169" spans="1:5" x14ac:dyDescent="0.25">
      <c r="A169" s="98" t="s">
        <v>686</v>
      </c>
      <c r="B169" t="s">
        <v>146</v>
      </c>
      <c r="C169">
        <v>0.2</v>
      </c>
      <c r="D169">
        <v>14.8035</v>
      </c>
      <c r="E169">
        <f>ROUND((C169*D169),4)</f>
        <v>2.9607000000000001</v>
      </c>
    </row>
    <row r="170" spans="1:5" x14ac:dyDescent="0.25">
      <c r="A170" s="98" t="s">
        <v>668</v>
      </c>
      <c r="B170" t="s">
        <v>146</v>
      </c>
      <c r="C170">
        <v>0.7</v>
      </c>
      <c r="D170">
        <v>10.5754</v>
      </c>
      <c r="E170">
        <f>ROUND((C170*D170),4)</f>
        <v>7.4028</v>
      </c>
    </row>
    <row r="171" spans="1:5" x14ac:dyDescent="0.25">
      <c r="A171" s="98" t="s">
        <v>144</v>
      </c>
      <c r="B171" t="s">
        <v>9</v>
      </c>
      <c r="C171" t="s">
        <v>9</v>
      </c>
      <c r="D171" t="s">
        <v>9</v>
      </c>
      <c r="E171">
        <f>SUM(E169:E170)</f>
        <v>10.3635</v>
      </c>
    </row>
    <row r="173" spans="1:5" x14ac:dyDescent="0.25">
      <c r="A173" s="98" t="s">
        <v>151</v>
      </c>
      <c r="B173" t="s">
        <v>9</v>
      </c>
      <c r="C173" t="s">
        <v>9</v>
      </c>
      <c r="D173" t="s">
        <v>9</v>
      </c>
      <c r="E173">
        <f>E171</f>
        <v>10.3635</v>
      </c>
    </row>
    <row r="174" spans="1:5" x14ac:dyDescent="0.25">
      <c r="A174" s="98" t="s">
        <v>152</v>
      </c>
      <c r="B174" t="s">
        <v>9</v>
      </c>
      <c r="C174" t="s">
        <v>9</v>
      </c>
      <c r="D174" s="147">
        <v>0</v>
      </c>
      <c r="E174">
        <f>ROUND((E173*D174),4)</f>
        <v>0</v>
      </c>
    </row>
    <row r="175" spans="1:5" x14ac:dyDescent="0.25">
      <c r="A175" s="98" t="s">
        <v>153</v>
      </c>
      <c r="B175" t="s">
        <v>9</v>
      </c>
      <c r="C175" t="s">
        <v>9</v>
      </c>
      <c r="D175" t="s">
        <v>9</v>
      </c>
      <c r="E175">
        <f>SUM(E173:E174)</f>
        <v>10.3635</v>
      </c>
    </row>
    <row r="177" spans="1:5" x14ac:dyDescent="0.25">
      <c r="A177" s="98" t="s">
        <v>696</v>
      </c>
      <c r="B177" t="s">
        <v>28</v>
      </c>
    </row>
    <row r="178" spans="1:5" x14ac:dyDescent="0.25">
      <c r="A178" s="98" t="s">
        <v>697</v>
      </c>
    </row>
    <row r="179" spans="1:5" x14ac:dyDescent="0.25">
      <c r="A179" s="98" t="s">
        <v>137</v>
      </c>
    </row>
    <row r="181" spans="1:5" x14ac:dyDescent="0.25">
      <c r="A181" s="98" t="s">
        <v>147</v>
      </c>
      <c r="B181" t="s">
        <v>139</v>
      </c>
      <c r="C181" t="s">
        <v>140</v>
      </c>
      <c r="D181" t="s">
        <v>141</v>
      </c>
      <c r="E181" t="s">
        <v>142</v>
      </c>
    </row>
    <row r="182" spans="1:5" ht="30" x14ac:dyDescent="0.25">
      <c r="A182" s="98" t="s">
        <v>698</v>
      </c>
      <c r="B182" t="s">
        <v>146</v>
      </c>
      <c r="C182">
        <v>1.2</v>
      </c>
      <c r="D182">
        <v>14.6435</v>
      </c>
      <c r="E182">
        <f>ROUND((C182*D182),4)</f>
        <v>17.572199999999999</v>
      </c>
    </row>
    <row r="183" spans="1:5" x14ac:dyDescent="0.25">
      <c r="A183" s="98" t="s">
        <v>686</v>
      </c>
      <c r="B183" t="s">
        <v>146</v>
      </c>
      <c r="C183">
        <v>1.2</v>
      </c>
      <c r="D183">
        <v>14.8035</v>
      </c>
      <c r="E183">
        <f>ROUND((C183*D183),4)</f>
        <v>17.764199999999999</v>
      </c>
    </row>
    <row r="184" spans="1:5" x14ac:dyDescent="0.25">
      <c r="A184" s="98" t="s">
        <v>144</v>
      </c>
      <c r="B184" t="s">
        <v>9</v>
      </c>
      <c r="C184" t="s">
        <v>9</v>
      </c>
      <c r="D184" t="s">
        <v>9</v>
      </c>
      <c r="E184">
        <f>SUM(E182:E183)</f>
        <v>35.336399999999998</v>
      </c>
    </row>
    <row r="186" spans="1:5" x14ac:dyDescent="0.25">
      <c r="A186" s="98" t="s">
        <v>151</v>
      </c>
      <c r="B186" t="s">
        <v>9</v>
      </c>
      <c r="C186" t="s">
        <v>9</v>
      </c>
      <c r="D186" t="s">
        <v>9</v>
      </c>
      <c r="E186">
        <f>E184</f>
        <v>35.336399999999998</v>
      </c>
    </row>
    <row r="187" spans="1:5" x14ac:dyDescent="0.25">
      <c r="A187" s="98" t="s">
        <v>152</v>
      </c>
      <c r="B187" t="s">
        <v>9</v>
      </c>
      <c r="C187" t="s">
        <v>9</v>
      </c>
      <c r="D187" s="147">
        <v>0</v>
      </c>
      <c r="E187">
        <f>ROUND((E186*D187),4)</f>
        <v>0</v>
      </c>
    </row>
    <row r="188" spans="1:5" x14ac:dyDescent="0.25">
      <c r="A188" s="98" t="s">
        <v>153</v>
      </c>
      <c r="B188" t="s">
        <v>9</v>
      </c>
      <c r="C188" t="s">
        <v>9</v>
      </c>
      <c r="D188" t="s">
        <v>9</v>
      </c>
      <c r="E188">
        <f>SUM(E186:E187)</f>
        <v>35.336399999999998</v>
      </c>
    </row>
    <row r="190" spans="1:5" x14ac:dyDescent="0.25">
      <c r="A190" s="98" t="s">
        <v>699</v>
      </c>
      <c r="B190" t="s">
        <v>30</v>
      </c>
    </row>
    <row r="191" spans="1:5" ht="30" x14ac:dyDescent="0.25">
      <c r="A191" s="98" t="s">
        <v>700</v>
      </c>
    </row>
    <row r="192" spans="1:5" x14ac:dyDescent="0.25">
      <c r="A192" s="98" t="s">
        <v>156</v>
      </c>
    </row>
    <row r="194" spans="1:5" x14ac:dyDescent="0.25">
      <c r="A194" s="98" t="s">
        <v>147</v>
      </c>
      <c r="B194" t="s">
        <v>139</v>
      </c>
      <c r="C194" t="s">
        <v>140</v>
      </c>
      <c r="D194" t="s">
        <v>141</v>
      </c>
      <c r="E194" t="s">
        <v>142</v>
      </c>
    </row>
    <row r="195" spans="1:5" x14ac:dyDescent="0.25">
      <c r="A195" s="98" t="s">
        <v>686</v>
      </c>
      <c r="B195" t="s">
        <v>146</v>
      </c>
      <c r="C195">
        <v>0.5</v>
      </c>
      <c r="D195">
        <v>14.8035</v>
      </c>
      <c r="E195">
        <f>ROUND((C195*D195),4)</f>
        <v>7.4017999999999997</v>
      </c>
    </row>
    <row r="196" spans="1:5" x14ac:dyDescent="0.25">
      <c r="A196" s="98" t="s">
        <v>668</v>
      </c>
      <c r="B196" t="s">
        <v>146</v>
      </c>
      <c r="C196">
        <v>5</v>
      </c>
      <c r="D196">
        <v>10.5754</v>
      </c>
      <c r="E196">
        <f>ROUND((C196*D196),4)</f>
        <v>52.877000000000002</v>
      </c>
    </row>
    <row r="197" spans="1:5" x14ac:dyDescent="0.25">
      <c r="A197" s="98" t="s">
        <v>144</v>
      </c>
      <c r="B197" t="s">
        <v>9</v>
      </c>
      <c r="C197" t="s">
        <v>9</v>
      </c>
      <c r="D197" t="s">
        <v>9</v>
      </c>
      <c r="E197">
        <f>SUM(E195:E196)</f>
        <v>60.278800000000004</v>
      </c>
    </row>
    <row r="199" spans="1:5" x14ac:dyDescent="0.25">
      <c r="A199" s="98" t="s">
        <v>151</v>
      </c>
      <c r="B199" t="s">
        <v>9</v>
      </c>
      <c r="C199" t="s">
        <v>9</v>
      </c>
      <c r="D199" t="s">
        <v>9</v>
      </c>
      <c r="E199">
        <f>E197</f>
        <v>60.278800000000004</v>
      </c>
    </row>
    <row r="200" spans="1:5" x14ac:dyDescent="0.25">
      <c r="A200" s="98" t="s">
        <v>152</v>
      </c>
      <c r="B200" t="s">
        <v>9</v>
      </c>
      <c r="C200" t="s">
        <v>9</v>
      </c>
      <c r="D200" s="147">
        <v>0</v>
      </c>
      <c r="E200">
        <f>ROUND((E199*D200),4)</f>
        <v>0</v>
      </c>
    </row>
    <row r="201" spans="1:5" x14ac:dyDescent="0.25">
      <c r="A201" s="98" t="s">
        <v>153</v>
      </c>
      <c r="B201" t="s">
        <v>9</v>
      </c>
      <c r="C201" t="s">
        <v>9</v>
      </c>
      <c r="D201" t="s">
        <v>9</v>
      </c>
      <c r="E201">
        <f>SUM(E199:E200)</f>
        <v>60.278800000000004</v>
      </c>
    </row>
    <row r="203" spans="1:5" x14ac:dyDescent="0.25">
      <c r="A203" s="98" t="s">
        <v>701</v>
      </c>
      <c r="B203" t="s">
        <v>421</v>
      </c>
    </row>
    <row r="204" spans="1:5" ht="75" x14ac:dyDescent="0.25">
      <c r="A204" s="98" t="s">
        <v>702</v>
      </c>
    </row>
    <row r="205" spans="1:5" x14ac:dyDescent="0.25">
      <c r="A205" s="98" t="s">
        <v>137</v>
      </c>
    </row>
    <row r="207" spans="1:5" x14ac:dyDescent="0.25">
      <c r="A207" s="98" t="s">
        <v>147</v>
      </c>
      <c r="B207" t="s">
        <v>139</v>
      </c>
      <c r="C207" t="s">
        <v>140</v>
      </c>
      <c r="D207" t="s">
        <v>141</v>
      </c>
      <c r="E207" t="s">
        <v>142</v>
      </c>
    </row>
    <row r="208" spans="1:5" ht="45" x14ac:dyDescent="0.25">
      <c r="A208" s="98" t="s">
        <v>703</v>
      </c>
      <c r="B208" t="s">
        <v>150</v>
      </c>
      <c r="C208">
        <v>1</v>
      </c>
      <c r="D208">
        <v>225</v>
      </c>
      <c r="E208">
        <f>ROUND((C208*D208),4)</f>
        <v>225</v>
      </c>
    </row>
    <row r="209" spans="1:5" x14ac:dyDescent="0.25">
      <c r="A209" s="98" t="s">
        <v>144</v>
      </c>
      <c r="B209" t="s">
        <v>9</v>
      </c>
      <c r="C209" t="s">
        <v>9</v>
      </c>
      <c r="D209" t="s">
        <v>9</v>
      </c>
      <c r="E209">
        <f>SUM(E208:E208)</f>
        <v>225</v>
      </c>
    </row>
    <row r="211" spans="1:5" x14ac:dyDescent="0.25">
      <c r="A211" s="98" t="s">
        <v>151</v>
      </c>
      <c r="B211" t="s">
        <v>9</v>
      </c>
      <c r="C211" t="s">
        <v>9</v>
      </c>
      <c r="D211" t="s">
        <v>9</v>
      </c>
      <c r="E211">
        <f>E209</f>
        <v>225</v>
      </c>
    </row>
    <row r="212" spans="1:5" x14ac:dyDescent="0.25">
      <c r="A212" s="98" t="s">
        <v>152</v>
      </c>
      <c r="B212" t="s">
        <v>9</v>
      </c>
      <c r="C212" t="s">
        <v>9</v>
      </c>
      <c r="D212" s="147">
        <v>0</v>
      </c>
      <c r="E212">
        <f>ROUND((E211*D212),4)</f>
        <v>0</v>
      </c>
    </row>
    <row r="213" spans="1:5" x14ac:dyDescent="0.25">
      <c r="A213" s="98" t="s">
        <v>153</v>
      </c>
      <c r="B213" t="s">
        <v>9</v>
      </c>
      <c r="C213" t="s">
        <v>9</v>
      </c>
      <c r="D213" t="s">
        <v>9</v>
      </c>
      <c r="E213">
        <f>SUM(E211:E212)</f>
        <v>225</v>
      </c>
    </row>
    <row r="215" spans="1:5" x14ac:dyDescent="0.25">
      <c r="A215" s="98" t="s">
        <v>704</v>
      </c>
      <c r="B215" t="s">
        <v>34</v>
      </c>
    </row>
    <row r="216" spans="1:5" ht="30" x14ac:dyDescent="0.25">
      <c r="A216" s="98" t="s">
        <v>705</v>
      </c>
    </row>
    <row r="217" spans="1:5" x14ac:dyDescent="0.25">
      <c r="A217" s="98" t="s">
        <v>156</v>
      </c>
    </row>
    <row r="219" spans="1:5" x14ac:dyDescent="0.25">
      <c r="A219" s="98" t="s">
        <v>147</v>
      </c>
      <c r="B219" t="s">
        <v>139</v>
      </c>
      <c r="C219" t="s">
        <v>140</v>
      </c>
      <c r="D219" t="s">
        <v>141</v>
      </c>
      <c r="E219" t="s">
        <v>142</v>
      </c>
    </row>
    <row r="220" spans="1:5" x14ac:dyDescent="0.25">
      <c r="A220" s="98" t="s">
        <v>686</v>
      </c>
      <c r="B220" t="s">
        <v>146</v>
      </c>
      <c r="C220">
        <v>7.5</v>
      </c>
      <c r="D220">
        <v>14.8035</v>
      </c>
      <c r="E220">
        <f>ROUND((C220*D220),4)</f>
        <v>111.02630000000001</v>
      </c>
    </row>
    <row r="221" spans="1:5" x14ac:dyDescent="0.25">
      <c r="A221" s="98" t="s">
        <v>668</v>
      </c>
      <c r="B221" t="s">
        <v>146</v>
      </c>
      <c r="C221">
        <v>7.5</v>
      </c>
      <c r="D221">
        <v>10.5754</v>
      </c>
      <c r="E221">
        <f>ROUND((C221*D221),4)</f>
        <v>79.3155</v>
      </c>
    </row>
    <row r="222" spans="1:5" ht="30" x14ac:dyDescent="0.25">
      <c r="A222" s="98" t="s">
        <v>706</v>
      </c>
      <c r="B222" t="s">
        <v>158</v>
      </c>
      <c r="C222">
        <v>0.17</v>
      </c>
      <c r="D222">
        <v>361.92649999999998</v>
      </c>
      <c r="E222">
        <f>ROUND((C222*D222),4)</f>
        <v>61.527500000000003</v>
      </c>
    </row>
    <row r="223" spans="1:5" ht="30" x14ac:dyDescent="0.25">
      <c r="A223" s="98" t="s">
        <v>707</v>
      </c>
      <c r="B223" t="s">
        <v>150</v>
      </c>
      <c r="C223">
        <v>250</v>
      </c>
      <c r="D223">
        <v>0.46</v>
      </c>
      <c r="E223">
        <f>ROUND((C223*D223),4)</f>
        <v>115</v>
      </c>
    </row>
    <row r="224" spans="1:5" x14ac:dyDescent="0.25">
      <c r="A224" s="98" t="s">
        <v>144</v>
      </c>
      <c r="B224" t="s">
        <v>9</v>
      </c>
      <c r="C224" t="s">
        <v>9</v>
      </c>
      <c r="D224" t="s">
        <v>9</v>
      </c>
      <c r="E224">
        <f>SUM(E220:E223)</f>
        <v>366.86930000000001</v>
      </c>
    </row>
    <row r="226" spans="1:5" x14ac:dyDescent="0.25">
      <c r="A226" s="98" t="s">
        <v>151</v>
      </c>
      <c r="B226" t="s">
        <v>9</v>
      </c>
      <c r="C226" t="s">
        <v>9</v>
      </c>
      <c r="D226" t="s">
        <v>9</v>
      </c>
      <c r="E226">
        <f>E224</f>
        <v>366.86930000000001</v>
      </c>
    </row>
    <row r="227" spans="1:5" x14ac:dyDescent="0.25">
      <c r="A227" s="98" t="s">
        <v>152</v>
      </c>
      <c r="B227" t="s">
        <v>9</v>
      </c>
      <c r="C227" t="s">
        <v>9</v>
      </c>
      <c r="D227" s="147">
        <v>0</v>
      </c>
      <c r="E227">
        <f>ROUND((E226*D227),4)</f>
        <v>0</v>
      </c>
    </row>
    <row r="228" spans="1:5" x14ac:dyDescent="0.25">
      <c r="A228" s="98" t="s">
        <v>153</v>
      </c>
      <c r="B228" t="s">
        <v>9</v>
      </c>
      <c r="C228" t="s">
        <v>9</v>
      </c>
      <c r="D228" t="s">
        <v>9</v>
      </c>
      <c r="E228">
        <f>SUM(E226:E227)</f>
        <v>366.86930000000001</v>
      </c>
    </row>
    <row r="230" spans="1:5" x14ac:dyDescent="0.25">
      <c r="A230" s="98" t="s">
        <v>708</v>
      </c>
      <c r="B230" t="s">
        <v>428</v>
      </c>
    </row>
    <row r="231" spans="1:5" ht="75" x14ac:dyDescent="0.25">
      <c r="A231" s="98" t="s">
        <v>709</v>
      </c>
    </row>
    <row r="232" spans="1:5" x14ac:dyDescent="0.25">
      <c r="A232" s="98" t="s">
        <v>154</v>
      </c>
    </row>
    <row r="234" spans="1:5" x14ac:dyDescent="0.25">
      <c r="A234" s="98" t="s">
        <v>147</v>
      </c>
      <c r="B234" t="s">
        <v>139</v>
      </c>
      <c r="C234" t="s">
        <v>140</v>
      </c>
      <c r="D234" t="s">
        <v>141</v>
      </c>
      <c r="E234" t="s">
        <v>142</v>
      </c>
    </row>
    <row r="235" spans="1:5" ht="60" x14ac:dyDescent="0.25">
      <c r="A235" s="98" t="s">
        <v>710</v>
      </c>
      <c r="B235" t="s">
        <v>158</v>
      </c>
      <c r="C235">
        <v>1.06E-2</v>
      </c>
      <c r="D235">
        <v>347.2131</v>
      </c>
      <c r="E235">
        <f t="shared" ref="E235:E240" si="1">ROUND((C235*D235),4)</f>
        <v>3.6804999999999999</v>
      </c>
    </row>
    <row r="236" spans="1:5" x14ac:dyDescent="0.25">
      <c r="A236" s="98" t="s">
        <v>686</v>
      </c>
      <c r="B236" t="s">
        <v>146</v>
      </c>
      <c r="C236">
        <v>2.72</v>
      </c>
      <c r="D236">
        <v>14.8035</v>
      </c>
      <c r="E236">
        <f t="shared" si="1"/>
        <v>40.265500000000003</v>
      </c>
    </row>
    <row r="237" spans="1:5" x14ac:dyDescent="0.25">
      <c r="A237" s="98" t="s">
        <v>668</v>
      </c>
      <c r="B237" t="s">
        <v>146</v>
      </c>
      <c r="C237">
        <v>1.36</v>
      </c>
      <c r="D237">
        <v>10.5754</v>
      </c>
      <c r="E237">
        <f t="shared" si="1"/>
        <v>14.3825</v>
      </c>
    </row>
    <row r="238" spans="1:5" ht="30" x14ac:dyDescent="0.25">
      <c r="A238" s="98" t="s">
        <v>711</v>
      </c>
      <c r="B238" t="s">
        <v>150</v>
      </c>
      <c r="C238">
        <v>37.24</v>
      </c>
      <c r="D238">
        <v>0.32</v>
      </c>
      <c r="E238">
        <f t="shared" si="1"/>
        <v>11.9168</v>
      </c>
    </row>
    <row r="239" spans="1:5" ht="45" x14ac:dyDescent="0.25">
      <c r="A239" s="98" t="s">
        <v>712</v>
      </c>
      <c r="B239" t="s">
        <v>160</v>
      </c>
      <c r="C239">
        <v>1.0900000000000001</v>
      </c>
      <c r="D239">
        <v>1.1599999999999999</v>
      </c>
      <c r="E239">
        <f t="shared" si="1"/>
        <v>1.2644</v>
      </c>
    </row>
    <row r="240" spans="1:5" x14ac:dyDescent="0.25">
      <c r="A240" s="98" t="s">
        <v>713</v>
      </c>
      <c r="B240" t="s">
        <v>714</v>
      </c>
      <c r="C240">
        <v>1.3100000000000001E-2</v>
      </c>
      <c r="D240">
        <v>38.21</v>
      </c>
      <c r="E240">
        <f t="shared" si="1"/>
        <v>0.50060000000000004</v>
      </c>
    </row>
    <row r="241" spans="1:5" x14ac:dyDescent="0.25">
      <c r="A241" s="98" t="s">
        <v>144</v>
      </c>
      <c r="B241" t="s">
        <v>9</v>
      </c>
      <c r="C241" t="s">
        <v>9</v>
      </c>
      <c r="D241" t="s">
        <v>9</v>
      </c>
      <c r="E241">
        <f>SUM(E235:E240)</f>
        <v>72.010300000000001</v>
      </c>
    </row>
    <row r="243" spans="1:5" x14ac:dyDescent="0.25">
      <c r="A243" s="98" t="s">
        <v>151</v>
      </c>
      <c r="B243" t="s">
        <v>9</v>
      </c>
      <c r="C243" t="s">
        <v>9</v>
      </c>
      <c r="D243" t="s">
        <v>9</v>
      </c>
      <c r="E243">
        <f>E241</f>
        <v>72.010300000000001</v>
      </c>
    </row>
    <row r="244" spans="1:5" x14ac:dyDescent="0.25">
      <c r="A244" s="98" t="s">
        <v>152</v>
      </c>
      <c r="B244" t="s">
        <v>9</v>
      </c>
      <c r="C244" t="s">
        <v>9</v>
      </c>
      <c r="D244" s="147">
        <v>0</v>
      </c>
      <c r="E244">
        <f>ROUND((E243*D244),4)</f>
        <v>0</v>
      </c>
    </row>
    <row r="245" spans="1:5" x14ac:dyDescent="0.25">
      <c r="A245" s="98" t="s">
        <v>153</v>
      </c>
      <c r="B245" t="s">
        <v>9</v>
      </c>
      <c r="C245" t="s">
        <v>9</v>
      </c>
      <c r="D245" t="s">
        <v>9</v>
      </c>
      <c r="E245">
        <f>SUM(E243:E244)</f>
        <v>72.010300000000001</v>
      </c>
    </row>
    <row r="247" spans="1:5" x14ac:dyDescent="0.25">
      <c r="A247" s="98" t="s">
        <v>715</v>
      </c>
      <c r="B247" t="s">
        <v>431</v>
      </c>
    </row>
    <row r="248" spans="1:5" ht="45" x14ac:dyDescent="0.25">
      <c r="A248" s="98" t="s">
        <v>716</v>
      </c>
    </row>
    <row r="249" spans="1:5" x14ac:dyDescent="0.25">
      <c r="A249" s="98" t="s">
        <v>155</v>
      </c>
    </row>
    <row r="251" spans="1:5" x14ac:dyDescent="0.25">
      <c r="A251" s="98" t="s">
        <v>147</v>
      </c>
      <c r="B251" t="s">
        <v>139</v>
      </c>
      <c r="C251" t="s">
        <v>140</v>
      </c>
      <c r="D251" t="s">
        <v>141</v>
      </c>
      <c r="E251" t="s">
        <v>142</v>
      </c>
    </row>
    <row r="252" spans="1:5" ht="45" x14ac:dyDescent="0.25">
      <c r="A252" s="98" t="s">
        <v>717</v>
      </c>
      <c r="B252" t="s">
        <v>158</v>
      </c>
      <c r="C252">
        <v>6.0000000000000001E-3</v>
      </c>
      <c r="D252">
        <v>409.31209999999999</v>
      </c>
      <c r="E252">
        <f>ROUND((C252*D252),4)</f>
        <v>2.4559000000000002</v>
      </c>
    </row>
    <row r="253" spans="1:5" x14ac:dyDescent="0.25">
      <c r="A253" s="98" t="s">
        <v>686</v>
      </c>
      <c r="B253" t="s">
        <v>146</v>
      </c>
      <c r="C253">
        <v>0.3</v>
      </c>
      <c r="D253">
        <v>14.8035</v>
      </c>
      <c r="E253">
        <f>ROUND((C253*D253),4)</f>
        <v>4.4410999999999996</v>
      </c>
    </row>
    <row r="254" spans="1:5" x14ac:dyDescent="0.25">
      <c r="A254" s="98" t="s">
        <v>668</v>
      </c>
      <c r="B254" t="s">
        <v>146</v>
      </c>
      <c r="C254">
        <v>0.15</v>
      </c>
      <c r="D254">
        <v>10.5754</v>
      </c>
      <c r="E254">
        <f>ROUND((C254*D254),4)</f>
        <v>1.5863</v>
      </c>
    </row>
    <row r="255" spans="1:5" x14ac:dyDescent="0.25">
      <c r="A255" s="98" t="s">
        <v>718</v>
      </c>
      <c r="B255" t="s">
        <v>150</v>
      </c>
      <c r="C255">
        <v>12</v>
      </c>
      <c r="D255">
        <v>0.28999999999999998</v>
      </c>
      <c r="E255">
        <f>ROUND((C255*D255),4)</f>
        <v>3.48</v>
      </c>
    </row>
    <row r="256" spans="1:5" x14ac:dyDescent="0.25">
      <c r="A256" s="98" t="s">
        <v>144</v>
      </c>
      <c r="B256" t="s">
        <v>9</v>
      </c>
      <c r="C256" t="s">
        <v>9</v>
      </c>
      <c r="D256" t="s">
        <v>9</v>
      </c>
      <c r="E256">
        <f>SUM(E252:E255)</f>
        <v>11.9633</v>
      </c>
    </row>
    <row r="258" spans="1:5" x14ac:dyDescent="0.25">
      <c r="A258" s="98" t="s">
        <v>151</v>
      </c>
      <c r="B258" t="s">
        <v>9</v>
      </c>
      <c r="C258" t="s">
        <v>9</v>
      </c>
      <c r="D258" t="s">
        <v>9</v>
      </c>
      <c r="E258">
        <f>E256</f>
        <v>11.9633</v>
      </c>
    </row>
    <row r="259" spans="1:5" x14ac:dyDescent="0.25">
      <c r="A259" s="98" t="s">
        <v>152</v>
      </c>
      <c r="B259" t="s">
        <v>9</v>
      </c>
      <c r="C259" t="s">
        <v>9</v>
      </c>
      <c r="D259" s="147">
        <v>0</v>
      </c>
      <c r="E259">
        <f>ROUND((E258*D259),4)</f>
        <v>0</v>
      </c>
    </row>
    <row r="260" spans="1:5" x14ac:dyDescent="0.25">
      <c r="A260" s="98" t="s">
        <v>153</v>
      </c>
      <c r="B260" t="s">
        <v>9</v>
      </c>
      <c r="C260" t="s">
        <v>9</v>
      </c>
      <c r="D260" t="s">
        <v>9</v>
      </c>
      <c r="E260">
        <f>SUM(E258:E259)</f>
        <v>11.9633</v>
      </c>
    </row>
    <row r="262" spans="1:5" x14ac:dyDescent="0.25">
      <c r="A262" s="98" t="s">
        <v>719</v>
      </c>
      <c r="B262" t="s">
        <v>36</v>
      </c>
    </row>
    <row r="263" spans="1:5" ht="45" x14ac:dyDescent="0.25">
      <c r="A263" s="98" t="s">
        <v>720</v>
      </c>
    </row>
    <row r="264" spans="1:5" x14ac:dyDescent="0.25">
      <c r="A264" s="98" t="s">
        <v>155</v>
      </c>
    </row>
    <row r="266" spans="1:5" x14ac:dyDescent="0.25">
      <c r="A266" s="98" t="s">
        <v>147</v>
      </c>
      <c r="B266" t="s">
        <v>139</v>
      </c>
      <c r="C266" t="s">
        <v>140</v>
      </c>
      <c r="D266" t="s">
        <v>141</v>
      </c>
      <c r="E266" t="s">
        <v>142</v>
      </c>
    </row>
    <row r="267" spans="1:5" ht="30" x14ac:dyDescent="0.25">
      <c r="A267" s="98" t="s">
        <v>721</v>
      </c>
      <c r="B267" t="s">
        <v>159</v>
      </c>
      <c r="C267">
        <v>0.72</v>
      </c>
      <c r="D267">
        <v>7.5282999999999998</v>
      </c>
      <c r="E267">
        <f t="shared" ref="E267:E274" si="2">ROUND((C267*D267),4)</f>
        <v>5.4203999999999999</v>
      </c>
    </row>
    <row r="268" spans="1:5" ht="30" x14ac:dyDescent="0.25">
      <c r="A268" s="98" t="s">
        <v>722</v>
      </c>
      <c r="B268" t="s">
        <v>158</v>
      </c>
      <c r="C268">
        <v>0.01</v>
      </c>
      <c r="D268">
        <v>312.80540000000002</v>
      </c>
      <c r="E268">
        <f t="shared" si="2"/>
        <v>3.1280999999999999</v>
      </c>
    </row>
    <row r="269" spans="1:5" ht="30" x14ac:dyDescent="0.25">
      <c r="A269" s="98" t="s">
        <v>723</v>
      </c>
      <c r="B269" t="s">
        <v>146</v>
      </c>
      <c r="C269">
        <v>0.123</v>
      </c>
      <c r="D269">
        <v>12.1135</v>
      </c>
      <c r="E269">
        <f t="shared" si="2"/>
        <v>1.49</v>
      </c>
    </row>
    <row r="270" spans="1:5" ht="30" x14ac:dyDescent="0.25">
      <c r="A270" s="98" t="s">
        <v>667</v>
      </c>
      <c r="B270" t="s">
        <v>146</v>
      </c>
      <c r="C270">
        <v>7.4999999999999997E-2</v>
      </c>
      <c r="D270">
        <v>14.375400000000001</v>
      </c>
      <c r="E270">
        <f t="shared" si="2"/>
        <v>1.0782</v>
      </c>
    </row>
    <row r="271" spans="1:5" x14ac:dyDescent="0.25">
      <c r="A271" s="98" t="s">
        <v>686</v>
      </c>
      <c r="B271" t="s">
        <v>146</v>
      </c>
      <c r="C271">
        <v>0.02</v>
      </c>
      <c r="D271">
        <v>14.8035</v>
      </c>
      <c r="E271">
        <f t="shared" si="2"/>
        <v>0.29609999999999997</v>
      </c>
    </row>
    <row r="272" spans="1:5" x14ac:dyDescent="0.25">
      <c r="A272" s="98" t="s">
        <v>668</v>
      </c>
      <c r="B272" t="s">
        <v>146</v>
      </c>
      <c r="C272">
        <v>0.06</v>
      </c>
      <c r="D272">
        <v>10.5754</v>
      </c>
      <c r="E272">
        <f t="shared" si="2"/>
        <v>0.63449999999999995</v>
      </c>
    </row>
    <row r="273" spans="1:5" x14ac:dyDescent="0.25">
      <c r="A273" s="98" t="s">
        <v>724</v>
      </c>
      <c r="B273" t="s">
        <v>159</v>
      </c>
      <c r="C273">
        <v>0.01</v>
      </c>
      <c r="D273">
        <v>7.58</v>
      </c>
      <c r="E273">
        <f t="shared" si="2"/>
        <v>7.5800000000000006E-2</v>
      </c>
    </row>
    <row r="274" spans="1:5" ht="30" x14ac:dyDescent="0.25">
      <c r="A274" s="98" t="s">
        <v>725</v>
      </c>
      <c r="B274" t="s">
        <v>160</v>
      </c>
      <c r="C274">
        <v>0.22189999999999999</v>
      </c>
      <c r="D274">
        <v>10.02</v>
      </c>
      <c r="E274">
        <f t="shared" si="2"/>
        <v>2.2233999999999998</v>
      </c>
    </row>
    <row r="275" spans="1:5" x14ac:dyDescent="0.25">
      <c r="A275" s="98" t="s">
        <v>144</v>
      </c>
      <c r="B275" t="s">
        <v>9</v>
      </c>
      <c r="C275" t="s">
        <v>9</v>
      </c>
      <c r="D275" t="s">
        <v>9</v>
      </c>
      <c r="E275">
        <f>SUM(E267:E274)</f>
        <v>14.346499999999999</v>
      </c>
    </row>
    <row r="277" spans="1:5" x14ac:dyDescent="0.25">
      <c r="A277" s="98" t="s">
        <v>151</v>
      </c>
      <c r="B277" t="s">
        <v>9</v>
      </c>
      <c r="C277" t="s">
        <v>9</v>
      </c>
      <c r="D277" t="s">
        <v>9</v>
      </c>
      <c r="E277">
        <f>E275</f>
        <v>14.346499999999999</v>
      </c>
    </row>
    <row r="278" spans="1:5" x14ac:dyDescent="0.25">
      <c r="A278" s="98" t="s">
        <v>152</v>
      </c>
      <c r="B278" t="s">
        <v>9</v>
      </c>
      <c r="C278" t="s">
        <v>9</v>
      </c>
      <c r="D278" s="147">
        <v>0</v>
      </c>
      <c r="E278">
        <f>ROUND((E277*D278),4)</f>
        <v>0</v>
      </c>
    </row>
    <row r="279" spans="1:5" x14ac:dyDescent="0.25">
      <c r="A279" s="98" t="s">
        <v>153</v>
      </c>
      <c r="B279" t="s">
        <v>9</v>
      </c>
      <c r="C279" t="s">
        <v>9</v>
      </c>
      <c r="D279" t="s">
        <v>9</v>
      </c>
      <c r="E279">
        <f>SUM(E277:E278)</f>
        <v>14.346499999999999</v>
      </c>
    </row>
    <row r="281" spans="1:5" x14ac:dyDescent="0.25">
      <c r="A281" s="98" t="s">
        <v>726</v>
      </c>
      <c r="B281" t="s">
        <v>38</v>
      </c>
    </row>
    <row r="282" spans="1:5" ht="30" x14ac:dyDescent="0.25">
      <c r="A282" s="98" t="s">
        <v>727</v>
      </c>
    </row>
    <row r="283" spans="1:5" x14ac:dyDescent="0.25">
      <c r="A283" s="98" t="s">
        <v>154</v>
      </c>
    </row>
    <row r="285" spans="1:5" x14ac:dyDescent="0.25">
      <c r="A285" s="98" t="s">
        <v>147</v>
      </c>
      <c r="B285" t="s">
        <v>139</v>
      </c>
      <c r="C285" t="s">
        <v>140</v>
      </c>
      <c r="D285" t="s">
        <v>141</v>
      </c>
      <c r="E285" t="s">
        <v>142</v>
      </c>
    </row>
    <row r="286" spans="1:5" ht="30" x14ac:dyDescent="0.25">
      <c r="A286" s="98" t="s">
        <v>723</v>
      </c>
      <c r="B286" t="s">
        <v>146</v>
      </c>
      <c r="C286">
        <v>4</v>
      </c>
      <c r="D286">
        <v>12.1135</v>
      </c>
      <c r="E286">
        <f>ROUND((C286*D286),4)</f>
        <v>48.454000000000001</v>
      </c>
    </row>
    <row r="287" spans="1:5" ht="30" x14ac:dyDescent="0.25">
      <c r="A287" s="98" t="s">
        <v>698</v>
      </c>
      <c r="B287" t="s">
        <v>146</v>
      </c>
      <c r="C287">
        <v>4</v>
      </c>
      <c r="D287">
        <v>14.6435</v>
      </c>
      <c r="E287">
        <f>ROUND((C287*D287),4)</f>
        <v>58.573999999999998</v>
      </c>
    </row>
    <row r="288" spans="1:5" ht="30" x14ac:dyDescent="0.25">
      <c r="A288" s="98" t="s">
        <v>728</v>
      </c>
      <c r="B288" t="s">
        <v>150</v>
      </c>
      <c r="C288">
        <v>0.90909079999999998</v>
      </c>
      <c r="D288">
        <v>15.16</v>
      </c>
      <c r="E288">
        <f>ROUND((C288*D288),4)</f>
        <v>13.7818</v>
      </c>
    </row>
    <row r="289" spans="1:5" ht="30" x14ac:dyDescent="0.25">
      <c r="A289" s="98" t="s">
        <v>729</v>
      </c>
      <c r="B289" t="s">
        <v>160</v>
      </c>
      <c r="C289">
        <v>3.6</v>
      </c>
      <c r="D289">
        <v>11.91</v>
      </c>
      <c r="E289">
        <f>ROUND((C289*D289),4)</f>
        <v>42.875999999999998</v>
      </c>
    </row>
    <row r="290" spans="1:5" x14ac:dyDescent="0.25">
      <c r="A290" s="98" t="s">
        <v>730</v>
      </c>
      <c r="B290" t="s">
        <v>159</v>
      </c>
      <c r="C290">
        <v>0.4</v>
      </c>
      <c r="D290">
        <v>8.44</v>
      </c>
      <c r="E290">
        <f>ROUND((C290*D290),4)</f>
        <v>3.3759999999999999</v>
      </c>
    </row>
    <row r="291" spans="1:5" x14ac:dyDescent="0.25">
      <c r="A291" s="98" t="s">
        <v>144</v>
      </c>
      <c r="B291" t="s">
        <v>9</v>
      </c>
      <c r="C291" t="s">
        <v>9</v>
      </c>
      <c r="D291" t="s">
        <v>9</v>
      </c>
      <c r="E291">
        <f>SUM(E286:E290)</f>
        <v>167.06180000000001</v>
      </c>
    </row>
    <row r="293" spans="1:5" x14ac:dyDescent="0.25">
      <c r="A293" s="98" t="s">
        <v>151</v>
      </c>
      <c r="B293" t="s">
        <v>9</v>
      </c>
      <c r="C293" t="s">
        <v>9</v>
      </c>
      <c r="D293" t="s">
        <v>9</v>
      </c>
      <c r="E293">
        <f>E291</f>
        <v>167.06180000000001</v>
      </c>
    </row>
    <row r="294" spans="1:5" x14ac:dyDescent="0.25">
      <c r="A294" s="98" t="s">
        <v>152</v>
      </c>
      <c r="B294" t="s">
        <v>9</v>
      </c>
      <c r="C294" t="s">
        <v>9</v>
      </c>
      <c r="D294" s="147">
        <v>0</v>
      </c>
      <c r="E294">
        <f>ROUND((E293*D294),4)</f>
        <v>0</v>
      </c>
    </row>
    <row r="295" spans="1:5" x14ac:dyDescent="0.25">
      <c r="A295" s="98" t="s">
        <v>153</v>
      </c>
      <c r="B295" t="s">
        <v>9</v>
      </c>
      <c r="C295" t="s">
        <v>9</v>
      </c>
      <c r="D295" t="s">
        <v>9</v>
      </c>
      <c r="E295">
        <f>SUM(E293:E294)</f>
        <v>167.06180000000001</v>
      </c>
    </row>
    <row r="297" spans="1:5" x14ac:dyDescent="0.25">
      <c r="A297" s="98" t="s">
        <v>731</v>
      </c>
      <c r="B297" t="s">
        <v>39</v>
      </c>
    </row>
    <row r="298" spans="1:5" ht="45" x14ac:dyDescent="0.25">
      <c r="A298" s="98" t="s">
        <v>732</v>
      </c>
    </row>
    <row r="299" spans="1:5" x14ac:dyDescent="0.25">
      <c r="A299" s="98" t="s">
        <v>154</v>
      </c>
    </row>
    <row r="301" spans="1:5" x14ac:dyDescent="0.25">
      <c r="A301" s="98" t="s">
        <v>147</v>
      </c>
      <c r="B301" t="s">
        <v>139</v>
      </c>
      <c r="C301" t="s">
        <v>140</v>
      </c>
      <c r="D301" t="s">
        <v>141</v>
      </c>
      <c r="E301" t="s">
        <v>142</v>
      </c>
    </row>
    <row r="302" spans="1:5" ht="30" x14ac:dyDescent="0.25">
      <c r="A302" s="98" t="s">
        <v>683</v>
      </c>
      <c r="B302" t="s">
        <v>146</v>
      </c>
      <c r="C302">
        <v>4.8</v>
      </c>
      <c r="D302">
        <v>14.173500000000001</v>
      </c>
      <c r="E302">
        <f>ROUND((C302*D302),4)</f>
        <v>68.032799999999995</v>
      </c>
    </row>
    <row r="303" spans="1:5" x14ac:dyDescent="0.25">
      <c r="A303" s="98" t="s">
        <v>668</v>
      </c>
      <c r="B303" t="s">
        <v>146</v>
      </c>
      <c r="C303">
        <v>2.2999999999999998</v>
      </c>
      <c r="D303">
        <v>10.5754</v>
      </c>
      <c r="E303">
        <f>ROUND((C303*D303),4)</f>
        <v>24.323399999999999</v>
      </c>
    </row>
    <row r="304" spans="1:5" ht="30" x14ac:dyDescent="0.25">
      <c r="A304" s="98" t="s">
        <v>706</v>
      </c>
      <c r="B304" t="s">
        <v>158</v>
      </c>
      <c r="C304">
        <v>3.3E-3</v>
      </c>
      <c r="D304">
        <v>361.92649999999998</v>
      </c>
      <c r="E304">
        <f>ROUND((C304*D304),4)</f>
        <v>1.1943999999999999</v>
      </c>
    </row>
    <row r="305" spans="1:5" x14ac:dyDescent="0.25">
      <c r="A305" s="98" t="s">
        <v>733</v>
      </c>
      <c r="B305" t="s">
        <v>159</v>
      </c>
      <c r="C305">
        <v>0.7</v>
      </c>
      <c r="D305">
        <v>2.58</v>
      </c>
      <c r="E305">
        <f>ROUND((C305*D305),4)</f>
        <v>1.806</v>
      </c>
    </row>
    <row r="306" spans="1:5" x14ac:dyDescent="0.25">
      <c r="A306" s="98" t="s">
        <v>734</v>
      </c>
      <c r="B306" t="s">
        <v>149</v>
      </c>
      <c r="C306">
        <v>1</v>
      </c>
      <c r="D306">
        <v>307.67</v>
      </c>
      <c r="E306">
        <f>ROUND((C306*D306),4)</f>
        <v>307.67</v>
      </c>
    </row>
    <row r="307" spans="1:5" x14ac:dyDescent="0.25">
      <c r="A307" s="98" t="s">
        <v>144</v>
      </c>
      <c r="B307" t="s">
        <v>9</v>
      </c>
      <c r="C307" t="s">
        <v>9</v>
      </c>
      <c r="D307" t="s">
        <v>9</v>
      </c>
      <c r="E307">
        <f>SUM(E302:E306)</f>
        <v>403.02660000000003</v>
      </c>
    </row>
    <row r="309" spans="1:5" x14ac:dyDescent="0.25">
      <c r="A309" s="98" t="s">
        <v>151</v>
      </c>
      <c r="B309" t="s">
        <v>9</v>
      </c>
      <c r="C309" t="s">
        <v>9</v>
      </c>
      <c r="D309" t="s">
        <v>9</v>
      </c>
      <c r="E309">
        <f>E307</f>
        <v>403.02660000000003</v>
      </c>
    </row>
    <row r="310" spans="1:5" x14ac:dyDescent="0.25">
      <c r="A310" s="98" t="s">
        <v>152</v>
      </c>
      <c r="B310" t="s">
        <v>9</v>
      </c>
      <c r="C310" t="s">
        <v>9</v>
      </c>
      <c r="D310" s="147">
        <v>0</v>
      </c>
      <c r="E310">
        <f>ROUND((E309*D310),4)</f>
        <v>0</v>
      </c>
    </row>
    <row r="311" spans="1:5" x14ac:dyDescent="0.25">
      <c r="A311" s="98" t="s">
        <v>153</v>
      </c>
      <c r="B311" t="s">
        <v>9</v>
      </c>
      <c r="C311" t="s">
        <v>9</v>
      </c>
      <c r="D311" t="s">
        <v>9</v>
      </c>
      <c r="E311">
        <f>SUM(E309:E310)</f>
        <v>403.02660000000003</v>
      </c>
    </row>
    <row r="313" spans="1:5" x14ac:dyDescent="0.25">
      <c r="A313" s="98" t="s">
        <v>735</v>
      </c>
      <c r="B313" t="s">
        <v>42</v>
      </c>
    </row>
    <row r="314" spans="1:5" ht="30" x14ac:dyDescent="0.25">
      <c r="A314" s="98" t="s">
        <v>736</v>
      </c>
    </row>
    <row r="315" spans="1:5" x14ac:dyDescent="0.25">
      <c r="A315" s="98" t="s">
        <v>154</v>
      </c>
    </row>
    <row r="317" spans="1:5" x14ac:dyDescent="0.25">
      <c r="A317" s="98" t="s">
        <v>147</v>
      </c>
      <c r="B317" t="s">
        <v>139</v>
      </c>
      <c r="C317" t="s">
        <v>140</v>
      </c>
      <c r="D317" t="s">
        <v>141</v>
      </c>
      <c r="E317" t="s">
        <v>142</v>
      </c>
    </row>
    <row r="318" spans="1:5" ht="30" x14ac:dyDescent="0.25">
      <c r="A318" s="98" t="s">
        <v>737</v>
      </c>
      <c r="B318" t="s">
        <v>158</v>
      </c>
      <c r="C318">
        <v>0.02</v>
      </c>
      <c r="D318">
        <v>366.95069999999998</v>
      </c>
      <c r="E318">
        <f>ROUND((C318*D318),4)</f>
        <v>7.3390000000000004</v>
      </c>
    </row>
    <row r="319" spans="1:5" x14ac:dyDescent="0.25">
      <c r="A319" s="98" t="s">
        <v>686</v>
      </c>
      <c r="B319" t="s">
        <v>146</v>
      </c>
      <c r="C319">
        <v>0.6</v>
      </c>
      <c r="D319">
        <v>14.8035</v>
      </c>
      <c r="E319">
        <f>ROUND((C319*D319),4)</f>
        <v>8.8820999999999994</v>
      </c>
    </row>
    <row r="320" spans="1:5" x14ac:dyDescent="0.25">
      <c r="A320" s="98" t="s">
        <v>668</v>
      </c>
      <c r="B320" t="s">
        <v>146</v>
      </c>
      <c r="C320">
        <v>0.6</v>
      </c>
      <c r="D320">
        <v>10.5754</v>
      </c>
      <c r="E320">
        <f>ROUND((C320*D320),4)</f>
        <v>6.3452000000000002</v>
      </c>
    </row>
    <row r="321" spans="1:5" x14ac:dyDescent="0.25">
      <c r="A321" s="98" t="s">
        <v>144</v>
      </c>
      <c r="B321" t="s">
        <v>9</v>
      </c>
      <c r="C321" t="s">
        <v>9</v>
      </c>
      <c r="D321" t="s">
        <v>9</v>
      </c>
      <c r="E321">
        <f>SUM(E318:E320)</f>
        <v>22.566299999999998</v>
      </c>
    </row>
    <row r="323" spans="1:5" x14ac:dyDescent="0.25">
      <c r="A323" s="98" t="s">
        <v>151</v>
      </c>
      <c r="B323" t="s">
        <v>9</v>
      </c>
      <c r="C323" t="s">
        <v>9</v>
      </c>
      <c r="D323" t="s">
        <v>9</v>
      </c>
      <c r="E323">
        <f>E321</f>
        <v>22.566299999999998</v>
      </c>
    </row>
    <row r="324" spans="1:5" x14ac:dyDescent="0.25">
      <c r="A324" s="98" t="s">
        <v>152</v>
      </c>
      <c r="B324" t="s">
        <v>9</v>
      </c>
      <c r="C324" t="s">
        <v>9</v>
      </c>
      <c r="D324" s="147">
        <v>0</v>
      </c>
      <c r="E324">
        <f>ROUND((E323*D324),4)</f>
        <v>0</v>
      </c>
    </row>
    <row r="325" spans="1:5" x14ac:dyDescent="0.25">
      <c r="A325" s="98" t="s">
        <v>153</v>
      </c>
      <c r="B325" t="s">
        <v>9</v>
      </c>
      <c r="C325" t="s">
        <v>9</v>
      </c>
      <c r="D325" t="s">
        <v>9</v>
      </c>
      <c r="E325">
        <f>SUM(E323:E324)</f>
        <v>22.566299999999998</v>
      </c>
    </row>
    <row r="327" spans="1:5" x14ac:dyDescent="0.25">
      <c r="A327" s="98" t="s">
        <v>738</v>
      </c>
      <c r="B327" t="s">
        <v>445</v>
      </c>
    </row>
    <row r="328" spans="1:5" ht="60" x14ac:dyDescent="0.25">
      <c r="A328" s="98" t="s">
        <v>739</v>
      </c>
    </row>
    <row r="329" spans="1:5" x14ac:dyDescent="0.25">
      <c r="A329" s="98" t="s">
        <v>154</v>
      </c>
    </row>
    <row r="331" spans="1:5" x14ac:dyDescent="0.25">
      <c r="A331" s="98" t="s">
        <v>147</v>
      </c>
      <c r="B331" t="s">
        <v>139</v>
      </c>
      <c r="C331" t="s">
        <v>140</v>
      </c>
      <c r="D331" t="s">
        <v>141</v>
      </c>
      <c r="E331" t="s">
        <v>142</v>
      </c>
    </row>
    <row r="332" spans="1:5" ht="60" x14ac:dyDescent="0.25">
      <c r="A332" s="98" t="s">
        <v>710</v>
      </c>
      <c r="B332" t="s">
        <v>158</v>
      </c>
      <c r="C332">
        <v>3.1399999999999997E-2</v>
      </c>
      <c r="D332">
        <v>347.2131</v>
      </c>
      <c r="E332">
        <f>ROUND((C332*D332),4)</f>
        <v>10.9025</v>
      </c>
    </row>
    <row r="333" spans="1:5" x14ac:dyDescent="0.25">
      <c r="A333" s="98" t="s">
        <v>686</v>
      </c>
      <c r="B333" t="s">
        <v>146</v>
      </c>
      <c r="C333">
        <v>0.78</v>
      </c>
      <c r="D333">
        <v>14.8035</v>
      </c>
      <c r="E333">
        <f>ROUND((C333*D333),4)</f>
        <v>11.5467</v>
      </c>
    </row>
    <row r="334" spans="1:5" x14ac:dyDescent="0.25">
      <c r="A334" s="98" t="s">
        <v>668</v>
      </c>
      <c r="B334" t="s">
        <v>146</v>
      </c>
      <c r="C334">
        <v>0.78</v>
      </c>
      <c r="D334">
        <v>10.5754</v>
      </c>
      <c r="E334">
        <f>ROUND((C334*D334),4)</f>
        <v>8.2487999999999992</v>
      </c>
    </row>
    <row r="335" spans="1:5" ht="30" x14ac:dyDescent="0.25">
      <c r="A335" s="98" t="s">
        <v>740</v>
      </c>
      <c r="B335" t="s">
        <v>149</v>
      </c>
      <c r="C335">
        <v>0.13880000000000001</v>
      </c>
      <c r="D335">
        <v>9.25</v>
      </c>
      <c r="E335">
        <f>ROUND((C335*D335),4)</f>
        <v>1.2839</v>
      </c>
    </row>
    <row r="336" spans="1:5" x14ac:dyDescent="0.25">
      <c r="A336" s="98" t="s">
        <v>144</v>
      </c>
      <c r="B336" t="s">
        <v>9</v>
      </c>
      <c r="C336" t="s">
        <v>9</v>
      </c>
      <c r="D336" t="s">
        <v>9</v>
      </c>
      <c r="E336">
        <f>SUM(E332:E335)</f>
        <v>31.981899999999996</v>
      </c>
    </row>
    <row r="338" spans="1:5" x14ac:dyDescent="0.25">
      <c r="A338" s="98" t="s">
        <v>151</v>
      </c>
      <c r="B338" t="s">
        <v>9</v>
      </c>
      <c r="C338" t="s">
        <v>9</v>
      </c>
      <c r="D338" t="s">
        <v>9</v>
      </c>
      <c r="E338">
        <f>E336</f>
        <v>31.981899999999996</v>
      </c>
    </row>
    <row r="339" spans="1:5" x14ac:dyDescent="0.25">
      <c r="A339" s="98" t="s">
        <v>152</v>
      </c>
      <c r="B339" t="s">
        <v>9</v>
      </c>
      <c r="C339" t="s">
        <v>9</v>
      </c>
      <c r="D339" s="147">
        <v>0</v>
      </c>
      <c r="E339">
        <f>ROUND((E338*D339),4)</f>
        <v>0</v>
      </c>
    </row>
    <row r="340" spans="1:5" x14ac:dyDescent="0.25">
      <c r="A340" s="98" t="s">
        <v>153</v>
      </c>
      <c r="B340" t="s">
        <v>9</v>
      </c>
      <c r="C340" t="s">
        <v>9</v>
      </c>
      <c r="D340" t="s">
        <v>9</v>
      </c>
      <c r="E340">
        <f>SUM(E338:E339)</f>
        <v>31.981899999999996</v>
      </c>
    </row>
    <row r="342" spans="1:5" x14ac:dyDescent="0.25">
      <c r="A342" s="98" t="s">
        <v>741</v>
      </c>
      <c r="B342" t="s">
        <v>44</v>
      </c>
    </row>
    <row r="343" spans="1:5" ht="45" x14ac:dyDescent="0.25">
      <c r="A343" s="98" t="s">
        <v>742</v>
      </c>
    </row>
    <row r="344" spans="1:5" x14ac:dyDescent="0.25">
      <c r="A344" s="98" t="s">
        <v>154</v>
      </c>
    </row>
    <row r="346" spans="1:5" x14ac:dyDescent="0.25">
      <c r="A346" s="98" t="s">
        <v>147</v>
      </c>
      <c r="B346" t="s">
        <v>139</v>
      </c>
      <c r="C346" t="s">
        <v>140</v>
      </c>
      <c r="D346" t="s">
        <v>141</v>
      </c>
      <c r="E346" t="s">
        <v>142</v>
      </c>
    </row>
    <row r="347" spans="1:5" ht="30" x14ac:dyDescent="0.25">
      <c r="A347" s="98" t="s">
        <v>743</v>
      </c>
      <c r="B347" t="s">
        <v>146</v>
      </c>
      <c r="C347">
        <v>0.93</v>
      </c>
      <c r="D347">
        <v>13.823499999999999</v>
      </c>
      <c r="E347">
        <f>ROUND((C347*D347),4)</f>
        <v>12.8559</v>
      </c>
    </row>
    <row r="348" spans="1:5" x14ac:dyDescent="0.25">
      <c r="A348" s="98" t="s">
        <v>668</v>
      </c>
      <c r="B348" t="s">
        <v>146</v>
      </c>
      <c r="C348">
        <v>0.34</v>
      </c>
      <c r="D348">
        <v>10.5754</v>
      </c>
      <c r="E348">
        <f>ROUND((C348*D348),4)</f>
        <v>3.5956000000000001</v>
      </c>
    </row>
    <row r="349" spans="1:5" x14ac:dyDescent="0.25">
      <c r="A349" s="98" t="s">
        <v>744</v>
      </c>
      <c r="B349" t="s">
        <v>159</v>
      </c>
      <c r="C349">
        <v>8.6199999999999992</v>
      </c>
      <c r="D349">
        <v>0.5</v>
      </c>
      <c r="E349">
        <f>ROUND((C349*D349),4)</f>
        <v>4.3099999999999996</v>
      </c>
    </row>
    <row r="350" spans="1:5" ht="30" x14ac:dyDescent="0.25">
      <c r="A350" s="98" t="s">
        <v>745</v>
      </c>
      <c r="B350" t="s">
        <v>149</v>
      </c>
      <c r="C350">
        <v>1.1200000000000001</v>
      </c>
      <c r="D350">
        <v>35.47</v>
      </c>
      <c r="E350">
        <f>ROUND((C350*D350),4)</f>
        <v>39.726399999999998</v>
      </c>
    </row>
    <row r="351" spans="1:5" x14ac:dyDescent="0.25">
      <c r="A351" s="98" t="s">
        <v>746</v>
      </c>
      <c r="B351" t="s">
        <v>159</v>
      </c>
      <c r="C351">
        <v>0.14000000000000001</v>
      </c>
      <c r="D351">
        <v>3.18</v>
      </c>
      <c r="E351">
        <f>ROUND((C351*D351),4)</f>
        <v>0.44519999999999998</v>
      </c>
    </row>
    <row r="352" spans="1:5" x14ac:dyDescent="0.25">
      <c r="A352" s="98" t="s">
        <v>144</v>
      </c>
      <c r="B352" t="s">
        <v>9</v>
      </c>
      <c r="C352" t="s">
        <v>9</v>
      </c>
      <c r="D352" t="s">
        <v>9</v>
      </c>
      <c r="E352">
        <f>SUM(E347:E351)</f>
        <v>60.933099999999996</v>
      </c>
    </row>
    <row r="354" spans="1:5" x14ac:dyDescent="0.25">
      <c r="A354" s="98" t="s">
        <v>151</v>
      </c>
      <c r="B354" t="s">
        <v>9</v>
      </c>
      <c r="C354" t="s">
        <v>9</v>
      </c>
      <c r="D354" t="s">
        <v>9</v>
      </c>
      <c r="E354">
        <f>E352</f>
        <v>60.933099999999996</v>
      </c>
    </row>
    <row r="355" spans="1:5" x14ac:dyDescent="0.25">
      <c r="A355" s="98" t="s">
        <v>152</v>
      </c>
      <c r="B355" t="s">
        <v>9</v>
      </c>
      <c r="C355" t="s">
        <v>9</v>
      </c>
      <c r="D355" s="147">
        <v>0</v>
      </c>
      <c r="E355">
        <f>ROUND((E354*D355),4)</f>
        <v>0</v>
      </c>
    </row>
    <row r="356" spans="1:5" x14ac:dyDescent="0.25">
      <c r="A356" s="98" t="s">
        <v>153</v>
      </c>
      <c r="B356" t="s">
        <v>9</v>
      </c>
      <c r="C356" t="s">
        <v>9</v>
      </c>
      <c r="D356" t="s">
        <v>9</v>
      </c>
      <c r="E356">
        <f>SUM(E354:E355)</f>
        <v>60.933099999999996</v>
      </c>
    </row>
    <row r="358" spans="1:5" x14ac:dyDescent="0.25">
      <c r="A358" s="98" t="s">
        <v>747</v>
      </c>
      <c r="B358" t="s">
        <v>46</v>
      </c>
    </row>
    <row r="359" spans="1:5" ht="60" x14ac:dyDescent="0.25">
      <c r="A359" s="98" t="s">
        <v>748</v>
      </c>
    </row>
    <row r="360" spans="1:5" x14ac:dyDescent="0.25">
      <c r="A360" s="98" t="s">
        <v>154</v>
      </c>
    </row>
    <row r="362" spans="1:5" x14ac:dyDescent="0.25">
      <c r="A362" s="98" t="s">
        <v>147</v>
      </c>
      <c r="B362" t="s">
        <v>139</v>
      </c>
      <c r="C362" t="s">
        <v>140</v>
      </c>
      <c r="D362" t="s">
        <v>141</v>
      </c>
      <c r="E362" t="s">
        <v>142</v>
      </c>
    </row>
    <row r="363" spans="1:5" ht="30" x14ac:dyDescent="0.25">
      <c r="A363" s="98" t="s">
        <v>743</v>
      </c>
      <c r="B363" t="s">
        <v>146</v>
      </c>
      <c r="C363">
        <v>0.97</v>
      </c>
      <c r="D363">
        <v>13.823499999999999</v>
      </c>
      <c r="E363">
        <f>ROUND((C363*D363),4)</f>
        <v>13.408799999999999</v>
      </c>
    </row>
    <row r="364" spans="1:5" x14ac:dyDescent="0.25">
      <c r="A364" s="98" t="s">
        <v>668</v>
      </c>
      <c r="B364" t="s">
        <v>146</v>
      </c>
      <c r="C364">
        <v>0.48</v>
      </c>
      <c r="D364">
        <v>10.5754</v>
      </c>
      <c r="E364">
        <f>ROUND((C364*D364),4)</f>
        <v>5.0762</v>
      </c>
    </row>
    <row r="365" spans="1:5" x14ac:dyDescent="0.25">
      <c r="A365" s="98" t="s">
        <v>744</v>
      </c>
      <c r="B365" t="s">
        <v>159</v>
      </c>
      <c r="C365">
        <v>6.14</v>
      </c>
      <c r="D365">
        <v>0.5</v>
      </c>
      <c r="E365">
        <f>ROUND((C365*D365),4)</f>
        <v>3.07</v>
      </c>
    </row>
    <row r="366" spans="1:5" ht="30" x14ac:dyDescent="0.25">
      <c r="A366" s="98" t="s">
        <v>749</v>
      </c>
      <c r="B366" t="s">
        <v>149</v>
      </c>
      <c r="C366">
        <v>1.0900000000000001</v>
      </c>
      <c r="D366">
        <v>23.9</v>
      </c>
      <c r="E366">
        <f>ROUND((C366*D366),4)</f>
        <v>26.050999999999998</v>
      </c>
    </row>
    <row r="367" spans="1:5" x14ac:dyDescent="0.25">
      <c r="A367" s="98" t="s">
        <v>746</v>
      </c>
      <c r="B367" t="s">
        <v>159</v>
      </c>
      <c r="C367">
        <v>0.22</v>
      </c>
      <c r="D367">
        <v>3.18</v>
      </c>
      <c r="E367">
        <f>ROUND((C367*D367),4)</f>
        <v>0.6996</v>
      </c>
    </row>
    <row r="368" spans="1:5" x14ac:dyDescent="0.25">
      <c r="A368" s="98" t="s">
        <v>144</v>
      </c>
      <c r="B368" t="s">
        <v>9</v>
      </c>
      <c r="C368" t="s">
        <v>9</v>
      </c>
      <c r="D368" t="s">
        <v>9</v>
      </c>
      <c r="E368">
        <f>SUM(E363:E367)</f>
        <v>48.305599999999991</v>
      </c>
    </row>
    <row r="370" spans="1:5" x14ac:dyDescent="0.25">
      <c r="A370" s="98" t="s">
        <v>151</v>
      </c>
      <c r="B370" t="s">
        <v>9</v>
      </c>
      <c r="C370" t="s">
        <v>9</v>
      </c>
      <c r="D370" t="s">
        <v>9</v>
      </c>
      <c r="E370">
        <f>E368</f>
        <v>48.305599999999991</v>
      </c>
    </row>
    <row r="371" spans="1:5" x14ac:dyDescent="0.25">
      <c r="A371" s="98" t="s">
        <v>152</v>
      </c>
      <c r="B371" t="s">
        <v>9</v>
      </c>
      <c r="C371" t="s">
        <v>9</v>
      </c>
      <c r="D371" s="147">
        <v>0</v>
      </c>
      <c r="E371">
        <f>ROUND((E370*D371),4)</f>
        <v>0</v>
      </c>
    </row>
    <row r="372" spans="1:5" x14ac:dyDescent="0.25">
      <c r="A372" s="98" t="s">
        <v>153</v>
      </c>
      <c r="B372" t="s">
        <v>9</v>
      </c>
      <c r="C372" t="s">
        <v>9</v>
      </c>
      <c r="D372" t="s">
        <v>9</v>
      </c>
      <c r="E372">
        <f>SUM(E370:E371)</f>
        <v>48.305599999999991</v>
      </c>
    </row>
    <row r="374" spans="1:5" x14ac:dyDescent="0.25">
      <c r="A374" s="98" t="s">
        <v>750</v>
      </c>
      <c r="B374" t="s">
        <v>48</v>
      </c>
    </row>
    <row r="375" spans="1:5" ht="30" x14ac:dyDescent="0.25">
      <c r="A375" s="98" t="s">
        <v>751</v>
      </c>
    </row>
    <row r="376" spans="1:5" x14ac:dyDescent="0.25">
      <c r="A376" s="98" t="s">
        <v>154</v>
      </c>
    </row>
    <row r="378" spans="1:5" x14ac:dyDescent="0.25">
      <c r="A378" s="98" t="s">
        <v>147</v>
      </c>
      <c r="B378" t="s">
        <v>139</v>
      </c>
      <c r="C378" t="s">
        <v>140</v>
      </c>
      <c r="D378" t="s">
        <v>141</v>
      </c>
      <c r="E378" t="s">
        <v>142</v>
      </c>
    </row>
    <row r="379" spans="1:5" x14ac:dyDescent="0.25">
      <c r="A379" s="98" t="s">
        <v>686</v>
      </c>
      <c r="B379" t="s">
        <v>146</v>
      </c>
      <c r="C379">
        <v>0.17</v>
      </c>
      <c r="D379">
        <v>14.8035</v>
      </c>
      <c r="E379">
        <f>ROUND((C379*D379),4)</f>
        <v>2.5165999999999999</v>
      </c>
    </row>
    <row r="380" spans="1:5" x14ac:dyDescent="0.25">
      <c r="A380" s="98" t="s">
        <v>668</v>
      </c>
      <c r="B380" t="s">
        <v>146</v>
      </c>
      <c r="C380">
        <v>0.17</v>
      </c>
      <c r="D380">
        <v>10.5754</v>
      </c>
      <c r="E380">
        <f>ROUND((C380*D380),4)</f>
        <v>1.7978000000000001</v>
      </c>
    </row>
    <row r="381" spans="1:5" x14ac:dyDescent="0.25">
      <c r="A381" s="98" t="s">
        <v>752</v>
      </c>
      <c r="B381" t="s">
        <v>159</v>
      </c>
      <c r="C381">
        <v>0.14000000000000001</v>
      </c>
      <c r="D381">
        <v>29.12</v>
      </c>
      <c r="E381">
        <f>ROUND((C381*D381),4)</f>
        <v>4.0768000000000004</v>
      </c>
    </row>
    <row r="382" spans="1:5" ht="30" x14ac:dyDescent="0.25">
      <c r="A382" s="98" t="s">
        <v>753</v>
      </c>
      <c r="B382" t="s">
        <v>149</v>
      </c>
      <c r="C382">
        <v>1.05</v>
      </c>
      <c r="D382">
        <v>90.14</v>
      </c>
      <c r="E382">
        <f>ROUND((C382*D382),4)</f>
        <v>94.647000000000006</v>
      </c>
    </row>
    <row r="383" spans="1:5" x14ac:dyDescent="0.25">
      <c r="A383" s="98" t="s">
        <v>144</v>
      </c>
      <c r="B383" t="s">
        <v>9</v>
      </c>
      <c r="C383" t="s">
        <v>9</v>
      </c>
      <c r="D383" t="s">
        <v>9</v>
      </c>
      <c r="E383">
        <f>SUM(E379:E382)</f>
        <v>103.0382</v>
      </c>
    </row>
    <row r="385" spans="1:5" x14ac:dyDescent="0.25">
      <c r="A385" s="98" t="s">
        <v>151</v>
      </c>
      <c r="B385" t="s">
        <v>9</v>
      </c>
      <c r="C385" t="s">
        <v>9</v>
      </c>
      <c r="D385" t="s">
        <v>9</v>
      </c>
      <c r="E385">
        <f>E383</f>
        <v>103.0382</v>
      </c>
    </row>
    <row r="386" spans="1:5" x14ac:dyDescent="0.25">
      <c r="A386" s="98" t="s">
        <v>152</v>
      </c>
      <c r="B386" t="s">
        <v>9</v>
      </c>
      <c r="C386" t="s">
        <v>9</v>
      </c>
      <c r="D386" s="147">
        <v>0</v>
      </c>
      <c r="E386">
        <f>ROUND((E385*D386),4)</f>
        <v>0</v>
      </c>
    </row>
    <row r="387" spans="1:5" x14ac:dyDescent="0.25">
      <c r="A387" s="98" t="s">
        <v>153</v>
      </c>
      <c r="B387" t="s">
        <v>9</v>
      </c>
      <c r="C387" t="s">
        <v>9</v>
      </c>
      <c r="D387" t="s">
        <v>9</v>
      </c>
      <c r="E387">
        <f>SUM(E385:E386)</f>
        <v>103.0382</v>
      </c>
    </row>
    <row r="389" spans="1:5" x14ac:dyDescent="0.25">
      <c r="A389" s="98" t="s">
        <v>754</v>
      </c>
      <c r="B389" t="s">
        <v>50</v>
      </c>
    </row>
    <row r="390" spans="1:5" x14ac:dyDescent="0.25">
      <c r="A390" s="98" t="s">
        <v>755</v>
      </c>
    </row>
    <row r="391" spans="1:5" x14ac:dyDescent="0.25">
      <c r="A391" s="98" t="s">
        <v>155</v>
      </c>
    </row>
    <row r="393" spans="1:5" x14ac:dyDescent="0.25">
      <c r="A393" s="98" t="s">
        <v>147</v>
      </c>
      <c r="B393" t="s">
        <v>139</v>
      </c>
      <c r="C393" t="s">
        <v>140</v>
      </c>
      <c r="D393" t="s">
        <v>141</v>
      </c>
      <c r="E393" t="s">
        <v>142</v>
      </c>
    </row>
    <row r="394" spans="1:5" x14ac:dyDescent="0.25">
      <c r="A394" s="98" t="s">
        <v>686</v>
      </c>
      <c r="B394" t="s">
        <v>146</v>
      </c>
      <c r="C394">
        <v>7.0000000000000007E-2</v>
      </c>
      <c r="D394">
        <v>14.8035</v>
      </c>
      <c r="E394">
        <f>ROUND((C394*D394),4)</f>
        <v>1.0362</v>
      </c>
    </row>
    <row r="395" spans="1:5" x14ac:dyDescent="0.25">
      <c r="A395" s="98" t="s">
        <v>752</v>
      </c>
      <c r="B395" t="s">
        <v>159</v>
      </c>
      <c r="C395">
        <v>0.18</v>
      </c>
      <c r="D395">
        <v>29.12</v>
      </c>
      <c r="E395">
        <f>ROUND((C395*D395),4)</f>
        <v>5.2416</v>
      </c>
    </row>
    <row r="396" spans="1:5" x14ac:dyDescent="0.25">
      <c r="A396" s="98" t="s">
        <v>756</v>
      </c>
      <c r="B396" t="s">
        <v>160</v>
      </c>
      <c r="C396">
        <v>1.1000000000000001</v>
      </c>
      <c r="D396">
        <v>16.02</v>
      </c>
      <c r="E396">
        <f>ROUND((C396*D396),4)</f>
        <v>17.622</v>
      </c>
    </row>
    <row r="397" spans="1:5" x14ac:dyDescent="0.25">
      <c r="A397" s="98" t="s">
        <v>144</v>
      </c>
      <c r="B397" t="s">
        <v>9</v>
      </c>
      <c r="C397" t="s">
        <v>9</v>
      </c>
      <c r="D397" t="s">
        <v>9</v>
      </c>
      <c r="E397">
        <f>SUM(E394:E396)</f>
        <v>23.899799999999999</v>
      </c>
    </row>
    <row r="399" spans="1:5" x14ac:dyDescent="0.25">
      <c r="A399" s="98" t="s">
        <v>151</v>
      </c>
      <c r="B399" t="s">
        <v>9</v>
      </c>
      <c r="C399" t="s">
        <v>9</v>
      </c>
      <c r="D399" t="s">
        <v>9</v>
      </c>
      <c r="E399">
        <f>E397</f>
        <v>23.899799999999999</v>
      </c>
    </row>
    <row r="400" spans="1:5" x14ac:dyDescent="0.25">
      <c r="A400" s="98" t="s">
        <v>152</v>
      </c>
      <c r="B400" t="s">
        <v>9</v>
      </c>
      <c r="C400" t="s">
        <v>9</v>
      </c>
      <c r="D400" s="147">
        <v>0</v>
      </c>
      <c r="E400">
        <f>ROUND((E399*D400),4)</f>
        <v>0</v>
      </c>
    </row>
    <row r="401" spans="1:5" x14ac:dyDescent="0.25">
      <c r="A401" s="98" t="s">
        <v>153</v>
      </c>
      <c r="B401" t="s">
        <v>9</v>
      </c>
      <c r="C401" t="s">
        <v>9</v>
      </c>
      <c r="D401" t="s">
        <v>9</v>
      </c>
      <c r="E401">
        <f>SUM(E399:E400)</f>
        <v>23.899799999999999</v>
      </c>
    </row>
    <row r="403" spans="1:5" x14ac:dyDescent="0.25">
      <c r="A403" s="98" t="s">
        <v>757</v>
      </c>
      <c r="B403" t="s">
        <v>53</v>
      </c>
    </row>
    <row r="404" spans="1:5" ht="45" x14ac:dyDescent="0.25">
      <c r="A404" s="98" t="s">
        <v>758</v>
      </c>
    </row>
    <row r="405" spans="1:5" x14ac:dyDescent="0.25">
      <c r="A405" s="98" t="s">
        <v>155</v>
      </c>
    </row>
    <row r="407" spans="1:5" x14ac:dyDescent="0.25">
      <c r="A407" s="98" t="s">
        <v>147</v>
      </c>
      <c r="B407" t="s">
        <v>139</v>
      </c>
      <c r="C407" t="s">
        <v>140</v>
      </c>
      <c r="D407" t="s">
        <v>141</v>
      </c>
      <c r="E407" t="s">
        <v>142</v>
      </c>
    </row>
    <row r="408" spans="1:5" ht="30" x14ac:dyDescent="0.25">
      <c r="A408" s="98" t="s">
        <v>683</v>
      </c>
      <c r="B408" t="s">
        <v>146</v>
      </c>
      <c r="C408">
        <v>0.6</v>
      </c>
      <c r="D408">
        <v>14.173500000000001</v>
      </c>
      <c r="E408">
        <f>ROUND((C408*D408),4)</f>
        <v>8.5040999999999993</v>
      </c>
    </row>
    <row r="409" spans="1:5" x14ac:dyDescent="0.25">
      <c r="A409" s="98" t="s">
        <v>668</v>
      </c>
      <c r="B409" t="s">
        <v>146</v>
      </c>
      <c r="C409">
        <v>0.6</v>
      </c>
      <c r="D409">
        <v>10.5754</v>
      </c>
      <c r="E409">
        <f>ROUND((C409*D409),4)</f>
        <v>6.3452000000000002</v>
      </c>
    </row>
    <row r="410" spans="1:5" ht="30" x14ac:dyDescent="0.25">
      <c r="A410" s="98" t="s">
        <v>759</v>
      </c>
      <c r="B410" t="s">
        <v>158</v>
      </c>
      <c r="C410">
        <v>5.4999999999999997E-3</v>
      </c>
      <c r="D410">
        <v>390.66800000000001</v>
      </c>
      <c r="E410">
        <f>ROUND((C410*D410),4)</f>
        <v>2.1486999999999998</v>
      </c>
    </row>
    <row r="411" spans="1:5" ht="30" x14ac:dyDescent="0.25">
      <c r="A411" s="98" t="s">
        <v>760</v>
      </c>
      <c r="B411" t="s">
        <v>160</v>
      </c>
      <c r="C411">
        <v>1</v>
      </c>
      <c r="D411">
        <v>60.69</v>
      </c>
      <c r="E411">
        <f>ROUND((C411*D411),4)</f>
        <v>60.69</v>
      </c>
    </row>
    <row r="412" spans="1:5" x14ac:dyDescent="0.25">
      <c r="A412" s="98" t="s">
        <v>144</v>
      </c>
      <c r="B412" t="s">
        <v>9</v>
      </c>
      <c r="C412" t="s">
        <v>9</v>
      </c>
      <c r="D412" t="s">
        <v>9</v>
      </c>
      <c r="E412">
        <f>SUM(E408:E411)</f>
        <v>77.687999999999988</v>
      </c>
    </row>
    <row r="414" spans="1:5" x14ac:dyDescent="0.25">
      <c r="A414" s="98" t="s">
        <v>151</v>
      </c>
      <c r="B414" t="s">
        <v>9</v>
      </c>
      <c r="C414" t="s">
        <v>9</v>
      </c>
      <c r="D414" t="s">
        <v>9</v>
      </c>
      <c r="E414">
        <f>E412</f>
        <v>77.687999999999988</v>
      </c>
    </row>
    <row r="415" spans="1:5" x14ac:dyDescent="0.25">
      <c r="A415" s="98" t="s">
        <v>152</v>
      </c>
      <c r="B415" t="s">
        <v>9</v>
      </c>
      <c r="C415" t="s">
        <v>9</v>
      </c>
      <c r="D415" s="147">
        <v>0</v>
      </c>
      <c r="E415">
        <f>ROUND((E414*D415),4)</f>
        <v>0</v>
      </c>
    </row>
    <row r="416" spans="1:5" x14ac:dyDescent="0.25">
      <c r="A416" s="98" t="s">
        <v>153</v>
      </c>
      <c r="B416" t="s">
        <v>9</v>
      </c>
      <c r="C416" t="s">
        <v>9</v>
      </c>
      <c r="D416" t="s">
        <v>9</v>
      </c>
      <c r="E416">
        <f>SUM(E414:E415)</f>
        <v>77.687999999999988</v>
      </c>
    </row>
    <row r="418" spans="1:5" x14ac:dyDescent="0.25">
      <c r="A418" s="98" t="s">
        <v>761</v>
      </c>
      <c r="B418" t="s">
        <v>55</v>
      </c>
    </row>
    <row r="419" spans="1:5" ht="30" x14ac:dyDescent="0.25">
      <c r="A419" s="98" t="s">
        <v>762</v>
      </c>
    </row>
    <row r="420" spans="1:5" x14ac:dyDescent="0.25">
      <c r="A420" s="98" t="s">
        <v>155</v>
      </c>
    </row>
    <row r="422" spans="1:5" x14ac:dyDescent="0.25">
      <c r="A422" s="98" t="s">
        <v>147</v>
      </c>
      <c r="B422" t="s">
        <v>139</v>
      </c>
      <c r="C422" t="s">
        <v>140</v>
      </c>
      <c r="D422" t="s">
        <v>141</v>
      </c>
      <c r="E422" t="s">
        <v>142</v>
      </c>
    </row>
    <row r="423" spans="1:5" x14ac:dyDescent="0.25">
      <c r="A423" s="98" t="s">
        <v>686</v>
      </c>
      <c r="B423" t="s">
        <v>146</v>
      </c>
      <c r="C423">
        <v>2</v>
      </c>
      <c r="D423">
        <v>14.8035</v>
      </c>
      <c r="E423">
        <f>ROUND((C423*D423),4)</f>
        <v>29.606999999999999</v>
      </c>
    </row>
    <row r="424" spans="1:5" x14ac:dyDescent="0.25">
      <c r="A424" s="98" t="s">
        <v>668</v>
      </c>
      <c r="B424" t="s">
        <v>146</v>
      </c>
      <c r="C424">
        <v>2</v>
      </c>
      <c r="D424">
        <v>10.5754</v>
      </c>
      <c r="E424">
        <f>ROUND((C424*D424),4)</f>
        <v>21.1508</v>
      </c>
    </row>
    <row r="425" spans="1:5" ht="30" x14ac:dyDescent="0.25">
      <c r="A425" s="98" t="s">
        <v>759</v>
      </c>
      <c r="B425" t="s">
        <v>158</v>
      </c>
      <c r="C425">
        <v>4.4999999999999997E-3</v>
      </c>
      <c r="D425">
        <v>390.66800000000001</v>
      </c>
      <c r="E425">
        <f>ROUND((C425*D425),4)</f>
        <v>1.758</v>
      </c>
    </row>
    <row r="426" spans="1:5" x14ac:dyDescent="0.25">
      <c r="A426" s="98" t="s">
        <v>820</v>
      </c>
      <c r="B426" t="s">
        <v>149</v>
      </c>
      <c r="C426">
        <v>0.377</v>
      </c>
      <c r="D426">
        <v>203.95</v>
      </c>
      <c r="E426">
        <f t="shared" ref="E426" si="3">ROUND((C426*D426),4)</f>
        <v>76.889200000000002</v>
      </c>
    </row>
    <row r="427" spans="1:5" x14ac:dyDescent="0.25">
      <c r="A427" s="98" t="s">
        <v>144</v>
      </c>
      <c r="B427" t="s">
        <v>9</v>
      </c>
      <c r="C427" t="s">
        <v>9</v>
      </c>
      <c r="D427" t="s">
        <v>9</v>
      </c>
      <c r="E427">
        <f>SUM(E423:E426)</f>
        <v>129.405</v>
      </c>
    </row>
    <row r="429" spans="1:5" x14ac:dyDescent="0.25">
      <c r="A429" s="98" t="s">
        <v>151</v>
      </c>
      <c r="B429" t="s">
        <v>9</v>
      </c>
      <c r="C429" t="s">
        <v>9</v>
      </c>
      <c r="D429" t="s">
        <v>9</v>
      </c>
      <c r="E429">
        <f>E427</f>
        <v>129.405</v>
      </c>
    </row>
    <row r="430" spans="1:5" x14ac:dyDescent="0.25">
      <c r="A430" s="98" t="s">
        <v>152</v>
      </c>
      <c r="B430" t="s">
        <v>9</v>
      </c>
      <c r="C430" t="s">
        <v>9</v>
      </c>
      <c r="D430" s="147">
        <v>0</v>
      </c>
      <c r="E430">
        <f>ROUND((E429*D430),4)</f>
        <v>0</v>
      </c>
    </row>
    <row r="431" spans="1:5" x14ac:dyDescent="0.25">
      <c r="A431" s="98" t="s">
        <v>153</v>
      </c>
      <c r="B431" t="s">
        <v>9</v>
      </c>
      <c r="C431" t="s">
        <v>9</v>
      </c>
      <c r="D431" t="s">
        <v>9</v>
      </c>
      <c r="E431">
        <f>SUM(E429:E430)</f>
        <v>129.405</v>
      </c>
    </row>
    <row r="433" spans="1:5" x14ac:dyDescent="0.25">
      <c r="A433" s="98" t="s">
        <v>763</v>
      </c>
      <c r="B433" t="s">
        <v>456</v>
      </c>
    </row>
    <row r="434" spans="1:5" x14ac:dyDescent="0.25">
      <c r="A434" s="98" t="s">
        <v>764</v>
      </c>
    </row>
    <row r="435" spans="1:5" x14ac:dyDescent="0.25">
      <c r="A435" s="98" t="s">
        <v>155</v>
      </c>
    </row>
    <row r="437" spans="1:5" x14ac:dyDescent="0.25">
      <c r="A437" s="98" t="s">
        <v>147</v>
      </c>
      <c r="B437" t="s">
        <v>139</v>
      </c>
      <c r="C437" t="s">
        <v>140</v>
      </c>
      <c r="D437" t="s">
        <v>141</v>
      </c>
      <c r="E437" t="s">
        <v>142</v>
      </c>
    </row>
    <row r="438" spans="1:5" x14ac:dyDescent="0.25">
      <c r="A438" s="98" t="s">
        <v>765</v>
      </c>
      <c r="B438" t="s">
        <v>160</v>
      </c>
      <c r="C438">
        <v>1</v>
      </c>
      <c r="D438">
        <v>7.47</v>
      </c>
      <c r="E438">
        <f>ROUND((C438*D438),4)</f>
        <v>7.47</v>
      </c>
    </row>
    <row r="439" spans="1:5" x14ac:dyDescent="0.25">
      <c r="A439" s="98" t="s">
        <v>144</v>
      </c>
      <c r="B439" t="s">
        <v>9</v>
      </c>
      <c r="C439" t="s">
        <v>9</v>
      </c>
      <c r="D439" t="s">
        <v>9</v>
      </c>
      <c r="E439">
        <f>SUM(E438:E438)</f>
        <v>7.47</v>
      </c>
    </row>
    <row r="441" spans="1:5" x14ac:dyDescent="0.25">
      <c r="A441" s="98" t="s">
        <v>151</v>
      </c>
      <c r="B441" t="s">
        <v>9</v>
      </c>
      <c r="C441" t="s">
        <v>9</v>
      </c>
      <c r="D441" t="s">
        <v>9</v>
      </c>
      <c r="E441">
        <f>E439</f>
        <v>7.47</v>
      </c>
    </row>
    <row r="442" spans="1:5" x14ac:dyDescent="0.25">
      <c r="A442" s="98" t="s">
        <v>152</v>
      </c>
      <c r="B442" t="s">
        <v>9</v>
      </c>
      <c r="C442" t="s">
        <v>9</v>
      </c>
      <c r="D442" s="147">
        <v>0</v>
      </c>
      <c r="E442">
        <f>ROUND((E441*D442),4)</f>
        <v>0</v>
      </c>
    </row>
    <row r="443" spans="1:5" x14ac:dyDescent="0.25">
      <c r="A443" s="98" t="s">
        <v>153</v>
      </c>
      <c r="B443" t="s">
        <v>9</v>
      </c>
      <c r="C443" t="s">
        <v>9</v>
      </c>
      <c r="D443" t="s">
        <v>9</v>
      </c>
      <c r="E443">
        <f>SUM(E441:E442)</f>
        <v>7.47</v>
      </c>
    </row>
    <row r="445" spans="1:5" x14ac:dyDescent="0.25">
      <c r="A445" s="98" t="s">
        <v>766</v>
      </c>
      <c r="B445" t="s">
        <v>460</v>
      </c>
    </row>
    <row r="446" spans="1:5" ht="30" x14ac:dyDescent="0.25">
      <c r="A446" s="98" t="s">
        <v>767</v>
      </c>
    </row>
    <row r="447" spans="1:5" x14ac:dyDescent="0.25">
      <c r="A447" s="98" t="s">
        <v>155</v>
      </c>
    </row>
    <row r="449" spans="1:5" x14ac:dyDescent="0.25">
      <c r="A449" s="98" t="s">
        <v>147</v>
      </c>
      <c r="B449" t="s">
        <v>139</v>
      </c>
      <c r="C449" t="s">
        <v>140</v>
      </c>
      <c r="D449" t="s">
        <v>141</v>
      </c>
      <c r="E449" t="s">
        <v>142</v>
      </c>
    </row>
    <row r="450" spans="1:5" ht="30" x14ac:dyDescent="0.25">
      <c r="A450" s="98" t="s">
        <v>768</v>
      </c>
      <c r="B450" t="s">
        <v>160</v>
      </c>
      <c r="C450">
        <v>1</v>
      </c>
      <c r="D450">
        <v>26.98</v>
      </c>
      <c r="E450">
        <f>ROUND((C450*D450),4)</f>
        <v>26.98</v>
      </c>
    </row>
    <row r="451" spans="1:5" x14ac:dyDescent="0.25">
      <c r="A451" s="98" t="s">
        <v>144</v>
      </c>
      <c r="B451" t="s">
        <v>9</v>
      </c>
      <c r="C451" t="s">
        <v>9</v>
      </c>
      <c r="D451" t="s">
        <v>9</v>
      </c>
      <c r="E451">
        <f>SUM(E450:E450)</f>
        <v>26.98</v>
      </c>
    </row>
    <row r="453" spans="1:5" x14ac:dyDescent="0.25">
      <c r="A453" s="98" t="s">
        <v>151</v>
      </c>
      <c r="B453" t="s">
        <v>9</v>
      </c>
      <c r="C453" t="s">
        <v>9</v>
      </c>
      <c r="D453" t="s">
        <v>9</v>
      </c>
      <c r="E453">
        <f>E451</f>
        <v>26.98</v>
      </c>
    </row>
    <row r="454" spans="1:5" x14ac:dyDescent="0.25">
      <c r="A454" s="98" t="s">
        <v>152</v>
      </c>
      <c r="B454" t="s">
        <v>9</v>
      </c>
      <c r="C454" t="s">
        <v>9</v>
      </c>
      <c r="D454" s="147">
        <v>0</v>
      </c>
      <c r="E454">
        <f>ROUND((E453*D454),4)</f>
        <v>0</v>
      </c>
    </row>
    <row r="455" spans="1:5" x14ac:dyDescent="0.25">
      <c r="A455" s="98" t="s">
        <v>153</v>
      </c>
      <c r="B455" t="s">
        <v>9</v>
      </c>
      <c r="C455" t="s">
        <v>9</v>
      </c>
      <c r="D455" t="s">
        <v>9</v>
      </c>
      <c r="E455">
        <f>SUM(E453:E454)</f>
        <v>26.98</v>
      </c>
    </row>
    <row r="457" spans="1:5" x14ac:dyDescent="0.25">
      <c r="A457" s="98" t="s">
        <v>769</v>
      </c>
      <c r="B457" t="s">
        <v>466</v>
      </c>
    </row>
    <row r="458" spans="1:5" ht="30" x14ac:dyDescent="0.25">
      <c r="A458" s="98" t="s">
        <v>770</v>
      </c>
    </row>
    <row r="459" spans="1:5" x14ac:dyDescent="0.25">
      <c r="A459" s="98" t="s">
        <v>137</v>
      </c>
    </row>
    <row r="461" spans="1:5" x14ac:dyDescent="0.25">
      <c r="A461" s="98" t="s">
        <v>138</v>
      </c>
      <c r="B461" t="s">
        <v>139</v>
      </c>
      <c r="C461" t="s">
        <v>140</v>
      </c>
      <c r="D461" t="s">
        <v>141</v>
      </c>
      <c r="E461" t="s">
        <v>142</v>
      </c>
    </row>
    <row r="462" spans="1:5" ht="30" x14ac:dyDescent="0.25">
      <c r="A462" s="98" t="s">
        <v>771</v>
      </c>
      <c r="B462" t="s">
        <v>150</v>
      </c>
      <c r="C462">
        <v>0</v>
      </c>
      <c r="D462">
        <v>9.9</v>
      </c>
      <c r="E462">
        <f>ROUND((C462*D462),4)</f>
        <v>0</v>
      </c>
    </row>
    <row r="463" spans="1:5" x14ac:dyDescent="0.25">
      <c r="A463" s="98" t="s">
        <v>144</v>
      </c>
      <c r="B463" t="s">
        <v>9</v>
      </c>
      <c r="C463" t="s">
        <v>9</v>
      </c>
      <c r="D463" t="s">
        <v>9</v>
      </c>
      <c r="E463">
        <f>SUM(E462:E462)</f>
        <v>0</v>
      </c>
    </row>
    <row r="465" spans="1:5" x14ac:dyDescent="0.25">
      <c r="A465" s="98" t="s">
        <v>145</v>
      </c>
      <c r="B465" t="s">
        <v>139</v>
      </c>
      <c r="C465" t="s">
        <v>140</v>
      </c>
      <c r="D465" t="s">
        <v>141</v>
      </c>
      <c r="E465" t="s">
        <v>142</v>
      </c>
    </row>
    <row r="466" spans="1:5" x14ac:dyDescent="0.25">
      <c r="A466" s="98" t="s">
        <v>772</v>
      </c>
      <c r="B466" t="s">
        <v>146</v>
      </c>
      <c r="C466">
        <v>0.3</v>
      </c>
      <c r="D466">
        <v>9.51</v>
      </c>
      <c r="E466">
        <f>ROUND((C466*D466),4)</f>
        <v>2.8530000000000002</v>
      </c>
    </row>
    <row r="467" spans="1:5" x14ac:dyDescent="0.25">
      <c r="A467" s="98" t="s">
        <v>144</v>
      </c>
      <c r="B467" t="s">
        <v>9</v>
      </c>
      <c r="C467" t="s">
        <v>9</v>
      </c>
      <c r="D467" t="s">
        <v>9</v>
      </c>
      <c r="E467">
        <f>SUM(E466:E466)</f>
        <v>2.8530000000000002</v>
      </c>
    </row>
    <row r="469" spans="1:5" x14ac:dyDescent="0.25">
      <c r="A469" s="98" t="s">
        <v>147</v>
      </c>
      <c r="B469" t="s">
        <v>139</v>
      </c>
      <c r="C469" t="s">
        <v>140</v>
      </c>
      <c r="D469" t="s">
        <v>141</v>
      </c>
      <c r="E469" t="s">
        <v>142</v>
      </c>
    </row>
    <row r="470" spans="1:5" x14ac:dyDescent="0.25">
      <c r="A470" s="98" t="s">
        <v>773</v>
      </c>
      <c r="B470" t="s">
        <v>150</v>
      </c>
      <c r="C470">
        <v>1.9599999999999999E-2</v>
      </c>
      <c r="D470">
        <v>2.35</v>
      </c>
      <c r="E470">
        <f t="shared" ref="E470:E494" si="4">ROUND((C470*D470),4)</f>
        <v>4.6100000000000002E-2</v>
      </c>
    </row>
    <row r="471" spans="1:5" x14ac:dyDescent="0.25">
      <c r="A471" s="98" t="s">
        <v>774</v>
      </c>
      <c r="B471" t="s">
        <v>150</v>
      </c>
      <c r="C471">
        <v>3.0499999999999999E-2</v>
      </c>
      <c r="D471">
        <v>4.5</v>
      </c>
      <c r="E471">
        <f t="shared" si="4"/>
        <v>0.13730000000000001</v>
      </c>
    </row>
    <row r="472" spans="1:5" x14ac:dyDescent="0.25">
      <c r="A472" s="98" t="s">
        <v>775</v>
      </c>
      <c r="B472" t="s">
        <v>150</v>
      </c>
      <c r="C472">
        <v>4.0000000000000002E-4</v>
      </c>
      <c r="D472">
        <v>48</v>
      </c>
      <c r="E472">
        <f t="shared" si="4"/>
        <v>1.9199999999999998E-2</v>
      </c>
    </row>
    <row r="473" spans="1:5" x14ac:dyDescent="0.25">
      <c r="A473" s="98" t="s">
        <v>776</v>
      </c>
      <c r="B473" t="s">
        <v>777</v>
      </c>
      <c r="C473">
        <v>2.0000000000000001E-4</v>
      </c>
      <c r="D473">
        <v>5</v>
      </c>
      <c r="E473">
        <f t="shared" si="4"/>
        <v>1E-3</v>
      </c>
    </row>
    <row r="474" spans="1:5" x14ac:dyDescent="0.25">
      <c r="A474" s="98" t="s">
        <v>778</v>
      </c>
      <c r="B474" t="s">
        <v>212</v>
      </c>
      <c r="C474">
        <v>6.9999999999999999E-4</v>
      </c>
      <c r="D474">
        <v>8.7899999999999991</v>
      </c>
      <c r="E474">
        <f t="shared" si="4"/>
        <v>6.1999999999999998E-3</v>
      </c>
    </row>
    <row r="475" spans="1:5" x14ac:dyDescent="0.25">
      <c r="A475" s="98" t="s">
        <v>779</v>
      </c>
      <c r="B475" t="s">
        <v>212</v>
      </c>
      <c r="C475">
        <v>2.0000000000000001E-4</v>
      </c>
      <c r="D475">
        <v>32.85</v>
      </c>
      <c r="E475">
        <f t="shared" si="4"/>
        <v>6.6E-3</v>
      </c>
    </row>
    <row r="476" spans="1:5" x14ac:dyDescent="0.25">
      <c r="A476" s="98" t="s">
        <v>780</v>
      </c>
      <c r="B476" t="s">
        <v>150</v>
      </c>
      <c r="C476">
        <v>1E-4</v>
      </c>
      <c r="D476">
        <v>27.38</v>
      </c>
      <c r="E476">
        <f t="shared" si="4"/>
        <v>2.7000000000000001E-3</v>
      </c>
    </row>
    <row r="477" spans="1:5" x14ac:dyDescent="0.25">
      <c r="A477" s="98" t="s">
        <v>781</v>
      </c>
      <c r="B477" t="s">
        <v>150</v>
      </c>
      <c r="C477">
        <v>2.0000000000000001E-4</v>
      </c>
      <c r="D477">
        <v>11.58</v>
      </c>
      <c r="E477">
        <f t="shared" si="4"/>
        <v>2.3E-3</v>
      </c>
    </row>
    <row r="478" spans="1:5" x14ac:dyDescent="0.25">
      <c r="A478" s="98" t="s">
        <v>782</v>
      </c>
      <c r="B478" t="s">
        <v>150</v>
      </c>
      <c r="C478">
        <v>1E-4</v>
      </c>
      <c r="D478">
        <v>6</v>
      </c>
      <c r="E478">
        <f t="shared" si="4"/>
        <v>5.9999999999999995E-4</v>
      </c>
    </row>
    <row r="479" spans="1:5" x14ac:dyDescent="0.25">
      <c r="A479" s="98" t="s">
        <v>783</v>
      </c>
      <c r="B479" t="s">
        <v>150</v>
      </c>
      <c r="C479">
        <v>0</v>
      </c>
      <c r="D479">
        <v>16.07</v>
      </c>
      <c r="E479">
        <f t="shared" si="4"/>
        <v>0</v>
      </c>
    </row>
    <row r="480" spans="1:5" x14ac:dyDescent="0.25">
      <c r="A480" s="98" t="s">
        <v>784</v>
      </c>
      <c r="B480" t="s">
        <v>150</v>
      </c>
      <c r="C480">
        <v>2.0000000000000001E-4</v>
      </c>
      <c r="D480">
        <v>11.75</v>
      </c>
      <c r="E480">
        <f t="shared" si="4"/>
        <v>2.3999999999999998E-3</v>
      </c>
    </row>
    <row r="481" spans="1:5" x14ac:dyDescent="0.25">
      <c r="A481" s="98" t="s">
        <v>785</v>
      </c>
      <c r="B481" t="s">
        <v>150</v>
      </c>
      <c r="C481">
        <v>2.0000000000000001E-4</v>
      </c>
      <c r="D481">
        <v>7.35</v>
      </c>
      <c r="E481">
        <f t="shared" si="4"/>
        <v>1.5E-3</v>
      </c>
    </row>
    <row r="482" spans="1:5" x14ac:dyDescent="0.25">
      <c r="A482" s="98" t="s">
        <v>786</v>
      </c>
      <c r="B482" t="s">
        <v>150</v>
      </c>
      <c r="C482">
        <v>0</v>
      </c>
      <c r="D482">
        <v>250</v>
      </c>
      <c r="E482">
        <f t="shared" si="4"/>
        <v>0</v>
      </c>
    </row>
    <row r="483" spans="1:5" x14ac:dyDescent="0.25">
      <c r="A483" s="98" t="s">
        <v>787</v>
      </c>
      <c r="B483" t="s">
        <v>150</v>
      </c>
      <c r="C483">
        <v>1E-4</v>
      </c>
      <c r="D483">
        <v>12.5</v>
      </c>
      <c r="E483">
        <f t="shared" si="4"/>
        <v>1.2999999999999999E-3</v>
      </c>
    </row>
    <row r="484" spans="1:5" x14ac:dyDescent="0.25">
      <c r="A484" s="98" t="s">
        <v>788</v>
      </c>
      <c r="B484" t="s">
        <v>150</v>
      </c>
      <c r="C484">
        <v>1E-4</v>
      </c>
      <c r="D484">
        <v>14.1</v>
      </c>
      <c r="E484">
        <f t="shared" si="4"/>
        <v>1.4E-3</v>
      </c>
    </row>
    <row r="485" spans="1:5" ht="30" x14ac:dyDescent="0.25">
      <c r="A485" s="98" t="s">
        <v>789</v>
      </c>
      <c r="B485" t="s">
        <v>150</v>
      </c>
      <c r="C485">
        <v>1</v>
      </c>
      <c r="D485">
        <v>439.13</v>
      </c>
      <c r="E485">
        <f t="shared" si="4"/>
        <v>439.13</v>
      </c>
    </row>
    <row r="486" spans="1:5" x14ac:dyDescent="0.25">
      <c r="A486" s="98" t="s">
        <v>790</v>
      </c>
      <c r="B486" t="s">
        <v>150</v>
      </c>
      <c r="C486">
        <v>1.2999999999999999E-3</v>
      </c>
      <c r="D486">
        <v>80</v>
      </c>
      <c r="E486">
        <f t="shared" si="4"/>
        <v>0.104</v>
      </c>
    </row>
    <row r="487" spans="1:5" x14ac:dyDescent="0.25">
      <c r="A487" s="98" t="s">
        <v>791</v>
      </c>
      <c r="B487" t="s">
        <v>150</v>
      </c>
      <c r="C487">
        <v>1.2999999999999999E-3</v>
      </c>
      <c r="D487">
        <v>1.6</v>
      </c>
      <c r="E487">
        <f t="shared" si="4"/>
        <v>2.0999999999999999E-3</v>
      </c>
    </row>
    <row r="488" spans="1:5" x14ac:dyDescent="0.25">
      <c r="A488" s="98" t="s">
        <v>792</v>
      </c>
      <c r="B488" t="s">
        <v>150</v>
      </c>
      <c r="C488">
        <v>5.0000000000000001E-4</v>
      </c>
      <c r="D488">
        <v>32.979999999999997</v>
      </c>
      <c r="E488">
        <f t="shared" si="4"/>
        <v>1.6500000000000001E-2</v>
      </c>
    </row>
    <row r="489" spans="1:5" x14ac:dyDescent="0.25">
      <c r="A489" s="98" t="s">
        <v>793</v>
      </c>
      <c r="B489" t="s">
        <v>150</v>
      </c>
      <c r="C489">
        <v>1E-4</v>
      </c>
      <c r="D489">
        <v>19.8</v>
      </c>
      <c r="E489">
        <f t="shared" si="4"/>
        <v>2E-3</v>
      </c>
    </row>
    <row r="490" spans="1:5" x14ac:dyDescent="0.25">
      <c r="A490" s="98" t="s">
        <v>794</v>
      </c>
      <c r="B490" t="s">
        <v>150</v>
      </c>
      <c r="C490">
        <v>1E-4</v>
      </c>
      <c r="D490">
        <v>6.6</v>
      </c>
      <c r="E490">
        <f t="shared" si="4"/>
        <v>6.9999999999999999E-4</v>
      </c>
    </row>
    <row r="491" spans="1:5" x14ac:dyDescent="0.25">
      <c r="A491" s="98" t="s">
        <v>795</v>
      </c>
      <c r="B491" t="s">
        <v>150</v>
      </c>
      <c r="C491">
        <v>0</v>
      </c>
      <c r="D491">
        <v>16.5</v>
      </c>
      <c r="E491">
        <f t="shared" si="4"/>
        <v>0</v>
      </c>
    </row>
    <row r="492" spans="1:5" x14ac:dyDescent="0.25">
      <c r="A492" s="98" t="s">
        <v>796</v>
      </c>
      <c r="B492" t="s">
        <v>150</v>
      </c>
      <c r="C492">
        <v>1.2999999999999999E-3</v>
      </c>
      <c r="D492">
        <v>5.65</v>
      </c>
      <c r="E492">
        <f t="shared" si="4"/>
        <v>7.3000000000000001E-3</v>
      </c>
    </row>
    <row r="493" spans="1:5" x14ac:dyDescent="0.25">
      <c r="A493" s="98" t="s">
        <v>797</v>
      </c>
      <c r="B493" t="s">
        <v>166</v>
      </c>
      <c r="C493">
        <v>1E-4</v>
      </c>
      <c r="D493">
        <v>197</v>
      </c>
      <c r="E493">
        <f t="shared" si="4"/>
        <v>1.9699999999999999E-2</v>
      </c>
    </row>
    <row r="494" spans="1:5" ht="30" x14ac:dyDescent="0.25">
      <c r="A494" s="98" t="s">
        <v>798</v>
      </c>
      <c r="B494" t="s">
        <v>150</v>
      </c>
      <c r="C494">
        <v>3.0499999999999999E-2</v>
      </c>
      <c r="D494">
        <v>2.5</v>
      </c>
      <c r="E494">
        <f t="shared" si="4"/>
        <v>7.6300000000000007E-2</v>
      </c>
    </row>
    <row r="495" spans="1:5" x14ac:dyDescent="0.25">
      <c r="A495" s="98" t="s">
        <v>144</v>
      </c>
      <c r="B495" t="s">
        <v>9</v>
      </c>
      <c r="C495" t="s">
        <v>9</v>
      </c>
      <c r="D495" t="s">
        <v>9</v>
      </c>
      <c r="E495">
        <f>SUM(E470:E494)</f>
        <v>439.58719999999994</v>
      </c>
    </row>
    <row r="497" spans="1:5" x14ac:dyDescent="0.25">
      <c r="A497" s="98" t="s">
        <v>151</v>
      </c>
      <c r="B497" t="s">
        <v>9</v>
      </c>
      <c r="C497" t="s">
        <v>9</v>
      </c>
      <c r="D497" t="s">
        <v>9</v>
      </c>
      <c r="E497">
        <f>E463+E467+E495</f>
        <v>442.44019999999995</v>
      </c>
    </row>
    <row r="498" spans="1:5" x14ac:dyDescent="0.25">
      <c r="A498" s="98" t="s">
        <v>152</v>
      </c>
      <c r="B498" t="s">
        <v>9</v>
      </c>
      <c r="C498" t="s">
        <v>9</v>
      </c>
      <c r="D498" s="147">
        <v>0</v>
      </c>
      <c r="E498">
        <f>ROUND((E497*D498),4)</f>
        <v>0</v>
      </c>
    </row>
    <row r="499" spans="1:5" x14ac:dyDescent="0.25">
      <c r="A499" s="98" t="s">
        <v>153</v>
      </c>
      <c r="B499" t="s">
        <v>9</v>
      </c>
      <c r="C499" t="s">
        <v>9</v>
      </c>
      <c r="D499" t="s">
        <v>9</v>
      </c>
      <c r="E499">
        <f>SUM(E497:E498)</f>
        <v>442.44019999999995</v>
      </c>
    </row>
    <row r="501" spans="1:5" x14ac:dyDescent="0.25">
      <c r="A501" s="98" t="s">
        <v>799</v>
      </c>
      <c r="B501" t="s">
        <v>470</v>
      </c>
    </row>
    <row r="502" spans="1:5" ht="60" x14ac:dyDescent="0.25">
      <c r="A502" s="98" t="s">
        <v>800</v>
      </c>
    </row>
    <row r="503" spans="1:5" x14ac:dyDescent="0.25">
      <c r="A503" s="98" t="s">
        <v>137</v>
      </c>
    </row>
    <row r="505" spans="1:5" x14ac:dyDescent="0.25">
      <c r="A505" s="98" t="s">
        <v>145</v>
      </c>
      <c r="B505" t="s">
        <v>139</v>
      </c>
      <c r="C505" t="s">
        <v>140</v>
      </c>
      <c r="D505" t="s">
        <v>141</v>
      </c>
      <c r="E505" t="s">
        <v>142</v>
      </c>
    </row>
    <row r="506" spans="1:5" ht="30" x14ac:dyDescent="0.25">
      <c r="A506" s="98" t="s">
        <v>801</v>
      </c>
      <c r="B506" t="s">
        <v>146</v>
      </c>
      <c r="C506">
        <v>0.72099999999999997</v>
      </c>
      <c r="D506">
        <v>11.49</v>
      </c>
      <c r="E506">
        <f>ROUND((C506*D506),4)</f>
        <v>8.2843</v>
      </c>
    </row>
    <row r="507" spans="1:5" ht="30" x14ac:dyDescent="0.25">
      <c r="A507" s="98" t="s">
        <v>802</v>
      </c>
      <c r="B507" t="s">
        <v>146</v>
      </c>
      <c r="C507">
        <v>0.72099999999999997</v>
      </c>
      <c r="D507">
        <v>5.24</v>
      </c>
      <c r="E507">
        <f>ROUND((C507*D507),4)</f>
        <v>3.778</v>
      </c>
    </row>
    <row r="508" spans="1:5" x14ac:dyDescent="0.25">
      <c r="A508" s="98" t="s">
        <v>144</v>
      </c>
      <c r="B508" t="s">
        <v>9</v>
      </c>
      <c r="C508" t="s">
        <v>9</v>
      </c>
      <c r="D508" t="s">
        <v>9</v>
      </c>
      <c r="E508">
        <f>SUM(E506:E507)</f>
        <v>12.0623</v>
      </c>
    </row>
    <row r="510" spans="1:5" x14ac:dyDescent="0.25">
      <c r="A510" s="98" t="s">
        <v>147</v>
      </c>
      <c r="B510" t="s">
        <v>139</v>
      </c>
      <c r="C510" t="s">
        <v>140</v>
      </c>
      <c r="D510" t="s">
        <v>141</v>
      </c>
      <c r="E510" t="s">
        <v>142</v>
      </c>
    </row>
    <row r="511" spans="1:5" x14ac:dyDescent="0.25">
      <c r="A511" s="98" t="s">
        <v>803</v>
      </c>
      <c r="B511" t="s">
        <v>150</v>
      </c>
      <c r="C511">
        <v>1</v>
      </c>
      <c r="D511">
        <v>66.69</v>
      </c>
      <c r="E511">
        <f>ROUND((C511*D511),4)</f>
        <v>66.69</v>
      </c>
    </row>
    <row r="512" spans="1:5" ht="30" x14ac:dyDescent="0.25">
      <c r="A512" s="98" t="s">
        <v>804</v>
      </c>
      <c r="B512" t="s">
        <v>150</v>
      </c>
      <c r="C512">
        <v>1</v>
      </c>
      <c r="D512">
        <v>124.56</v>
      </c>
      <c r="E512">
        <f>ROUND((C512*D512),4)</f>
        <v>124.56</v>
      </c>
    </row>
    <row r="513" spans="1:5" ht="30" x14ac:dyDescent="0.25">
      <c r="A513" s="98" t="s">
        <v>805</v>
      </c>
      <c r="B513" t="s">
        <v>150</v>
      </c>
      <c r="C513">
        <v>1</v>
      </c>
      <c r="D513">
        <v>6.05</v>
      </c>
      <c r="E513">
        <f>ROUND((C513*D513),4)</f>
        <v>6.05</v>
      </c>
    </row>
    <row r="514" spans="1:5" x14ac:dyDescent="0.25">
      <c r="A514" s="98" t="s">
        <v>144</v>
      </c>
      <c r="B514" t="s">
        <v>9</v>
      </c>
      <c r="C514" t="s">
        <v>9</v>
      </c>
      <c r="D514" t="s">
        <v>9</v>
      </c>
      <c r="E514">
        <f>SUM(E511:E513)</f>
        <v>197.3</v>
      </c>
    </row>
    <row r="516" spans="1:5" x14ac:dyDescent="0.25">
      <c r="A516" s="98" t="s">
        <v>151</v>
      </c>
      <c r="B516" t="s">
        <v>9</v>
      </c>
      <c r="C516" t="s">
        <v>9</v>
      </c>
      <c r="D516" t="s">
        <v>9</v>
      </c>
      <c r="E516">
        <f>E508+E514</f>
        <v>209.3623</v>
      </c>
    </row>
    <row r="517" spans="1:5" x14ac:dyDescent="0.25">
      <c r="A517" s="98" t="s">
        <v>152</v>
      </c>
      <c r="B517" t="s">
        <v>9</v>
      </c>
      <c r="C517" t="s">
        <v>9</v>
      </c>
      <c r="D517" s="147">
        <v>0</v>
      </c>
      <c r="E517">
        <f>ROUND((E516*D517),4)</f>
        <v>0</v>
      </c>
    </row>
    <row r="518" spans="1:5" x14ac:dyDescent="0.25">
      <c r="A518" s="98" t="s">
        <v>153</v>
      </c>
      <c r="B518" t="s">
        <v>9</v>
      </c>
      <c r="C518" t="s">
        <v>9</v>
      </c>
      <c r="D518" t="s">
        <v>9</v>
      </c>
      <c r="E518">
        <f>SUM(E516:E517)</f>
        <v>209.3623</v>
      </c>
    </row>
    <row r="520" spans="1:5" x14ac:dyDescent="0.25">
      <c r="A520" s="98" t="s">
        <v>806</v>
      </c>
      <c r="B520" t="s">
        <v>59</v>
      </c>
    </row>
    <row r="521" spans="1:5" ht="45" x14ac:dyDescent="0.25">
      <c r="A521" s="98" t="s">
        <v>807</v>
      </c>
    </row>
    <row r="522" spans="1:5" x14ac:dyDescent="0.25">
      <c r="A522" s="98" t="s">
        <v>137</v>
      </c>
    </row>
    <row r="524" spans="1:5" x14ac:dyDescent="0.25">
      <c r="A524" s="98" t="s">
        <v>147</v>
      </c>
      <c r="B524" t="s">
        <v>139</v>
      </c>
      <c r="C524" t="s">
        <v>140</v>
      </c>
      <c r="D524" t="s">
        <v>141</v>
      </c>
      <c r="E524" t="s">
        <v>142</v>
      </c>
    </row>
    <row r="525" spans="1:5" ht="30" x14ac:dyDescent="0.25">
      <c r="A525" s="98" t="s">
        <v>808</v>
      </c>
      <c r="B525" t="s">
        <v>150</v>
      </c>
      <c r="C525">
        <v>1</v>
      </c>
      <c r="D525">
        <v>39.260100000000001</v>
      </c>
      <c r="E525">
        <f>ROUND((C525*D525),4)</f>
        <v>39.260100000000001</v>
      </c>
    </row>
    <row r="526" spans="1:5" ht="30" x14ac:dyDescent="0.25">
      <c r="A526" s="98" t="s">
        <v>809</v>
      </c>
      <c r="B526" t="s">
        <v>150</v>
      </c>
      <c r="C526">
        <v>1</v>
      </c>
      <c r="D526">
        <v>88.653000000000006</v>
      </c>
      <c r="E526">
        <f>ROUND((C526*D526),4)</f>
        <v>88.653000000000006</v>
      </c>
    </row>
    <row r="527" spans="1:5" ht="30" x14ac:dyDescent="0.25">
      <c r="A527" s="98" t="s">
        <v>810</v>
      </c>
      <c r="B527" t="s">
        <v>150</v>
      </c>
      <c r="C527">
        <v>1</v>
      </c>
      <c r="D527">
        <v>129.00030000000001</v>
      </c>
      <c r="E527">
        <f>ROUND((C527*D527),4)</f>
        <v>129.00030000000001</v>
      </c>
    </row>
    <row r="528" spans="1:5" x14ac:dyDescent="0.25">
      <c r="A528" s="98" t="s">
        <v>144</v>
      </c>
      <c r="B528" t="s">
        <v>9</v>
      </c>
      <c r="C528" t="s">
        <v>9</v>
      </c>
      <c r="D528" t="s">
        <v>9</v>
      </c>
      <c r="E528">
        <f>SUM(E525:E527)</f>
        <v>256.91340000000002</v>
      </c>
    </row>
    <row r="530" spans="1:5" x14ac:dyDescent="0.25">
      <c r="A530" s="98" t="s">
        <v>151</v>
      </c>
      <c r="B530" t="s">
        <v>9</v>
      </c>
      <c r="C530" t="s">
        <v>9</v>
      </c>
      <c r="D530" t="s">
        <v>9</v>
      </c>
      <c r="E530">
        <f>E528</f>
        <v>256.91340000000002</v>
      </c>
    </row>
    <row r="531" spans="1:5" x14ac:dyDescent="0.25">
      <c r="A531" s="98" t="s">
        <v>152</v>
      </c>
      <c r="B531" t="s">
        <v>9</v>
      </c>
      <c r="C531" t="s">
        <v>9</v>
      </c>
      <c r="D531" s="147">
        <v>0</v>
      </c>
      <c r="E531">
        <f>ROUND((E530*D531),4)</f>
        <v>0</v>
      </c>
    </row>
    <row r="532" spans="1:5" x14ac:dyDescent="0.25">
      <c r="A532" s="98" t="s">
        <v>153</v>
      </c>
      <c r="B532" t="s">
        <v>9</v>
      </c>
      <c r="C532" t="s">
        <v>9</v>
      </c>
      <c r="D532" t="s">
        <v>9</v>
      </c>
      <c r="E532">
        <f>SUM(E530:E531)</f>
        <v>256.91340000000002</v>
      </c>
    </row>
    <row r="534" spans="1:5" x14ac:dyDescent="0.25">
      <c r="A534" s="98" t="s">
        <v>811</v>
      </c>
      <c r="B534" t="s">
        <v>61</v>
      </c>
    </row>
    <row r="535" spans="1:5" ht="45" x14ac:dyDescent="0.25">
      <c r="A535" s="98" t="s">
        <v>812</v>
      </c>
    </row>
    <row r="536" spans="1:5" x14ac:dyDescent="0.25">
      <c r="A536" s="98" t="s">
        <v>137</v>
      </c>
    </row>
    <row r="538" spans="1:5" x14ac:dyDescent="0.25">
      <c r="A538" s="98" t="s">
        <v>147</v>
      </c>
      <c r="B538" t="s">
        <v>139</v>
      </c>
      <c r="C538" t="s">
        <v>140</v>
      </c>
      <c r="D538" t="s">
        <v>141</v>
      </c>
      <c r="E538" t="s">
        <v>142</v>
      </c>
    </row>
    <row r="539" spans="1:5" ht="30" x14ac:dyDescent="0.25">
      <c r="A539" s="98" t="s">
        <v>680</v>
      </c>
      <c r="B539" t="s">
        <v>146</v>
      </c>
      <c r="C539">
        <v>0.78</v>
      </c>
      <c r="D539">
        <v>14.8035</v>
      </c>
      <c r="E539">
        <f t="shared" ref="E539:E544" si="5">ROUND((C539*D539),4)</f>
        <v>11.5467</v>
      </c>
    </row>
    <row r="540" spans="1:5" x14ac:dyDescent="0.25">
      <c r="A540" s="98" t="s">
        <v>668</v>
      </c>
      <c r="B540" t="s">
        <v>146</v>
      </c>
      <c r="C540">
        <v>0.44</v>
      </c>
      <c r="D540">
        <v>10.5754</v>
      </c>
      <c r="E540">
        <f t="shared" si="5"/>
        <v>4.6532</v>
      </c>
    </row>
    <row r="541" spans="1:5" x14ac:dyDescent="0.25">
      <c r="A541" s="98" t="s">
        <v>733</v>
      </c>
      <c r="B541" t="s">
        <v>159</v>
      </c>
      <c r="C541">
        <v>0.1469</v>
      </c>
      <c r="D541">
        <v>2.58</v>
      </c>
      <c r="E541">
        <f t="shared" si="5"/>
        <v>0.379</v>
      </c>
    </row>
    <row r="542" spans="1:5" ht="45" x14ac:dyDescent="0.25">
      <c r="A542" s="98" t="s">
        <v>813</v>
      </c>
      <c r="B542" t="s">
        <v>150</v>
      </c>
      <c r="C542">
        <v>2</v>
      </c>
      <c r="D542">
        <v>7.79</v>
      </c>
      <c r="E542">
        <f t="shared" si="5"/>
        <v>15.58</v>
      </c>
    </row>
    <row r="543" spans="1:5" ht="30" x14ac:dyDescent="0.25">
      <c r="A543" s="98" t="s">
        <v>814</v>
      </c>
      <c r="B543" t="s">
        <v>150</v>
      </c>
      <c r="C543">
        <v>1</v>
      </c>
      <c r="D543">
        <v>269.97000000000003</v>
      </c>
      <c r="E543">
        <f t="shared" si="5"/>
        <v>269.97000000000003</v>
      </c>
    </row>
    <row r="544" spans="1:5" x14ac:dyDescent="0.25">
      <c r="A544" s="98" t="s">
        <v>815</v>
      </c>
      <c r="B544" t="s">
        <v>150</v>
      </c>
      <c r="C544">
        <v>1</v>
      </c>
      <c r="D544">
        <v>1.33</v>
      </c>
      <c r="E544">
        <f t="shared" si="5"/>
        <v>1.33</v>
      </c>
    </row>
    <row r="545" spans="1:5" x14ac:dyDescent="0.25">
      <c r="A545" s="98" t="s">
        <v>144</v>
      </c>
      <c r="B545" t="s">
        <v>9</v>
      </c>
      <c r="C545" t="s">
        <v>9</v>
      </c>
      <c r="D545" t="s">
        <v>9</v>
      </c>
      <c r="E545">
        <f>SUM(E539:E544)</f>
        <v>303.45890000000003</v>
      </c>
    </row>
    <row r="547" spans="1:5" x14ac:dyDescent="0.25">
      <c r="A547" s="98" t="s">
        <v>151</v>
      </c>
      <c r="B547" t="s">
        <v>9</v>
      </c>
      <c r="C547" t="s">
        <v>9</v>
      </c>
      <c r="D547" t="s">
        <v>9</v>
      </c>
      <c r="E547">
        <f>E545</f>
        <v>303.45890000000003</v>
      </c>
    </row>
    <row r="548" spans="1:5" x14ac:dyDescent="0.25">
      <c r="A548" s="98" t="s">
        <v>152</v>
      </c>
      <c r="B548" t="s">
        <v>9</v>
      </c>
      <c r="C548" t="s">
        <v>9</v>
      </c>
      <c r="D548" s="147">
        <v>0</v>
      </c>
      <c r="E548">
        <f>ROUND((E547*D548),4)</f>
        <v>0</v>
      </c>
    </row>
    <row r="549" spans="1:5" x14ac:dyDescent="0.25">
      <c r="A549" s="98" t="s">
        <v>153</v>
      </c>
      <c r="B549" t="s">
        <v>9</v>
      </c>
      <c r="C549" t="s">
        <v>9</v>
      </c>
      <c r="D549" t="s">
        <v>9</v>
      </c>
      <c r="E549">
        <f>SUM(E547:E548)</f>
        <v>303.45890000000003</v>
      </c>
    </row>
    <row r="551" spans="1:5" x14ac:dyDescent="0.25">
      <c r="A551" s="98" t="s">
        <v>816</v>
      </c>
      <c r="B551" t="s">
        <v>63</v>
      </c>
    </row>
    <row r="552" spans="1:5" ht="30" x14ac:dyDescent="0.25">
      <c r="A552" s="98" t="s">
        <v>817</v>
      </c>
    </row>
    <row r="553" spans="1:5" x14ac:dyDescent="0.25">
      <c r="A553" s="98" t="s">
        <v>137</v>
      </c>
    </row>
    <row r="555" spans="1:5" x14ac:dyDescent="0.25">
      <c r="A555" s="98" t="s">
        <v>147</v>
      </c>
      <c r="B555" t="s">
        <v>139</v>
      </c>
      <c r="C555" t="s">
        <v>140</v>
      </c>
      <c r="D555" t="s">
        <v>141</v>
      </c>
      <c r="E555" t="s">
        <v>142</v>
      </c>
    </row>
    <row r="556" spans="1:5" ht="30" x14ac:dyDescent="0.25">
      <c r="A556" s="98" t="s">
        <v>683</v>
      </c>
      <c r="B556" t="s">
        <v>146</v>
      </c>
      <c r="C556">
        <v>1.92</v>
      </c>
      <c r="D556">
        <v>14.173500000000001</v>
      </c>
      <c r="E556">
        <f t="shared" ref="E556:E562" si="6">ROUND((C556*D556),4)</f>
        <v>27.213100000000001</v>
      </c>
    </row>
    <row r="557" spans="1:5" x14ac:dyDescent="0.25">
      <c r="A557" s="98" t="s">
        <v>668</v>
      </c>
      <c r="B557" t="s">
        <v>146</v>
      </c>
      <c r="C557">
        <v>0.98</v>
      </c>
      <c r="D557">
        <v>10.5754</v>
      </c>
      <c r="E557">
        <f t="shared" si="6"/>
        <v>10.363899999999999</v>
      </c>
    </row>
    <row r="558" spans="1:5" ht="30" x14ac:dyDescent="0.25">
      <c r="A558" s="98" t="s">
        <v>818</v>
      </c>
      <c r="B558" t="s">
        <v>150</v>
      </c>
      <c r="C558">
        <v>6</v>
      </c>
      <c r="D558">
        <v>0.4</v>
      </c>
      <c r="E558">
        <f t="shared" si="6"/>
        <v>2.4</v>
      </c>
    </row>
    <row r="559" spans="1:5" x14ac:dyDescent="0.25">
      <c r="A559" s="98" t="s">
        <v>733</v>
      </c>
      <c r="B559" t="s">
        <v>159</v>
      </c>
      <c r="C559">
        <v>2.5700000000000001E-2</v>
      </c>
      <c r="D559">
        <v>2.58</v>
      </c>
      <c r="E559">
        <f t="shared" si="6"/>
        <v>6.6299999999999998E-2</v>
      </c>
    </row>
    <row r="560" spans="1:5" x14ac:dyDescent="0.25">
      <c r="A560" s="98" t="s">
        <v>819</v>
      </c>
      <c r="B560" t="s">
        <v>159</v>
      </c>
      <c r="C560">
        <v>0.38440000000000002</v>
      </c>
      <c r="D560">
        <v>14.62</v>
      </c>
      <c r="E560">
        <f t="shared" si="6"/>
        <v>5.6199000000000003</v>
      </c>
    </row>
    <row r="561" spans="1:5" x14ac:dyDescent="0.25">
      <c r="A561" s="98" t="s">
        <v>820</v>
      </c>
      <c r="B561" t="s">
        <v>149</v>
      </c>
      <c r="C561">
        <v>0.377</v>
      </c>
      <c r="D561">
        <v>203.95</v>
      </c>
      <c r="E561">
        <f t="shared" si="6"/>
        <v>76.889200000000002</v>
      </c>
    </row>
    <row r="562" spans="1:5" ht="30" x14ac:dyDescent="0.25">
      <c r="A562" s="98" t="s">
        <v>821</v>
      </c>
      <c r="B562" t="s">
        <v>150</v>
      </c>
      <c r="C562">
        <v>2</v>
      </c>
      <c r="D562">
        <v>17.149999999999999</v>
      </c>
      <c r="E562">
        <f t="shared" si="6"/>
        <v>34.299999999999997</v>
      </c>
    </row>
    <row r="563" spans="1:5" x14ac:dyDescent="0.25">
      <c r="A563" s="98" t="s">
        <v>144</v>
      </c>
      <c r="B563" t="s">
        <v>9</v>
      </c>
      <c r="C563" t="s">
        <v>9</v>
      </c>
      <c r="D563" t="s">
        <v>9</v>
      </c>
      <c r="E563">
        <f>SUM(E556:E562)</f>
        <v>156.85239999999999</v>
      </c>
    </row>
    <row r="565" spans="1:5" x14ac:dyDescent="0.25">
      <c r="A565" s="98" t="s">
        <v>151</v>
      </c>
      <c r="B565" t="s">
        <v>9</v>
      </c>
      <c r="C565" t="s">
        <v>9</v>
      </c>
      <c r="D565" t="s">
        <v>9</v>
      </c>
      <c r="E565">
        <f>E563</f>
        <v>156.85239999999999</v>
      </c>
    </row>
    <row r="566" spans="1:5" x14ac:dyDescent="0.25">
      <c r="A566" s="98" t="s">
        <v>152</v>
      </c>
      <c r="B566" t="s">
        <v>9</v>
      </c>
      <c r="C566" t="s">
        <v>9</v>
      </c>
      <c r="D566" s="147">
        <v>0</v>
      </c>
      <c r="E566">
        <f>ROUND((E565*D566),4)</f>
        <v>0</v>
      </c>
    </row>
    <row r="567" spans="1:5" x14ac:dyDescent="0.25">
      <c r="A567" s="98" t="s">
        <v>153</v>
      </c>
      <c r="B567" t="s">
        <v>9</v>
      </c>
      <c r="C567" t="s">
        <v>9</v>
      </c>
      <c r="D567" t="s">
        <v>9</v>
      </c>
      <c r="E567">
        <f>SUM(E565:E566)</f>
        <v>156.85239999999999</v>
      </c>
    </row>
    <row r="569" spans="1:5" x14ac:dyDescent="0.25">
      <c r="A569" s="98" t="s">
        <v>822</v>
      </c>
      <c r="B569" t="s">
        <v>65</v>
      </c>
    </row>
    <row r="570" spans="1:5" ht="45" x14ac:dyDescent="0.25">
      <c r="A570" s="98" t="s">
        <v>823</v>
      </c>
    </row>
    <row r="571" spans="1:5" x14ac:dyDescent="0.25">
      <c r="A571" s="98" t="s">
        <v>137</v>
      </c>
    </row>
    <row r="573" spans="1:5" x14ac:dyDescent="0.25">
      <c r="A573" s="98" t="s">
        <v>147</v>
      </c>
      <c r="B573" t="s">
        <v>139</v>
      </c>
      <c r="C573" t="s">
        <v>140</v>
      </c>
      <c r="D573" t="s">
        <v>141</v>
      </c>
      <c r="E573" t="s">
        <v>142</v>
      </c>
    </row>
    <row r="574" spans="1:5" ht="30" x14ac:dyDescent="0.25">
      <c r="A574" s="98" t="s">
        <v>680</v>
      </c>
      <c r="B574" t="s">
        <v>146</v>
      </c>
      <c r="C574">
        <v>0.1</v>
      </c>
      <c r="D574">
        <v>14.8035</v>
      </c>
      <c r="E574">
        <f>ROUND((C574*D574),4)</f>
        <v>1.4803999999999999</v>
      </c>
    </row>
    <row r="575" spans="1:5" x14ac:dyDescent="0.25">
      <c r="A575" s="98" t="s">
        <v>668</v>
      </c>
      <c r="B575" t="s">
        <v>146</v>
      </c>
      <c r="C575">
        <v>0.03</v>
      </c>
      <c r="D575">
        <v>10.5754</v>
      </c>
      <c r="E575">
        <f>ROUND((C575*D575),4)</f>
        <v>0.31730000000000003</v>
      </c>
    </row>
    <row r="576" spans="1:5" x14ac:dyDescent="0.25">
      <c r="A576" s="98" t="s">
        <v>824</v>
      </c>
      <c r="B576" t="s">
        <v>150</v>
      </c>
      <c r="C576">
        <v>3.04E-2</v>
      </c>
      <c r="D576">
        <v>1.97</v>
      </c>
      <c r="E576">
        <f>ROUND((C576*D576),4)</f>
        <v>5.9900000000000002E-2</v>
      </c>
    </row>
    <row r="577" spans="1:5" ht="30" x14ac:dyDescent="0.25">
      <c r="A577" s="98" t="s">
        <v>825</v>
      </c>
      <c r="B577" t="s">
        <v>150</v>
      </c>
      <c r="C577">
        <v>1</v>
      </c>
      <c r="D577">
        <v>28</v>
      </c>
      <c r="E577">
        <f>ROUND((C577*D577),4)</f>
        <v>28</v>
      </c>
    </row>
    <row r="578" spans="1:5" x14ac:dyDescent="0.25">
      <c r="A578" s="98" t="s">
        <v>144</v>
      </c>
      <c r="B578" t="s">
        <v>9</v>
      </c>
      <c r="C578" t="s">
        <v>9</v>
      </c>
      <c r="D578" t="s">
        <v>9</v>
      </c>
      <c r="E578">
        <f>SUM(E574:E577)</f>
        <v>29.857600000000001</v>
      </c>
    </row>
    <row r="580" spans="1:5" x14ac:dyDescent="0.25">
      <c r="A580" s="98" t="s">
        <v>151</v>
      </c>
      <c r="B580" t="s">
        <v>9</v>
      </c>
      <c r="C580" t="s">
        <v>9</v>
      </c>
      <c r="D580" t="s">
        <v>9</v>
      </c>
      <c r="E580">
        <f>E578</f>
        <v>29.857600000000001</v>
      </c>
    </row>
    <row r="581" spans="1:5" x14ac:dyDescent="0.25">
      <c r="A581" s="98" t="s">
        <v>152</v>
      </c>
      <c r="B581" t="s">
        <v>9</v>
      </c>
      <c r="C581" t="s">
        <v>9</v>
      </c>
      <c r="D581" s="147">
        <v>0</v>
      </c>
      <c r="E581">
        <f>ROUND((E580*D581),4)</f>
        <v>0</v>
      </c>
    </row>
    <row r="582" spans="1:5" x14ac:dyDescent="0.25">
      <c r="A582" s="98" t="s">
        <v>153</v>
      </c>
      <c r="B582" t="s">
        <v>9</v>
      </c>
      <c r="C582" t="s">
        <v>9</v>
      </c>
      <c r="D582" t="s">
        <v>9</v>
      </c>
      <c r="E582">
        <f>SUM(E580:E581)</f>
        <v>29.857600000000001</v>
      </c>
    </row>
    <row r="584" spans="1:5" x14ac:dyDescent="0.25">
      <c r="A584" s="98" t="s">
        <v>826</v>
      </c>
      <c r="B584" t="s">
        <v>66</v>
      </c>
    </row>
    <row r="585" spans="1:5" ht="45" x14ac:dyDescent="0.25">
      <c r="A585" s="98" t="s">
        <v>827</v>
      </c>
    </row>
    <row r="586" spans="1:5" x14ac:dyDescent="0.25">
      <c r="A586" s="98" t="s">
        <v>137</v>
      </c>
    </row>
    <row r="588" spans="1:5" x14ac:dyDescent="0.25">
      <c r="A588" s="98" t="s">
        <v>147</v>
      </c>
      <c r="B588" t="s">
        <v>139</v>
      </c>
      <c r="C588" t="s">
        <v>140</v>
      </c>
      <c r="D588" t="s">
        <v>141</v>
      </c>
      <c r="E588" t="s">
        <v>142</v>
      </c>
    </row>
    <row r="589" spans="1:5" ht="30" x14ac:dyDescent="0.25">
      <c r="A589" s="98" t="s">
        <v>680</v>
      </c>
      <c r="B589" t="s">
        <v>146</v>
      </c>
      <c r="C589">
        <v>0.17</v>
      </c>
      <c r="D589">
        <v>14.8035</v>
      </c>
      <c r="E589">
        <f>ROUND((C589*D589),4)</f>
        <v>2.5165999999999999</v>
      </c>
    </row>
    <row r="590" spans="1:5" x14ac:dyDescent="0.25">
      <c r="A590" s="98" t="s">
        <v>668</v>
      </c>
      <c r="B590" t="s">
        <v>146</v>
      </c>
      <c r="C590">
        <v>0.05</v>
      </c>
      <c r="D590">
        <v>10.5754</v>
      </c>
      <c r="E590">
        <f>ROUND((C590*D590),4)</f>
        <v>0.52880000000000005</v>
      </c>
    </row>
    <row r="591" spans="1:5" x14ac:dyDescent="0.25">
      <c r="A591" s="98" t="s">
        <v>824</v>
      </c>
      <c r="B591" t="s">
        <v>150</v>
      </c>
      <c r="C591">
        <v>3.04E-2</v>
      </c>
      <c r="D591">
        <v>1.97</v>
      </c>
      <c r="E591">
        <f>ROUND((C591*D591),4)</f>
        <v>5.9900000000000002E-2</v>
      </c>
    </row>
    <row r="592" spans="1:5" ht="30" x14ac:dyDescent="0.25">
      <c r="A592" s="98" t="s">
        <v>828</v>
      </c>
      <c r="B592" t="s">
        <v>150</v>
      </c>
      <c r="C592">
        <v>1</v>
      </c>
      <c r="D592">
        <v>56.46</v>
      </c>
      <c r="E592">
        <f>ROUND((C592*D592),4)</f>
        <v>56.46</v>
      </c>
    </row>
    <row r="593" spans="1:5" x14ac:dyDescent="0.25">
      <c r="A593" s="98" t="s">
        <v>144</v>
      </c>
      <c r="B593" t="s">
        <v>9</v>
      </c>
      <c r="C593" t="s">
        <v>9</v>
      </c>
      <c r="D593" t="s">
        <v>9</v>
      </c>
      <c r="E593">
        <f>SUM(E589:E592)</f>
        <v>59.565300000000001</v>
      </c>
    </row>
    <row r="595" spans="1:5" x14ac:dyDescent="0.25">
      <c r="A595" s="98" t="s">
        <v>151</v>
      </c>
      <c r="B595" t="s">
        <v>9</v>
      </c>
      <c r="C595" t="s">
        <v>9</v>
      </c>
      <c r="D595" t="s">
        <v>9</v>
      </c>
      <c r="E595">
        <f>E593</f>
        <v>59.565300000000001</v>
      </c>
    </row>
    <row r="596" spans="1:5" x14ac:dyDescent="0.25">
      <c r="A596" s="98" t="s">
        <v>152</v>
      </c>
      <c r="B596" t="s">
        <v>9</v>
      </c>
      <c r="C596" t="s">
        <v>9</v>
      </c>
      <c r="D596" s="147">
        <v>0</v>
      </c>
      <c r="E596">
        <f>ROUND((E595*D596),4)</f>
        <v>0</v>
      </c>
    </row>
    <row r="597" spans="1:5" x14ac:dyDescent="0.25">
      <c r="A597" s="98" t="s">
        <v>153</v>
      </c>
      <c r="B597" t="s">
        <v>9</v>
      </c>
      <c r="C597" t="s">
        <v>9</v>
      </c>
      <c r="D597" t="s">
        <v>9</v>
      </c>
      <c r="E597">
        <f>SUM(E595:E596)</f>
        <v>59.565300000000001</v>
      </c>
    </row>
    <row r="599" spans="1:5" x14ac:dyDescent="0.25">
      <c r="A599" s="98" t="s">
        <v>829</v>
      </c>
      <c r="B599" t="s">
        <v>480</v>
      </c>
    </row>
    <row r="600" spans="1:5" ht="45" x14ac:dyDescent="0.25">
      <c r="A600" s="98" t="s">
        <v>830</v>
      </c>
    </row>
    <row r="601" spans="1:5" x14ac:dyDescent="0.25">
      <c r="A601" s="98" t="s">
        <v>161</v>
      </c>
    </row>
    <row r="603" spans="1:5" x14ac:dyDescent="0.25">
      <c r="A603" s="98" t="s">
        <v>145</v>
      </c>
      <c r="B603" t="s">
        <v>139</v>
      </c>
      <c r="C603" t="s">
        <v>140</v>
      </c>
      <c r="D603" t="s">
        <v>141</v>
      </c>
      <c r="E603" t="s">
        <v>142</v>
      </c>
    </row>
    <row r="604" spans="1:5" x14ac:dyDescent="0.25">
      <c r="A604" s="98" t="s">
        <v>831</v>
      </c>
      <c r="B604" t="s">
        <v>146</v>
      </c>
      <c r="C604">
        <v>5</v>
      </c>
      <c r="D604">
        <v>8.6199999999999992</v>
      </c>
      <c r="E604">
        <f>ROUND((C604*D604),4)</f>
        <v>43.1</v>
      </c>
    </row>
    <row r="605" spans="1:5" x14ac:dyDescent="0.25">
      <c r="A605" s="98" t="s">
        <v>832</v>
      </c>
      <c r="B605" t="s">
        <v>146</v>
      </c>
      <c r="C605">
        <v>5</v>
      </c>
      <c r="D605">
        <v>11.48</v>
      </c>
      <c r="E605">
        <f>ROUND((C605*D605),4)</f>
        <v>57.4</v>
      </c>
    </row>
    <row r="606" spans="1:5" x14ac:dyDescent="0.25">
      <c r="A606" s="98" t="s">
        <v>144</v>
      </c>
      <c r="B606" t="s">
        <v>9</v>
      </c>
      <c r="C606" t="s">
        <v>9</v>
      </c>
      <c r="D606" t="s">
        <v>9</v>
      </c>
      <c r="E606">
        <f>SUM(E604:E605)</f>
        <v>100.5</v>
      </c>
    </row>
    <row r="608" spans="1:5" x14ac:dyDescent="0.25">
      <c r="A608" s="98" t="s">
        <v>147</v>
      </c>
      <c r="B608" t="s">
        <v>139</v>
      </c>
      <c r="C608" t="s">
        <v>140</v>
      </c>
      <c r="D608" t="s">
        <v>141</v>
      </c>
      <c r="E608" t="s">
        <v>142</v>
      </c>
    </row>
    <row r="609" spans="1:5" ht="30" x14ac:dyDescent="0.25">
      <c r="A609" s="98" t="s">
        <v>833</v>
      </c>
      <c r="B609" t="s">
        <v>150</v>
      </c>
      <c r="C609">
        <v>2</v>
      </c>
      <c r="D609">
        <v>1.03</v>
      </c>
      <c r="E609">
        <f>ROUND((C609*D609),4)</f>
        <v>2.06</v>
      </c>
    </row>
    <row r="610" spans="1:5" x14ac:dyDescent="0.25">
      <c r="A610" s="98" t="s">
        <v>834</v>
      </c>
      <c r="B610" t="s">
        <v>150</v>
      </c>
      <c r="C610">
        <v>2</v>
      </c>
      <c r="D610">
        <v>19.73</v>
      </c>
      <c r="E610">
        <f>ROUND((C610*D610),4)</f>
        <v>39.46</v>
      </c>
    </row>
    <row r="611" spans="1:5" ht="30" x14ac:dyDescent="0.25">
      <c r="A611" s="98" t="s">
        <v>835</v>
      </c>
      <c r="B611" t="s">
        <v>150</v>
      </c>
      <c r="C611">
        <v>0.02</v>
      </c>
      <c r="D611">
        <v>74.88</v>
      </c>
      <c r="E611">
        <f>ROUND((C611*D611),4)</f>
        <v>1.4976</v>
      </c>
    </row>
    <row r="612" spans="1:5" ht="30" x14ac:dyDescent="0.25">
      <c r="A612" s="98" t="s">
        <v>836</v>
      </c>
      <c r="B612" t="s">
        <v>160</v>
      </c>
      <c r="C612">
        <v>1.1000000000000001</v>
      </c>
      <c r="D612">
        <v>7.75</v>
      </c>
      <c r="E612">
        <f>ROUND((C612*D612),4)</f>
        <v>8.5250000000000004</v>
      </c>
    </row>
    <row r="613" spans="1:5" x14ac:dyDescent="0.25">
      <c r="A613" s="98" t="s">
        <v>144</v>
      </c>
      <c r="B613" t="s">
        <v>9</v>
      </c>
      <c r="C613" t="s">
        <v>9</v>
      </c>
      <c r="D613" t="s">
        <v>9</v>
      </c>
      <c r="E613">
        <f>SUM(E609:E612)</f>
        <v>51.5426</v>
      </c>
    </row>
    <row r="615" spans="1:5" x14ac:dyDescent="0.25">
      <c r="A615" s="98" t="s">
        <v>151</v>
      </c>
      <c r="B615" t="s">
        <v>9</v>
      </c>
      <c r="C615" t="s">
        <v>9</v>
      </c>
      <c r="D615" t="s">
        <v>9</v>
      </c>
      <c r="E615">
        <f>E606+E613</f>
        <v>152.04259999999999</v>
      </c>
    </row>
    <row r="616" spans="1:5" x14ac:dyDescent="0.25">
      <c r="A616" s="98" t="s">
        <v>152</v>
      </c>
      <c r="B616" t="s">
        <v>9</v>
      </c>
      <c r="C616" t="s">
        <v>9</v>
      </c>
      <c r="D616" s="147">
        <v>0</v>
      </c>
      <c r="E616">
        <f>ROUND((E615*D616),4)</f>
        <v>0</v>
      </c>
    </row>
    <row r="617" spans="1:5" x14ac:dyDescent="0.25">
      <c r="A617" s="98" t="s">
        <v>153</v>
      </c>
      <c r="B617" t="s">
        <v>9</v>
      </c>
      <c r="C617" t="s">
        <v>9</v>
      </c>
      <c r="D617" t="s">
        <v>9</v>
      </c>
      <c r="E617">
        <f>SUM(E615:E616)</f>
        <v>152.04259999999999</v>
      </c>
    </row>
    <row r="619" spans="1:5" x14ac:dyDescent="0.25">
      <c r="A619" s="98" t="s">
        <v>837</v>
      </c>
      <c r="B619" t="s">
        <v>94</v>
      </c>
    </row>
    <row r="620" spans="1:5" ht="45" x14ac:dyDescent="0.25">
      <c r="A620" s="98" t="s">
        <v>838</v>
      </c>
    </row>
    <row r="621" spans="1:5" x14ac:dyDescent="0.25">
      <c r="A621" s="98" t="s">
        <v>161</v>
      </c>
    </row>
    <row r="623" spans="1:5" x14ac:dyDescent="0.25">
      <c r="A623" s="98" t="s">
        <v>145</v>
      </c>
      <c r="B623" t="s">
        <v>139</v>
      </c>
      <c r="C623" t="s">
        <v>140</v>
      </c>
      <c r="D623" t="s">
        <v>141</v>
      </c>
      <c r="E623" t="s">
        <v>142</v>
      </c>
    </row>
    <row r="624" spans="1:5" x14ac:dyDescent="0.25">
      <c r="A624" s="98" t="s">
        <v>831</v>
      </c>
      <c r="B624" t="s">
        <v>146</v>
      </c>
      <c r="C624">
        <v>5</v>
      </c>
      <c r="D624">
        <v>8.6199999999999992</v>
      </c>
      <c r="E624">
        <f>ROUND((C624*D624),4)</f>
        <v>43.1</v>
      </c>
    </row>
    <row r="625" spans="1:5" x14ac:dyDescent="0.25">
      <c r="A625" s="98" t="s">
        <v>144</v>
      </c>
      <c r="B625" t="s">
        <v>9</v>
      </c>
      <c r="C625" t="s">
        <v>9</v>
      </c>
      <c r="D625" t="s">
        <v>9</v>
      </c>
      <c r="E625">
        <f>SUM(E624:E624)</f>
        <v>43.1</v>
      </c>
    </row>
    <row r="627" spans="1:5" x14ac:dyDescent="0.25">
      <c r="A627" s="98" t="s">
        <v>147</v>
      </c>
      <c r="B627" t="s">
        <v>139</v>
      </c>
      <c r="C627" t="s">
        <v>140</v>
      </c>
      <c r="D627" t="s">
        <v>141</v>
      </c>
      <c r="E627" t="s">
        <v>142</v>
      </c>
    </row>
    <row r="628" spans="1:5" ht="30" x14ac:dyDescent="0.25">
      <c r="A628" s="98" t="s">
        <v>680</v>
      </c>
      <c r="B628" t="s">
        <v>146</v>
      </c>
      <c r="C628">
        <v>4</v>
      </c>
      <c r="D628">
        <v>14.8035</v>
      </c>
      <c r="E628">
        <f>ROUND((C628*D628),4)</f>
        <v>59.213999999999999</v>
      </c>
    </row>
    <row r="629" spans="1:5" x14ac:dyDescent="0.25">
      <c r="A629" s="98" t="s">
        <v>824</v>
      </c>
      <c r="B629" t="s">
        <v>150</v>
      </c>
      <c r="C629">
        <v>0.1</v>
      </c>
      <c r="D629">
        <v>1.97</v>
      </c>
      <c r="E629">
        <f>ROUND((C629*D629),4)</f>
        <v>0.19700000000000001</v>
      </c>
    </row>
    <row r="630" spans="1:5" x14ac:dyDescent="0.25">
      <c r="A630" s="98" t="s">
        <v>839</v>
      </c>
      <c r="B630" t="s">
        <v>150</v>
      </c>
      <c r="C630">
        <v>2</v>
      </c>
      <c r="D630">
        <v>1.07</v>
      </c>
      <c r="E630">
        <f>ROUND((C630*D630),4)</f>
        <v>2.14</v>
      </c>
    </row>
    <row r="631" spans="1:5" x14ac:dyDescent="0.25">
      <c r="A631" s="98" t="s">
        <v>840</v>
      </c>
      <c r="B631" t="s">
        <v>160</v>
      </c>
      <c r="C631">
        <v>5</v>
      </c>
      <c r="D631">
        <v>10.49</v>
      </c>
      <c r="E631">
        <f>ROUND((C631*D631),4)</f>
        <v>52.45</v>
      </c>
    </row>
    <row r="632" spans="1:5" x14ac:dyDescent="0.25">
      <c r="A632" s="98" t="s">
        <v>144</v>
      </c>
      <c r="B632" t="s">
        <v>9</v>
      </c>
      <c r="C632" t="s">
        <v>9</v>
      </c>
      <c r="D632" t="s">
        <v>9</v>
      </c>
      <c r="E632">
        <f>SUM(E628:E631)</f>
        <v>114.001</v>
      </c>
    </row>
    <row r="634" spans="1:5" x14ac:dyDescent="0.25">
      <c r="A634" s="98" t="s">
        <v>151</v>
      </c>
      <c r="B634" t="s">
        <v>9</v>
      </c>
      <c r="C634" t="s">
        <v>9</v>
      </c>
      <c r="D634" t="s">
        <v>9</v>
      </c>
      <c r="E634">
        <f>E625+E632</f>
        <v>157.101</v>
      </c>
    </row>
    <row r="635" spans="1:5" x14ac:dyDescent="0.25">
      <c r="A635" s="98" t="s">
        <v>152</v>
      </c>
      <c r="B635" t="s">
        <v>9</v>
      </c>
      <c r="C635" t="s">
        <v>9</v>
      </c>
      <c r="D635" s="147">
        <v>0</v>
      </c>
      <c r="E635">
        <f>ROUND((E634*D635),4)</f>
        <v>0</v>
      </c>
    </row>
    <row r="636" spans="1:5" x14ac:dyDescent="0.25">
      <c r="A636" s="98" t="s">
        <v>153</v>
      </c>
      <c r="B636" t="s">
        <v>9</v>
      </c>
      <c r="C636" t="s">
        <v>9</v>
      </c>
      <c r="D636" t="s">
        <v>9</v>
      </c>
      <c r="E636">
        <f>SUM(E634:E635)</f>
        <v>157.101</v>
      </c>
    </row>
    <row r="638" spans="1:5" x14ac:dyDescent="0.25">
      <c r="A638" s="98" t="s">
        <v>841</v>
      </c>
      <c r="B638" t="s">
        <v>488</v>
      </c>
    </row>
    <row r="639" spans="1:5" ht="30" x14ac:dyDescent="0.25">
      <c r="A639" s="98" t="s">
        <v>842</v>
      </c>
    </row>
    <row r="640" spans="1:5" x14ac:dyDescent="0.25">
      <c r="A640" s="98" t="s">
        <v>137</v>
      </c>
    </row>
    <row r="642" spans="1:5" x14ac:dyDescent="0.25">
      <c r="A642" s="98" t="s">
        <v>145</v>
      </c>
      <c r="B642" t="s">
        <v>139</v>
      </c>
      <c r="C642" t="s">
        <v>140</v>
      </c>
      <c r="D642" t="s">
        <v>141</v>
      </c>
      <c r="E642" t="s">
        <v>142</v>
      </c>
    </row>
    <row r="643" spans="1:5" x14ac:dyDescent="0.25">
      <c r="A643" s="98" t="s">
        <v>843</v>
      </c>
      <c r="B643" t="s">
        <v>146</v>
      </c>
      <c r="C643">
        <v>0.37</v>
      </c>
      <c r="D643">
        <v>4.7699999999999996</v>
      </c>
      <c r="E643">
        <f>ROUND((C643*D643),4)</f>
        <v>1.7648999999999999</v>
      </c>
    </row>
    <row r="644" spans="1:5" x14ac:dyDescent="0.25">
      <c r="A644" s="98" t="s">
        <v>844</v>
      </c>
      <c r="B644" t="s">
        <v>146</v>
      </c>
      <c r="C644">
        <v>0.37</v>
      </c>
      <c r="D644">
        <v>6.49</v>
      </c>
      <c r="E644">
        <f>ROUND((C644*D644),4)</f>
        <v>2.4013</v>
      </c>
    </row>
    <row r="645" spans="1:5" x14ac:dyDescent="0.25">
      <c r="A645" s="98" t="s">
        <v>144</v>
      </c>
      <c r="B645" t="s">
        <v>9</v>
      </c>
      <c r="C645" t="s">
        <v>9</v>
      </c>
      <c r="D645" t="s">
        <v>9</v>
      </c>
      <c r="E645">
        <f>SUM(E643:E644)</f>
        <v>4.1661999999999999</v>
      </c>
    </row>
    <row r="647" spans="1:5" x14ac:dyDescent="0.25">
      <c r="A647" s="98" t="s">
        <v>147</v>
      </c>
      <c r="B647" t="s">
        <v>139</v>
      </c>
      <c r="C647" t="s">
        <v>140</v>
      </c>
      <c r="D647" t="s">
        <v>141</v>
      </c>
      <c r="E647" t="s">
        <v>142</v>
      </c>
    </row>
    <row r="648" spans="1:5" ht="30" x14ac:dyDescent="0.25">
      <c r="A648" s="98" t="s">
        <v>845</v>
      </c>
      <c r="B648" t="s">
        <v>150</v>
      </c>
      <c r="C648">
        <v>1</v>
      </c>
      <c r="D648">
        <v>12.1</v>
      </c>
      <c r="E648">
        <f>ROUND((C648*D648),4)</f>
        <v>12.1</v>
      </c>
    </row>
    <row r="649" spans="1:5" x14ac:dyDescent="0.25">
      <c r="A649" s="98" t="s">
        <v>144</v>
      </c>
      <c r="B649" t="s">
        <v>9</v>
      </c>
      <c r="C649" t="s">
        <v>9</v>
      </c>
      <c r="D649" t="s">
        <v>9</v>
      </c>
      <c r="E649">
        <f>SUM(E648:E648)</f>
        <v>12.1</v>
      </c>
    </row>
    <row r="651" spans="1:5" x14ac:dyDescent="0.25">
      <c r="A651" s="98" t="s">
        <v>151</v>
      </c>
      <c r="B651" t="s">
        <v>9</v>
      </c>
      <c r="C651" t="s">
        <v>9</v>
      </c>
      <c r="D651" t="s">
        <v>9</v>
      </c>
      <c r="E651">
        <f>E645+E649</f>
        <v>16.266199999999998</v>
      </c>
    </row>
    <row r="652" spans="1:5" x14ac:dyDescent="0.25">
      <c r="A652" s="98" t="s">
        <v>152</v>
      </c>
      <c r="B652" t="s">
        <v>9</v>
      </c>
      <c r="C652" t="s">
        <v>9</v>
      </c>
      <c r="D652" s="147">
        <v>0</v>
      </c>
      <c r="E652">
        <f>ROUND((E651*D652),4)</f>
        <v>0</v>
      </c>
    </row>
    <row r="653" spans="1:5" x14ac:dyDescent="0.25">
      <c r="A653" s="98" t="s">
        <v>153</v>
      </c>
      <c r="B653" t="s">
        <v>9</v>
      </c>
      <c r="C653" t="s">
        <v>9</v>
      </c>
      <c r="D653" t="s">
        <v>9</v>
      </c>
      <c r="E653">
        <f>SUM(E651:E652)</f>
        <v>16.266199999999998</v>
      </c>
    </row>
    <row r="655" spans="1:5" x14ac:dyDescent="0.25">
      <c r="A655" s="98" t="s">
        <v>846</v>
      </c>
      <c r="B655" t="s">
        <v>69</v>
      </c>
    </row>
    <row r="656" spans="1:5" ht="30" x14ac:dyDescent="0.25">
      <c r="A656" s="98" t="s">
        <v>847</v>
      </c>
    </row>
    <row r="657" spans="1:5" x14ac:dyDescent="0.25">
      <c r="A657" s="98" t="s">
        <v>137</v>
      </c>
    </row>
    <row r="659" spans="1:5" x14ac:dyDescent="0.25">
      <c r="A659" s="98" t="s">
        <v>147</v>
      </c>
      <c r="B659" t="s">
        <v>139</v>
      </c>
      <c r="C659" t="s">
        <v>140</v>
      </c>
      <c r="D659" t="s">
        <v>141</v>
      </c>
      <c r="E659" t="s">
        <v>142</v>
      </c>
    </row>
    <row r="660" spans="1:5" x14ac:dyDescent="0.25">
      <c r="A660" s="98" t="s">
        <v>848</v>
      </c>
      <c r="B660" t="s">
        <v>146</v>
      </c>
      <c r="C660">
        <v>0.5</v>
      </c>
      <c r="D660">
        <v>14.8035</v>
      </c>
      <c r="E660">
        <f>ROUND((C660*D660),4)</f>
        <v>7.4017999999999997</v>
      </c>
    </row>
    <row r="661" spans="1:5" ht="30" x14ac:dyDescent="0.25">
      <c r="A661" s="98" t="s">
        <v>849</v>
      </c>
      <c r="B661" t="s">
        <v>150</v>
      </c>
      <c r="C661">
        <v>1</v>
      </c>
      <c r="D661">
        <v>30.45</v>
      </c>
      <c r="E661">
        <f>ROUND((C661*D661),4)</f>
        <v>30.45</v>
      </c>
    </row>
    <row r="662" spans="1:5" x14ac:dyDescent="0.25">
      <c r="A662" s="98" t="s">
        <v>144</v>
      </c>
      <c r="B662" t="s">
        <v>9</v>
      </c>
      <c r="C662" t="s">
        <v>9</v>
      </c>
      <c r="D662" t="s">
        <v>9</v>
      </c>
      <c r="E662">
        <f>SUM(E660:E661)</f>
        <v>37.851799999999997</v>
      </c>
    </row>
    <row r="664" spans="1:5" x14ac:dyDescent="0.25">
      <c r="A664" s="98" t="s">
        <v>151</v>
      </c>
      <c r="B664" t="s">
        <v>9</v>
      </c>
      <c r="C664" t="s">
        <v>9</v>
      </c>
      <c r="D664" t="s">
        <v>9</v>
      </c>
      <c r="E664">
        <f>E662</f>
        <v>37.851799999999997</v>
      </c>
    </row>
    <row r="665" spans="1:5" x14ac:dyDescent="0.25">
      <c r="A665" s="98" t="s">
        <v>152</v>
      </c>
      <c r="B665" t="s">
        <v>9</v>
      </c>
      <c r="C665" t="s">
        <v>9</v>
      </c>
      <c r="D665" s="147">
        <v>0</v>
      </c>
      <c r="E665">
        <f>ROUND((E664*D665),4)</f>
        <v>0</v>
      </c>
    </row>
    <row r="666" spans="1:5" x14ac:dyDescent="0.25">
      <c r="A666" s="98" t="s">
        <v>153</v>
      </c>
      <c r="B666" t="s">
        <v>9</v>
      </c>
      <c r="C666" t="s">
        <v>9</v>
      </c>
      <c r="D666" t="s">
        <v>9</v>
      </c>
      <c r="E666">
        <f>SUM(E664:E665)</f>
        <v>37.851799999999997</v>
      </c>
    </row>
    <row r="668" spans="1:5" x14ac:dyDescent="0.25">
      <c r="A668" s="98" t="s">
        <v>850</v>
      </c>
      <c r="B668" t="s">
        <v>70</v>
      </c>
    </row>
    <row r="669" spans="1:5" ht="30" x14ac:dyDescent="0.25">
      <c r="A669" s="98" t="s">
        <v>851</v>
      </c>
    </row>
    <row r="670" spans="1:5" x14ac:dyDescent="0.25">
      <c r="A670" s="98" t="s">
        <v>155</v>
      </c>
    </row>
    <row r="672" spans="1:5" x14ac:dyDescent="0.25">
      <c r="A672" s="98" t="s">
        <v>147</v>
      </c>
      <c r="B672" t="s">
        <v>139</v>
      </c>
      <c r="C672" t="s">
        <v>140</v>
      </c>
      <c r="D672" t="s">
        <v>141</v>
      </c>
      <c r="E672" t="s">
        <v>142</v>
      </c>
    </row>
    <row r="673" spans="1:5" ht="30" x14ac:dyDescent="0.25">
      <c r="A673" s="98" t="s">
        <v>852</v>
      </c>
      <c r="B673" t="s">
        <v>146</v>
      </c>
      <c r="C673">
        <v>0.45</v>
      </c>
      <c r="D673">
        <v>11.7135</v>
      </c>
      <c r="E673">
        <f>ROUND((C673*D673),4)</f>
        <v>5.2710999999999997</v>
      </c>
    </row>
    <row r="674" spans="1:5" x14ac:dyDescent="0.25">
      <c r="A674" s="98" t="s">
        <v>848</v>
      </c>
      <c r="B674" t="s">
        <v>146</v>
      </c>
      <c r="C674">
        <v>0.45</v>
      </c>
      <c r="D674">
        <v>14.8035</v>
      </c>
      <c r="E674">
        <f>ROUND((C674*D674),4)</f>
        <v>6.6616</v>
      </c>
    </row>
    <row r="675" spans="1:5" x14ac:dyDescent="0.25">
      <c r="A675" s="98" t="s">
        <v>853</v>
      </c>
      <c r="B675" t="s">
        <v>160</v>
      </c>
      <c r="C675">
        <v>1.1000000000000001</v>
      </c>
      <c r="D675">
        <v>4.59</v>
      </c>
      <c r="E675">
        <f>ROUND((C675*D675),4)</f>
        <v>5.0490000000000004</v>
      </c>
    </row>
    <row r="676" spans="1:5" x14ac:dyDescent="0.25">
      <c r="A676" s="98" t="s">
        <v>144</v>
      </c>
      <c r="B676" t="s">
        <v>9</v>
      </c>
      <c r="C676" t="s">
        <v>9</v>
      </c>
      <c r="D676" t="s">
        <v>9</v>
      </c>
      <c r="E676">
        <f>SUM(E673:E675)</f>
        <v>16.9817</v>
      </c>
    </row>
    <row r="678" spans="1:5" x14ac:dyDescent="0.25">
      <c r="A678" s="98" t="s">
        <v>151</v>
      </c>
      <c r="B678" t="s">
        <v>9</v>
      </c>
      <c r="C678" t="s">
        <v>9</v>
      </c>
      <c r="D678" t="s">
        <v>9</v>
      </c>
      <c r="E678">
        <f>E676</f>
        <v>16.9817</v>
      </c>
    </row>
    <row r="679" spans="1:5" x14ac:dyDescent="0.25">
      <c r="A679" s="98" t="s">
        <v>152</v>
      </c>
      <c r="B679" t="s">
        <v>9</v>
      </c>
      <c r="C679" t="s">
        <v>9</v>
      </c>
      <c r="D679" s="147">
        <v>0</v>
      </c>
      <c r="E679">
        <f>ROUND((E678*D679),4)</f>
        <v>0</v>
      </c>
    </row>
    <row r="680" spans="1:5" x14ac:dyDescent="0.25">
      <c r="A680" s="98" t="s">
        <v>153</v>
      </c>
      <c r="B680" t="s">
        <v>9</v>
      </c>
      <c r="C680" t="s">
        <v>9</v>
      </c>
      <c r="D680" t="s">
        <v>9</v>
      </c>
      <c r="E680">
        <f>SUM(E678:E679)</f>
        <v>16.9817</v>
      </c>
    </row>
    <row r="682" spans="1:5" x14ac:dyDescent="0.25">
      <c r="A682" s="98" t="s">
        <v>854</v>
      </c>
      <c r="B682" t="s">
        <v>71</v>
      </c>
    </row>
    <row r="683" spans="1:5" ht="30" x14ac:dyDescent="0.25">
      <c r="A683" s="98" t="s">
        <v>855</v>
      </c>
    </row>
    <row r="684" spans="1:5" x14ac:dyDescent="0.25">
      <c r="A684" s="98" t="s">
        <v>137</v>
      </c>
    </row>
    <row r="686" spans="1:5" x14ac:dyDescent="0.25">
      <c r="A686" s="98" t="s">
        <v>147</v>
      </c>
      <c r="B686" t="s">
        <v>139</v>
      </c>
      <c r="C686" t="s">
        <v>140</v>
      </c>
      <c r="D686" t="s">
        <v>141</v>
      </c>
      <c r="E686" t="s">
        <v>142</v>
      </c>
    </row>
    <row r="687" spans="1:5" ht="30" x14ac:dyDescent="0.25">
      <c r="A687" s="98" t="s">
        <v>852</v>
      </c>
      <c r="B687" t="s">
        <v>146</v>
      </c>
      <c r="C687">
        <v>0.15</v>
      </c>
      <c r="D687">
        <v>11.7135</v>
      </c>
      <c r="E687">
        <f>ROUND((C687*D687),4)</f>
        <v>1.7569999999999999</v>
      </c>
    </row>
    <row r="688" spans="1:5" x14ac:dyDescent="0.25">
      <c r="A688" s="98" t="s">
        <v>848</v>
      </c>
      <c r="B688" t="s">
        <v>146</v>
      </c>
      <c r="C688">
        <v>0.25</v>
      </c>
      <c r="D688">
        <v>14.8035</v>
      </c>
      <c r="E688">
        <f>ROUND((C688*D688),4)</f>
        <v>3.7008999999999999</v>
      </c>
    </row>
    <row r="689" spans="1:5" ht="30" x14ac:dyDescent="0.25">
      <c r="A689" s="98" t="s">
        <v>856</v>
      </c>
      <c r="B689" t="s">
        <v>150</v>
      </c>
      <c r="C689">
        <v>1</v>
      </c>
      <c r="D689">
        <v>5.12</v>
      </c>
      <c r="E689">
        <f>ROUND((C689*D689),4)</f>
        <v>5.12</v>
      </c>
    </row>
    <row r="690" spans="1:5" x14ac:dyDescent="0.25">
      <c r="A690" s="98" t="s">
        <v>144</v>
      </c>
      <c r="B690" t="s">
        <v>9</v>
      </c>
      <c r="C690" t="s">
        <v>9</v>
      </c>
      <c r="D690" t="s">
        <v>9</v>
      </c>
      <c r="E690">
        <f>SUM(E687:E689)</f>
        <v>10.5779</v>
      </c>
    </row>
    <row r="692" spans="1:5" x14ac:dyDescent="0.25">
      <c r="A692" s="98" t="s">
        <v>151</v>
      </c>
      <c r="B692" t="s">
        <v>9</v>
      </c>
      <c r="C692" t="s">
        <v>9</v>
      </c>
      <c r="D692" t="s">
        <v>9</v>
      </c>
      <c r="E692">
        <f>E690</f>
        <v>10.5779</v>
      </c>
    </row>
    <row r="693" spans="1:5" x14ac:dyDescent="0.25">
      <c r="A693" s="98" t="s">
        <v>152</v>
      </c>
      <c r="B693" t="s">
        <v>9</v>
      </c>
      <c r="C693" t="s">
        <v>9</v>
      </c>
      <c r="D693" s="147">
        <v>0</v>
      </c>
      <c r="E693">
        <f>ROUND((E692*D693),4)</f>
        <v>0</v>
      </c>
    </row>
    <row r="694" spans="1:5" x14ac:dyDescent="0.25">
      <c r="A694" s="98" t="s">
        <v>153</v>
      </c>
      <c r="B694" t="s">
        <v>9</v>
      </c>
      <c r="C694" t="s">
        <v>9</v>
      </c>
      <c r="D694" t="s">
        <v>9</v>
      </c>
      <c r="E694">
        <f>SUM(E692:E693)</f>
        <v>10.5779</v>
      </c>
    </row>
    <row r="696" spans="1:5" x14ac:dyDescent="0.25">
      <c r="A696" s="98" t="s">
        <v>857</v>
      </c>
      <c r="B696" t="s">
        <v>73</v>
      </c>
    </row>
    <row r="697" spans="1:5" ht="30" x14ac:dyDescent="0.25">
      <c r="A697" s="98" t="s">
        <v>858</v>
      </c>
    </row>
    <row r="698" spans="1:5" x14ac:dyDescent="0.25">
      <c r="A698" s="98" t="s">
        <v>137</v>
      </c>
    </row>
    <row r="700" spans="1:5" x14ac:dyDescent="0.25">
      <c r="A700" s="98" t="s">
        <v>147</v>
      </c>
      <c r="B700" t="s">
        <v>139</v>
      </c>
      <c r="C700" t="s">
        <v>140</v>
      </c>
      <c r="D700" t="s">
        <v>141</v>
      </c>
      <c r="E700" t="s">
        <v>142</v>
      </c>
    </row>
    <row r="701" spans="1:5" ht="30" x14ac:dyDescent="0.25">
      <c r="A701" s="98" t="s">
        <v>852</v>
      </c>
      <c r="B701" t="s">
        <v>146</v>
      </c>
      <c r="C701">
        <v>0.25</v>
      </c>
      <c r="D701">
        <v>11.7135</v>
      </c>
      <c r="E701">
        <f>ROUND((C701*D701),4)</f>
        <v>2.9283999999999999</v>
      </c>
    </row>
    <row r="702" spans="1:5" x14ac:dyDescent="0.25">
      <c r="A702" s="98" t="s">
        <v>848</v>
      </c>
      <c r="B702" t="s">
        <v>146</v>
      </c>
      <c r="C702">
        <v>0.35</v>
      </c>
      <c r="D702">
        <v>14.8035</v>
      </c>
      <c r="E702">
        <f>ROUND((C702*D702),4)</f>
        <v>5.1811999999999996</v>
      </c>
    </row>
    <row r="703" spans="1:5" ht="45" x14ac:dyDescent="0.25">
      <c r="A703" s="98" t="s">
        <v>859</v>
      </c>
      <c r="B703" t="s">
        <v>150</v>
      </c>
      <c r="C703">
        <v>1</v>
      </c>
      <c r="D703">
        <v>12.88</v>
      </c>
      <c r="E703">
        <f>ROUND((C703*D703),4)</f>
        <v>12.88</v>
      </c>
    </row>
    <row r="704" spans="1:5" x14ac:dyDescent="0.25">
      <c r="A704" s="98" t="s">
        <v>144</v>
      </c>
      <c r="B704" t="s">
        <v>9</v>
      </c>
      <c r="C704" t="s">
        <v>9</v>
      </c>
      <c r="D704" t="s">
        <v>9</v>
      </c>
      <c r="E704">
        <f>SUM(E701:E703)</f>
        <v>20.989600000000003</v>
      </c>
    </row>
    <row r="706" spans="1:5" x14ac:dyDescent="0.25">
      <c r="A706" s="98" t="s">
        <v>151</v>
      </c>
      <c r="B706" t="s">
        <v>9</v>
      </c>
      <c r="C706" t="s">
        <v>9</v>
      </c>
      <c r="D706" t="s">
        <v>9</v>
      </c>
      <c r="E706">
        <f>E704</f>
        <v>20.989600000000003</v>
      </c>
    </row>
    <row r="707" spans="1:5" x14ac:dyDescent="0.25">
      <c r="A707" s="98" t="s">
        <v>152</v>
      </c>
      <c r="B707" t="s">
        <v>9</v>
      </c>
      <c r="C707" t="s">
        <v>9</v>
      </c>
      <c r="D707" s="147">
        <v>0</v>
      </c>
      <c r="E707">
        <f>ROUND((E706*D707),4)</f>
        <v>0</v>
      </c>
    </row>
    <row r="708" spans="1:5" x14ac:dyDescent="0.25">
      <c r="A708" s="98" t="s">
        <v>153</v>
      </c>
      <c r="B708" t="s">
        <v>9</v>
      </c>
      <c r="C708" t="s">
        <v>9</v>
      </c>
      <c r="D708" t="s">
        <v>9</v>
      </c>
      <c r="E708">
        <f>SUM(E706:E707)</f>
        <v>20.989600000000003</v>
      </c>
    </row>
    <row r="710" spans="1:5" x14ac:dyDescent="0.25">
      <c r="A710" s="98" t="s">
        <v>860</v>
      </c>
      <c r="B710" t="s">
        <v>75</v>
      </c>
    </row>
    <row r="711" spans="1:5" ht="30" x14ac:dyDescent="0.25">
      <c r="A711" s="98" t="s">
        <v>861</v>
      </c>
    </row>
    <row r="712" spans="1:5" x14ac:dyDescent="0.25">
      <c r="A712" s="98" t="s">
        <v>137</v>
      </c>
    </row>
    <row r="714" spans="1:5" x14ac:dyDescent="0.25">
      <c r="A714" s="98" t="s">
        <v>147</v>
      </c>
      <c r="B714" t="s">
        <v>139</v>
      </c>
      <c r="C714" t="s">
        <v>140</v>
      </c>
      <c r="D714" t="s">
        <v>141</v>
      </c>
      <c r="E714" t="s">
        <v>142</v>
      </c>
    </row>
    <row r="715" spans="1:5" ht="30" x14ac:dyDescent="0.25">
      <c r="A715" s="98" t="s">
        <v>852</v>
      </c>
      <c r="B715" t="s">
        <v>146</v>
      </c>
      <c r="C715">
        <v>0.53</v>
      </c>
      <c r="D715">
        <v>11.7135</v>
      </c>
      <c r="E715">
        <f>ROUND((C715*D715),4)</f>
        <v>6.2081999999999997</v>
      </c>
    </row>
    <row r="716" spans="1:5" x14ac:dyDescent="0.25">
      <c r="A716" s="98" t="s">
        <v>848</v>
      </c>
      <c r="B716" t="s">
        <v>146</v>
      </c>
      <c r="C716">
        <v>0.53</v>
      </c>
      <c r="D716">
        <v>14.8035</v>
      </c>
      <c r="E716">
        <f>ROUND((C716*D716),4)</f>
        <v>7.8459000000000003</v>
      </c>
    </row>
    <row r="717" spans="1:5" ht="45" x14ac:dyDescent="0.25">
      <c r="A717" s="98" t="s">
        <v>862</v>
      </c>
      <c r="B717" t="s">
        <v>150</v>
      </c>
      <c r="C717">
        <v>1</v>
      </c>
      <c r="D717">
        <v>17.760000000000002</v>
      </c>
      <c r="E717">
        <f>ROUND((C717*D717),4)</f>
        <v>17.760000000000002</v>
      </c>
    </row>
    <row r="718" spans="1:5" x14ac:dyDescent="0.25">
      <c r="A718" s="98" t="s">
        <v>144</v>
      </c>
      <c r="B718" t="s">
        <v>9</v>
      </c>
      <c r="C718" t="s">
        <v>9</v>
      </c>
      <c r="D718" t="s">
        <v>9</v>
      </c>
      <c r="E718">
        <f>SUM(E715:E717)</f>
        <v>31.814100000000003</v>
      </c>
    </row>
    <row r="720" spans="1:5" x14ac:dyDescent="0.25">
      <c r="A720" s="98" t="s">
        <v>151</v>
      </c>
      <c r="B720" t="s">
        <v>9</v>
      </c>
      <c r="C720" t="s">
        <v>9</v>
      </c>
      <c r="D720" t="s">
        <v>9</v>
      </c>
      <c r="E720">
        <f>E718</f>
        <v>31.814100000000003</v>
      </c>
    </row>
    <row r="721" spans="1:5" x14ac:dyDescent="0.25">
      <c r="A721" s="98" t="s">
        <v>152</v>
      </c>
      <c r="B721" t="s">
        <v>9</v>
      </c>
      <c r="C721" t="s">
        <v>9</v>
      </c>
      <c r="D721" s="147">
        <v>0</v>
      </c>
      <c r="E721">
        <f>ROUND((E720*D721),4)</f>
        <v>0</v>
      </c>
    </row>
    <row r="722" spans="1:5" x14ac:dyDescent="0.25">
      <c r="A722" s="98" t="s">
        <v>153</v>
      </c>
      <c r="B722" t="s">
        <v>9</v>
      </c>
      <c r="C722" t="s">
        <v>9</v>
      </c>
      <c r="D722" t="s">
        <v>9</v>
      </c>
      <c r="E722">
        <f>SUM(E720:E721)</f>
        <v>31.814100000000003</v>
      </c>
    </row>
    <row r="724" spans="1:5" x14ac:dyDescent="0.25">
      <c r="A724" s="98" t="s">
        <v>863</v>
      </c>
      <c r="B724" t="s">
        <v>77</v>
      </c>
    </row>
    <row r="725" spans="1:5" ht="30" x14ac:dyDescent="0.25">
      <c r="A725" s="98" t="s">
        <v>864</v>
      </c>
    </row>
    <row r="726" spans="1:5" x14ac:dyDescent="0.25">
      <c r="A726" s="98" t="s">
        <v>137</v>
      </c>
    </row>
    <row r="728" spans="1:5" x14ac:dyDescent="0.25">
      <c r="A728" s="98" t="s">
        <v>147</v>
      </c>
      <c r="B728" t="s">
        <v>139</v>
      </c>
      <c r="C728" t="s">
        <v>140</v>
      </c>
      <c r="D728" t="s">
        <v>141</v>
      </c>
      <c r="E728" t="s">
        <v>142</v>
      </c>
    </row>
    <row r="729" spans="1:5" ht="30" x14ac:dyDescent="0.25">
      <c r="A729" s="98" t="s">
        <v>852</v>
      </c>
      <c r="B729" t="s">
        <v>146</v>
      </c>
      <c r="C729">
        <v>0.2</v>
      </c>
      <c r="D729">
        <v>11.7135</v>
      </c>
      <c r="E729">
        <f>ROUND((C729*D729),4)</f>
        <v>2.3426999999999998</v>
      </c>
    </row>
    <row r="730" spans="1:5" x14ac:dyDescent="0.25">
      <c r="A730" s="98" t="s">
        <v>848</v>
      </c>
      <c r="B730" t="s">
        <v>146</v>
      </c>
      <c r="C730">
        <v>0.2</v>
      </c>
      <c r="D730">
        <v>14.8035</v>
      </c>
      <c r="E730">
        <f>ROUND((C730*D730),4)</f>
        <v>2.9607000000000001</v>
      </c>
    </row>
    <row r="731" spans="1:5" ht="30" x14ac:dyDescent="0.25">
      <c r="A731" s="98" t="s">
        <v>865</v>
      </c>
      <c r="B731" t="s">
        <v>150</v>
      </c>
      <c r="C731">
        <v>1</v>
      </c>
      <c r="D731">
        <v>18.62</v>
      </c>
      <c r="E731">
        <f>ROUND((C731*D731),4)</f>
        <v>18.62</v>
      </c>
    </row>
    <row r="732" spans="1:5" x14ac:dyDescent="0.25">
      <c r="A732" s="98" t="s">
        <v>144</v>
      </c>
      <c r="B732" t="s">
        <v>9</v>
      </c>
      <c r="C732" t="s">
        <v>9</v>
      </c>
      <c r="D732" t="s">
        <v>9</v>
      </c>
      <c r="E732">
        <f>SUM(E729:E731)</f>
        <v>23.923400000000001</v>
      </c>
    </row>
    <row r="734" spans="1:5" x14ac:dyDescent="0.25">
      <c r="A734" s="98" t="s">
        <v>151</v>
      </c>
      <c r="B734" t="s">
        <v>9</v>
      </c>
      <c r="C734" t="s">
        <v>9</v>
      </c>
      <c r="D734" t="s">
        <v>9</v>
      </c>
      <c r="E734">
        <f>E732</f>
        <v>23.923400000000001</v>
      </c>
    </row>
    <row r="735" spans="1:5" x14ac:dyDescent="0.25">
      <c r="A735" s="98" t="s">
        <v>152</v>
      </c>
      <c r="B735" t="s">
        <v>9</v>
      </c>
      <c r="C735" t="s">
        <v>9</v>
      </c>
      <c r="D735" s="147">
        <v>0</v>
      </c>
      <c r="E735">
        <f>ROUND((E734*D735),4)</f>
        <v>0</v>
      </c>
    </row>
    <row r="736" spans="1:5" x14ac:dyDescent="0.25">
      <c r="A736" s="98" t="s">
        <v>153</v>
      </c>
      <c r="B736" t="s">
        <v>9</v>
      </c>
      <c r="C736" t="s">
        <v>9</v>
      </c>
      <c r="D736" t="s">
        <v>9</v>
      </c>
      <c r="E736">
        <f>SUM(E734:E735)</f>
        <v>23.923400000000001</v>
      </c>
    </row>
    <row r="738" spans="1:5" x14ac:dyDescent="0.25">
      <c r="A738" s="98" t="s">
        <v>866</v>
      </c>
      <c r="B738" t="s">
        <v>499</v>
      </c>
    </row>
    <row r="739" spans="1:5" x14ac:dyDescent="0.25">
      <c r="A739" s="98" t="s">
        <v>867</v>
      </c>
    </row>
    <row r="740" spans="1:5" x14ac:dyDescent="0.25">
      <c r="A740" s="98" t="s">
        <v>137</v>
      </c>
    </row>
    <row r="742" spans="1:5" x14ac:dyDescent="0.25">
      <c r="A742" s="98" t="s">
        <v>145</v>
      </c>
      <c r="B742" t="s">
        <v>139</v>
      </c>
      <c r="C742" t="s">
        <v>140</v>
      </c>
      <c r="D742" t="s">
        <v>141</v>
      </c>
      <c r="E742" t="s">
        <v>142</v>
      </c>
    </row>
    <row r="743" spans="1:5" x14ac:dyDescent="0.25">
      <c r="A743" s="98" t="s">
        <v>843</v>
      </c>
      <c r="B743" t="s">
        <v>146</v>
      </c>
      <c r="C743">
        <v>1.1000000000000001</v>
      </c>
      <c r="D743">
        <v>4.7699999999999996</v>
      </c>
      <c r="E743">
        <f>ROUND((C743*D743),4)</f>
        <v>5.2469999999999999</v>
      </c>
    </row>
    <row r="744" spans="1:5" x14ac:dyDescent="0.25">
      <c r="A744" s="98" t="s">
        <v>844</v>
      </c>
      <c r="B744" t="s">
        <v>146</v>
      </c>
      <c r="C744">
        <v>1.1000000000000001</v>
      </c>
      <c r="D744">
        <v>6.49</v>
      </c>
      <c r="E744">
        <f>ROUND((C744*D744),4)</f>
        <v>7.1390000000000002</v>
      </c>
    </row>
    <row r="745" spans="1:5" x14ac:dyDescent="0.25">
      <c r="A745" s="98" t="s">
        <v>144</v>
      </c>
      <c r="B745" t="s">
        <v>9</v>
      </c>
      <c r="C745" t="s">
        <v>9</v>
      </c>
      <c r="D745" t="s">
        <v>9</v>
      </c>
      <c r="E745">
        <f>SUM(E743:E744)</f>
        <v>12.385999999999999</v>
      </c>
    </row>
    <row r="747" spans="1:5" x14ac:dyDescent="0.25">
      <c r="A747" s="98" t="s">
        <v>147</v>
      </c>
      <c r="B747" t="s">
        <v>139</v>
      </c>
      <c r="C747" t="s">
        <v>140</v>
      </c>
      <c r="D747" t="s">
        <v>141</v>
      </c>
      <c r="E747" t="s">
        <v>142</v>
      </c>
    </row>
    <row r="748" spans="1:5" x14ac:dyDescent="0.25">
      <c r="A748" s="98" t="s">
        <v>868</v>
      </c>
      <c r="B748" t="s">
        <v>150</v>
      </c>
      <c r="C748">
        <v>1</v>
      </c>
      <c r="D748">
        <v>58.93</v>
      </c>
      <c r="E748">
        <f>ROUND((C748*D748),4)</f>
        <v>58.93</v>
      </c>
    </row>
    <row r="749" spans="1:5" x14ac:dyDescent="0.25">
      <c r="A749" s="98" t="s">
        <v>144</v>
      </c>
      <c r="B749" t="s">
        <v>9</v>
      </c>
      <c r="C749" t="s">
        <v>9</v>
      </c>
      <c r="D749" t="s">
        <v>9</v>
      </c>
      <c r="E749">
        <f>SUM(E748:E748)</f>
        <v>58.93</v>
      </c>
    </row>
    <row r="751" spans="1:5" x14ac:dyDescent="0.25">
      <c r="A751" s="98" t="s">
        <v>151</v>
      </c>
      <c r="B751" t="s">
        <v>9</v>
      </c>
      <c r="C751" t="s">
        <v>9</v>
      </c>
      <c r="D751" t="s">
        <v>9</v>
      </c>
      <c r="E751">
        <f>E745+E749</f>
        <v>71.316000000000003</v>
      </c>
    </row>
    <row r="752" spans="1:5" x14ac:dyDescent="0.25">
      <c r="A752" s="98" t="s">
        <v>152</v>
      </c>
      <c r="B752" t="s">
        <v>9</v>
      </c>
      <c r="C752" t="s">
        <v>9</v>
      </c>
      <c r="D752" s="147">
        <v>0</v>
      </c>
      <c r="E752">
        <f>ROUND((E751*D752),4)</f>
        <v>0</v>
      </c>
    </row>
    <row r="753" spans="1:5" x14ac:dyDescent="0.25">
      <c r="A753" s="98" t="s">
        <v>153</v>
      </c>
      <c r="B753" t="s">
        <v>9</v>
      </c>
      <c r="C753" t="s">
        <v>9</v>
      </c>
      <c r="D753" t="s">
        <v>9</v>
      </c>
      <c r="E753">
        <f>SUM(E751:E752)</f>
        <v>71.316000000000003</v>
      </c>
    </row>
    <row r="755" spans="1:5" x14ac:dyDescent="0.25">
      <c r="A755" s="98" t="s">
        <v>869</v>
      </c>
      <c r="B755" t="s">
        <v>502</v>
      </c>
    </row>
    <row r="756" spans="1:5" x14ac:dyDescent="0.25">
      <c r="A756" s="98" t="s">
        <v>870</v>
      </c>
    </row>
    <row r="757" spans="1:5" x14ac:dyDescent="0.25">
      <c r="A757" s="98" t="s">
        <v>137</v>
      </c>
    </row>
    <row r="759" spans="1:5" x14ac:dyDescent="0.25">
      <c r="A759" s="98" t="s">
        <v>145</v>
      </c>
      <c r="B759" t="s">
        <v>139</v>
      </c>
      <c r="C759" t="s">
        <v>140</v>
      </c>
      <c r="D759" t="s">
        <v>141</v>
      </c>
      <c r="E759" t="s">
        <v>142</v>
      </c>
    </row>
    <row r="760" spans="1:5" x14ac:dyDescent="0.25">
      <c r="A760" s="98" t="s">
        <v>843</v>
      </c>
      <c r="B760" t="s">
        <v>146</v>
      </c>
      <c r="C760">
        <v>1.1000000000000001</v>
      </c>
      <c r="D760">
        <v>4.7699999999999996</v>
      </c>
      <c r="E760">
        <f>ROUND((C760*D760),4)</f>
        <v>5.2469999999999999</v>
      </c>
    </row>
    <row r="761" spans="1:5" x14ac:dyDescent="0.25">
      <c r="A761" s="98" t="s">
        <v>844</v>
      </c>
      <c r="B761" t="s">
        <v>146</v>
      </c>
      <c r="C761">
        <v>1.1000000000000001</v>
      </c>
      <c r="D761">
        <v>6.49</v>
      </c>
      <c r="E761">
        <f>ROUND((C761*D761),4)</f>
        <v>7.1390000000000002</v>
      </c>
    </row>
    <row r="762" spans="1:5" x14ac:dyDescent="0.25">
      <c r="A762" s="98" t="s">
        <v>144</v>
      </c>
      <c r="B762" t="s">
        <v>9</v>
      </c>
      <c r="C762" t="s">
        <v>9</v>
      </c>
      <c r="D762" t="s">
        <v>9</v>
      </c>
      <c r="E762">
        <f>SUM(E760:E761)</f>
        <v>12.385999999999999</v>
      </c>
    </row>
    <row r="764" spans="1:5" x14ac:dyDescent="0.25">
      <c r="A764" s="98" t="s">
        <v>147</v>
      </c>
      <c r="B764" t="s">
        <v>139</v>
      </c>
      <c r="C764" t="s">
        <v>140</v>
      </c>
      <c r="D764" t="s">
        <v>141</v>
      </c>
      <c r="E764" t="s">
        <v>142</v>
      </c>
    </row>
    <row r="765" spans="1:5" x14ac:dyDescent="0.25">
      <c r="A765" s="98" t="s">
        <v>871</v>
      </c>
      <c r="B765" t="s">
        <v>150</v>
      </c>
      <c r="C765">
        <v>1</v>
      </c>
      <c r="D765">
        <v>91.17</v>
      </c>
      <c r="E765">
        <f>ROUND((C765*D765),4)</f>
        <v>91.17</v>
      </c>
    </row>
    <row r="766" spans="1:5" x14ac:dyDescent="0.25">
      <c r="A766" s="98" t="s">
        <v>144</v>
      </c>
      <c r="B766" t="s">
        <v>9</v>
      </c>
      <c r="C766" t="s">
        <v>9</v>
      </c>
      <c r="D766" t="s">
        <v>9</v>
      </c>
      <c r="E766">
        <f>SUM(E765:E765)</f>
        <v>91.17</v>
      </c>
    </row>
    <row r="768" spans="1:5" x14ac:dyDescent="0.25">
      <c r="A768" s="98" t="s">
        <v>151</v>
      </c>
      <c r="B768" t="s">
        <v>9</v>
      </c>
      <c r="C768" t="s">
        <v>9</v>
      </c>
      <c r="D768" t="s">
        <v>9</v>
      </c>
      <c r="E768">
        <f>E762+E766</f>
        <v>103.556</v>
      </c>
    </row>
    <row r="769" spans="1:5" x14ac:dyDescent="0.25">
      <c r="A769" s="98" t="s">
        <v>152</v>
      </c>
      <c r="B769" t="s">
        <v>9</v>
      </c>
      <c r="C769" t="s">
        <v>9</v>
      </c>
      <c r="D769" s="147">
        <v>0</v>
      </c>
      <c r="E769">
        <f>ROUND((E768*D769),4)</f>
        <v>0</v>
      </c>
    </row>
    <row r="770" spans="1:5" x14ac:dyDescent="0.25">
      <c r="A770" s="98" t="s">
        <v>153</v>
      </c>
      <c r="B770" t="s">
        <v>9</v>
      </c>
      <c r="C770" t="s">
        <v>9</v>
      </c>
      <c r="D770" t="s">
        <v>9</v>
      </c>
      <c r="E770">
        <f>SUM(E768:E769)</f>
        <v>103.556</v>
      </c>
    </row>
    <row r="772" spans="1:5" x14ac:dyDescent="0.25">
      <c r="A772" s="98" t="s">
        <v>872</v>
      </c>
      <c r="B772" t="s">
        <v>505</v>
      </c>
    </row>
    <row r="773" spans="1:5" ht="30" x14ac:dyDescent="0.25">
      <c r="A773" s="98" t="s">
        <v>873</v>
      </c>
    </row>
    <row r="774" spans="1:5" x14ac:dyDescent="0.25">
      <c r="A774" s="98" t="s">
        <v>137</v>
      </c>
    </row>
    <row r="776" spans="1:5" x14ac:dyDescent="0.25">
      <c r="A776" s="98" t="s">
        <v>147</v>
      </c>
      <c r="B776" t="s">
        <v>139</v>
      </c>
      <c r="C776" t="s">
        <v>140</v>
      </c>
      <c r="D776" t="s">
        <v>141</v>
      </c>
      <c r="E776" t="s">
        <v>142</v>
      </c>
    </row>
    <row r="777" spans="1:5" x14ac:dyDescent="0.25">
      <c r="A777" s="98" t="s">
        <v>686</v>
      </c>
      <c r="B777" t="s">
        <v>146</v>
      </c>
      <c r="C777">
        <v>1.6789000000000001</v>
      </c>
      <c r="D777">
        <v>14.8035</v>
      </c>
      <c r="E777">
        <f t="shared" ref="E777:E784" si="7">ROUND((C777*D777),4)</f>
        <v>24.8536</v>
      </c>
    </row>
    <row r="778" spans="1:5" x14ac:dyDescent="0.25">
      <c r="A778" s="98" t="s">
        <v>668</v>
      </c>
      <c r="B778" t="s">
        <v>146</v>
      </c>
      <c r="C778">
        <v>4.4832000000000001</v>
      </c>
      <c r="D778">
        <v>10.5754</v>
      </c>
      <c r="E778">
        <f t="shared" si="7"/>
        <v>47.4116</v>
      </c>
    </row>
    <row r="779" spans="1:5" x14ac:dyDescent="0.25">
      <c r="A779" s="98" t="s">
        <v>874</v>
      </c>
      <c r="B779" t="s">
        <v>159</v>
      </c>
      <c r="C779">
        <v>2.1560000000000001</v>
      </c>
      <c r="D779">
        <v>3.65</v>
      </c>
      <c r="E779">
        <f t="shared" si="7"/>
        <v>7.8693999999999997</v>
      </c>
    </row>
    <row r="780" spans="1:5" x14ac:dyDescent="0.25">
      <c r="A780" s="98" t="s">
        <v>875</v>
      </c>
      <c r="B780" t="s">
        <v>158</v>
      </c>
      <c r="C780">
        <v>6.5299999999999997E-2</v>
      </c>
      <c r="D780">
        <v>70.92</v>
      </c>
      <c r="E780">
        <f t="shared" si="7"/>
        <v>4.6311</v>
      </c>
    </row>
    <row r="781" spans="1:5" x14ac:dyDescent="0.25">
      <c r="A781" s="98" t="s">
        <v>876</v>
      </c>
      <c r="B781" t="s">
        <v>159</v>
      </c>
      <c r="C781">
        <v>3.0095999999999998</v>
      </c>
      <c r="D781">
        <v>0.5</v>
      </c>
      <c r="E781">
        <f t="shared" si="7"/>
        <v>1.5047999999999999</v>
      </c>
    </row>
    <row r="782" spans="1:5" x14ac:dyDescent="0.25">
      <c r="A782" s="98" t="s">
        <v>877</v>
      </c>
      <c r="B782" t="s">
        <v>159</v>
      </c>
      <c r="C782">
        <v>18.508400000000002</v>
      </c>
      <c r="D782">
        <v>0.44</v>
      </c>
      <c r="E782">
        <f t="shared" si="7"/>
        <v>8.1437000000000008</v>
      </c>
    </row>
    <row r="783" spans="1:5" ht="30" x14ac:dyDescent="0.25">
      <c r="A783" s="98" t="s">
        <v>878</v>
      </c>
      <c r="B783" t="s">
        <v>158</v>
      </c>
      <c r="C783">
        <v>3.6499999999999998E-2</v>
      </c>
      <c r="D783">
        <v>54.81</v>
      </c>
      <c r="E783">
        <f t="shared" si="7"/>
        <v>2.0005999999999999</v>
      </c>
    </row>
    <row r="784" spans="1:5" x14ac:dyDescent="0.25">
      <c r="A784" s="98" t="s">
        <v>718</v>
      </c>
      <c r="B784" t="s">
        <v>150</v>
      </c>
      <c r="C784">
        <v>60.48</v>
      </c>
      <c r="D784">
        <v>0.28999999999999998</v>
      </c>
      <c r="E784">
        <f t="shared" si="7"/>
        <v>17.539200000000001</v>
      </c>
    </row>
    <row r="785" spans="1:5" x14ac:dyDescent="0.25">
      <c r="A785" s="98" t="s">
        <v>144</v>
      </c>
      <c r="B785" t="s">
        <v>9</v>
      </c>
      <c r="C785" t="s">
        <v>9</v>
      </c>
      <c r="D785" t="s">
        <v>9</v>
      </c>
      <c r="E785">
        <f>SUM(E777:E784)</f>
        <v>113.95400000000001</v>
      </c>
    </row>
    <row r="787" spans="1:5" x14ac:dyDescent="0.25">
      <c r="A787" s="98" t="s">
        <v>151</v>
      </c>
      <c r="B787" t="s">
        <v>9</v>
      </c>
      <c r="C787" t="s">
        <v>9</v>
      </c>
      <c r="D787" t="s">
        <v>9</v>
      </c>
      <c r="E787">
        <f>E785</f>
        <v>113.95400000000001</v>
      </c>
    </row>
    <row r="788" spans="1:5" x14ac:dyDescent="0.25">
      <c r="A788" s="98" t="s">
        <v>152</v>
      </c>
      <c r="B788" t="s">
        <v>9</v>
      </c>
      <c r="C788" t="s">
        <v>9</v>
      </c>
      <c r="D788" s="147">
        <v>0</v>
      </c>
      <c r="E788">
        <f>ROUND((E787*D788),4)</f>
        <v>0</v>
      </c>
    </row>
    <row r="789" spans="1:5" x14ac:dyDescent="0.25">
      <c r="A789" s="98" t="s">
        <v>153</v>
      </c>
      <c r="B789" t="s">
        <v>9</v>
      </c>
      <c r="C789" t="s">
        <v>9</v>
      </c>
      <c r="D789" t="s">
        <v>9</v>
      </c>
      <c r="E789">
        <f>SUM(E787:E788)</f>
        <v>113.95400000000001</v>
      </c>
    </row>
    <row r="791" spans="1:5" x14ac:dyDescent="0.25">
      <c r="A791" s="98" t="s">
        <v>879</v>
      </c>
      <c r="B791" t="s">
        <v>507</v>
      </c>
    </row>
    <row r="792" spans="1:5" ht="30" x14ac:dyDescent="0.25">
      <c r="A792" s="98" t="s">
        <v>880</v>
      </c>
    </row>
    <row r="793" spans="1:5" x14ac:dyDescent="0.25">
      <c r="A793" s="98" t="s">
        <v>137</v>
      </c>
    </row>
    <row r="795" spans="1:5" x14ac:dyDescent="0.25">
      <c r="A795" s="98" t="s">
        <v>147</v>
      </c>
      <c r="B795" t="s">
        <v>139</v>
      </c>
      <c r="C795" t="s">
        <v>140</v>
      </c>
      <c r="D795" t="s">
        <v>141</v>
      </c>
      <c r="E795" t="s">
        <v>142</v>
      </c>
    </row>
    <row r="796" spans="1:5" ht="30" x14ac:dyDescent="0.25">
      <c r="A796" s="98" t="s">
        <v>881</v>
      </c>
      <c r="B796" t="s">
        <v>150</v>
      </c>
      <c r="C796">
        <v>1</v>
      </c>
      <c r="D796">
        <v>26.09</v>
      </c>
      <c r="E796">
        <f>ROUND((C796*D796),4)</f>
        <v>26.09</v>
      </c>
    </row>
    <row r="797" spans="1:5" x14ac:dyDescent="0.25">
      <c r="A797" s="98" t="s">
        <v>144</v>
      </c>
      <c r="B797" t="s">
        <v>9</v>
      </c>
      <c r="C797" t="s">
        <v>9</v>
      </c>
      <c r="D797" t="s">
        <v>9</v>
      </c>
      <c r="E797">
        <f>SUM(E796:E796)</f>
        <v>26.09</v>
      </c>
    </row>
    <row r="799" spans="1:5" x14ac:dyDescent="0.25">
      <c r="A799" s="98" t="s">
        <v>151</v>
      </c>
      <c r="B799" t="s">
        <v>9</v>
      </c>
      <c r="C799" t="s">
        <v>9</v>
      </c>
      <c r="D799" t="s">
        <v>9</v>
      </c>
      <c r="E799">
        <f>E797</f>
        <v>26.09</v>
      </c>
    </row>
    <row r="800" spans="1:5" x14ac:dyDescent="0.25">
      <c r="A800" s="98" t="s">
        <v>152</v>
      </c>
      <c r="B800" t="s">
        <v>9</v>
      </c>
      <c r="C800" t="s">
        <v>9</v>
      </c>
      <c r="D800" s="147">
        <v>0</v>
      </c>
      <c r="E800">
        <f>ROUND((E799*D800),4)</f>
        <v>0</v>
      </c>
    </row>
    <row r="801" spans="1:5" x14ac:dyDescent="0.25">
      <c r="A801" s="98" t="s">
        <v>153</v>
      </c>
      <c r="B801" t="s">
        <v>9</v>
      </c>
      <c r="C801" t="s">
        <v>9</v>
      </c>
      <c r="D801" t="s">
        <v>9</v>
      </c>
      <c r="E801">
        <f>SUM(E799:E800)</f>
        <v>26.09</v>
      </c>
    </row>
    <row r="803" spans="1:5" x14ac:dyDescent="0.25">
      <c r="A803" s="98" t="s">
        <v>882</v>
      </c>
      <c r="B803" t="s">
        <v>511</v>
      </c>
    </row>
    <row r="804" spans="1:5" x14ac:dyDescent="0.25">
      <c r="A804" s="98" t="s">
        <v>883</v>
      </c>
    </row>
    <row r="805" spans="1:5" x14ac:dyDescent="0.25">
      <c r="A805" s="98" t="s">
        <v>137</v>
      </c>
    </row>
    <row r="807" spans="1:5" x14ac:dyDescent="0.25">
      <c r="A807" s="98" t="s">
        <v>145</v>
      </c>
      <c r="B807" t="s">
        <v>139</v>
      </c>
      <c r="C807" t="s">
        <v>140</v>
      </c>
      <c r="D807" t="s">
        <v>141</v>
      </c>
      <c r="E807" t="s">
        <v>142</v>
      </c>
    </row>
    <row r="808" spans="1:5" x14ac:dyDescent="0.25">
      <c r="A808" s="98" t="s">
        <v>884</v>
      </c>
      <c r="B808" t="s">
        <v>146</v>
      </c>
      <c r="C808">
        <v>1</v>
      </c>
      <c r="D808">
        <v>8.66</v>
      </c>
      <c r="E808">
        <f>ROUND((C808*D808),4)</f>
        <v>8.66</v>
      </c>
    </row>
    <row r="809" spans="1:5" x14ac:dyDescent="0.25">
      <c r="A809" s="98" t="s">
        <v>885</v>
      </c>
      <c r="B809" t="s">
        <v>146</v>
      </c>
      <c r="C809">
        <v>1</v>
      </c>
      <c r="D809">
        <v>11.48</v>
      </c>
      <c r="E809">
        <f>ROUND((C809*D809),4)</f>
        <v>11.48</v>
      </c>
    </row>
    <row r="810" spans="1:5" x14ac:dyDescent="0.25">
      <c r="A810" s="98" t="s">
        <v>144</v>
      </c>
      <c r="B810" t="s">
        <v>9</v>
      </c>
      <c r="C810" t="s">
        <v>9</v>
      </c>
      <c r="D810" t="s">
        <v>9</v>
      </c>
      <c r="E810">
        <f>SUM(E808:E809)</f>
        <v>20.14</v>
      </c>
    </row>
    <row r="812" spans="1:5" x14ac:dyDescent="0.25">
      <c r="A812" s="98" t="s">
        <v>147</v>
      </c>
      <c r="B812" t="s">
        <v>139</v>
      </c>
      <c r="C812" t="s">
        <v>140</v>
      </c>
      <c r="D812" t="s">
        <v>141</v>
      </c>
      <c r="E812" t="s">
        <v>142</v>
      </c>
    </row>
    <row r="813" spans="1:5" x14ac:dyDescent="0.25">
      <c r="A813" s="98" t="s">
        <v>886</v>
      </c>
      <c r="B813" t="s">
        <v>150</v>
      </c>
      <c r="C813">
        <v>1</v>
      </c>
      <c r="D813">
        <v>202.1</v>
      </c>
      <c r="E813">
        <f>ROUND((C813*D813),4)</f>
        <v>202.1</v>
      </c>
    </row>
    <row r="814" spans="1:5" x14ac:dyDescent="0.25">
      <c r="A814" s="98" t="s">
        <v>144</v>
      </c>
      <c r="B814" t="s">
        <v>9</v>
      </c>
      <c r="C814" t="s">
        <v>9</v>
      </c>
      <c r="D814" t="s">
        <v>9</v>
      </c>
      <c r="E814">
        <f>SUM(E813:E813)</f>
        <v>202.1</v>
      </c>
    </row>
    <row r="816" spans="1:5" x14ac:dyDescent="0.25">
      <c r="A816" s="98" t="s">
        <v>151</v>
      </c>
      <c r="B816" t="s">
        <v>9</v>
      </c>
      <c r="C816" t="s">
        <v>9</v>
      </c>
      <c r="D816" t="s">
        <v>9</v>
      </c>
      <c r="E816">
        <f>E810+E814</f>
        <v>222.24</v>
      </c>
    </row>
    <row r="817" spans="1:5" x14ac:dyDescent="0.25">
      <c r="A817" s="98" t="s">
        <v>152</v>
      </c>
      <c r="B817" t="s">
        <v>9</v>
      </c>
      <c r="C817" t="s">
        <v>9</v>
      </c>
      <c r="D817" s="147">
        <v>0</v>
      </c>
      <c r="E817">
        <f>ROUND((E816*D817),4)</f>
        <v>0</v>
      </c>
    </row>
    <row r="818" spans="1:5" x14ac:dyDescent="0.25">
      <c r="A818" s="98" t="s">
        <v>153</v>
      </c>
      <c r="B818" t="s">
        <v>9</v>
      </c>
      <c r="C818" t="s">
        <v>9</v>
      </c>
      <c r="D818" t="s">
        <v>9</v>
      </c>
      <c r="E818">
        <f>SUM(E816:E817)</f>
        <v>222.24</v>
      </c>
    </row>
    <row r="820" spans="1:5" x14ac:dyDescent="0.25">
      <c r="A820" s="98" t="s">
        <v>887</v>
      </c>
      <c r="B820" t="s">
        <v>514</v>
      </c>
    </row>
    <row r="821" spans="1:5" ht="30" x14ac:dyDescent="0.25">
      <c r="A821" s="98" t="s">
        <v>888</v>
      </c>
    </row>
    <row r="822" spans="1:5" x14ac:dyDescent="0.25">
      <c r="A822" s="98" t="s">
        <v>137</v>
      </c>
    </row>
    <row r="824" spans="1:5" x14ac:dyDescent="0.25">
      <c r="A824" s="98" t="s">
        <v>147</v>
      </c>
      <c r="B824" t="s">
        <v>139</v>
      </c>
      <c r="C824" t="s">
        <v>140</v>
      </c>
      <c r="D824" t="s">
        <v>141</v>
      </c>
      <c r="E824" t="s">
        <v>142</v>
      </c>
    </row>
    <row r="825" spans="1:5" ht="30" x14ac:dyDescent="0.25">
      <c r="A825" s="98" t="s">
        <v>889</v>
      </c>
      <c r="B825" t="s">
        <v>150</v>
      </c>
      <c r="C825">
        <v>1</v>
      </c>
      <c r="D825">
        <v>106.63</v>
      </c>
      <c r="E825">
        <f>ROUND((C825*D825),4)</f>
        <v>106.63</v>
      </c>
    </row>
    <row r="826" spans="1:5" x14ac:dyDescent="0.25">
      <c r="A826" s="98" t="s">
        <v>144</v>
      </c>
      <c r="B826" t="s">
        <v>9</v>
      </c>
      <c r="C826" t="s">
        <v>9</v>
      </c>
      <c r="D826" t="s">
        <v>9</v>
      </c>
      <c r="E826">
        <f>SUM(E825:E825)</f>
        <v>106.63</v>
      </c>
    </row>
    <row r="828" spans="1:5" x14ac:dyDescent="0.25">
      <c r="A828" s="98" t="s">
        <v>151</v>
      </c>
      <c r="B828" t="s">
        <v>9</v>
      </c>
      <c r="C828" t="s">
        <v>9</v>
      </c>
      <c r="D828" t="s">
        <v>9</v>
      </c>
      <c r="E828">
        <f>E826</f>
        <v>106.63</v>
      </c>
    </row>
    <row r="829" spans="1:5" x14ac:dyDescent="0.25">
      <c r="A829" s="98" t="s">
        <v>152</v>
      </c>
      <c r="B829" t="s">
        <v>9</v>
      </c>
      <c r="C829" t="s">
        <v>9</v>
      </c>
      <c r="D829" s="147">
        <v>0</v>
      </c>
      <c r="E829">
        <f>ROUND((E828*D829),4)</f>
        <v>0</v>
      </c>
    </row>
    <row r="830" spans="1:5" x14ac:dyDescent="0.25">
      <c r="A830" s="98" t="s">
        <v>153</v>
      </c>
      <c r="B830" t="s">
        <v>9</v>
      </c>
      <c r="C830" t="s">
        <v>9</v>
      </c>
      <c r="D830" t="s">
        <v>9</v>
      </c>
      <c r="E830">
        <f>SUM(E828:E829)</f>
        <v>106.63</v>
      </c>
    </row>
    <row r="832" spans="1:5" x14ac:dyDescent="0.25">
      <c r="A832" s="98" t="s">
        <v>890</v>
      </c>
      <c r="B832" t="s">
        <v>517</v>
      </c>
    </row>
    <row r="833" spans="1:5" ht="30" x14ac:dyDescent="0.25">
      <c r="A833" s="98" t="s">
        <v>891</v>
      </c>
    </row>
    <row r="834" spans="1:5" x14ac:dyDescent="0.25">
      <c r="A834" s="98" t="s">
        <v>137</v>
      </c>
    </row>
    <row r="836" spans="1:5" x14ac:dyDescent="0.25">
      <c r="A836" s="98" t="s">
        <v>147</v>
      </c>
      <c r="B836" t="s">
        <v>139</v>
      </c>
      <c r="C836" t="s">
        <v>140</v>
      </c>
      <c r="D836" t="s">
        <v>141</v>
      </c>
      <c r="E836" t="s">
        <v>142</v>
      </c>
    </row>
    <row r="837" spans="1:5" ht="30" x14ac:dyDescent="0.25">
      <c r="A837" s="98" t="s">
        <v>852</v>
      </c>
      <c r="B837" t="s">
        <v>146</v>
      </c>
      <c r="C837">
        <v>0.3</v>
      </c>
      <c r="D837">
        <v>11.7135</v>
      </c>
      <c r="E837">
        <f>ROUND((C837*D837),4)</f>
        <v>3.5141</v>
      </c>
    </row>
    <row r="838" spans="1:5" x14ac:dyDescent="0.25">
      <c r="A838" s="98" t="s">
        <v>848</v>
      </c>
      <c r="B838" t="s">
        <v>146</v>
      </c>
      <c r="C838">
        <v>0.3</v>
      </c>
      <c r="D838">
        <v>14.8035</v>
      </c>
      <c r="E838">
        <f>ROUND((C838*D838),4)</f>
        <v>4.4410999999999996</v>
      </c>
    </row>
    <row r="839" spans="1:5" ht="45" x14ac:dyDescent="0.25">
      <c r="A839" s="98" t="s">
        <v>892</v>
      </c>
      <c r="B839" t="s">
        <v>150</v>
      </c>
      <c r="C839">
        <v>1</v>
      </c>
      <c r="D839">
        <v>3.87</v>
      </c>
      <c r="E839">
        <f>ROUND((C839*D839),4)</f>
        <v>3.87</v>
      </c>
    </row>
    <row r="840" spans="1:5" x14ac:dyDescent="0.25">
      <c r="A840" s="98" t="s">
        <v>144</v>
      </c>
      <c r="B840" t="s">
        <v>9</v>
      </c>
      <c r="C840" t="s">
        <v>9</v>
      </c>
      <c r="D840" t="s">
        <v>9</v>
      </c>
      <c r="E840">
        <f>SUM(E837:E839)</f>
        <v>11.825199999999999</v>
      </c>
    </row>
    <row r="842" spans="1:5" x14ac:dyDescent="0.25">
      <c r="A842" s="98" t="s">
        <v>151</v>
      </c>
      <c r="B842" t="s">
        <v>9</v>
      </c>
      <c r="C842" t="s">
        <v>9</v>
      </c>
      <c r="D842" t="s">
        <v>9</v>
      </c>
      <c r="E842">
        <f>E840</f>
        <v>11.825199999999999</v>
      </c>
    </row>
    <row r="843" spans="1:5" x14ac:dyDescent="0.25">
      <c r="A843" s="98" t="s">
        <v>152</v>
      </c>
      <c r="B843" t="s">
        <v>9</v>
      </c>
      <c r="C843" t="s">
        <v>9</v>
      </c>
      <c r="D843" s="147">
        <v>0</v>
      </c>
      <c r="E843">
        <f>ROUND((E842*D843),4)</f>
        <v>0</v>
      </c>
    </row>
    <row r="844" spans="1:5" x14ac:dyDescent="0.25">
      <c r="A844" s="98" t="s">
        <v>153</v>
      </c>
      <c r="B844" t="s">
        <v>9</v>
      </c>
      <c r="C844" t="s">
        <v>9</v>
      </c>
      <c r="D844" t="s">
        <v>9</v>
      </c>
      <c r="E844">
        <f>SUM(E842:E843)</f>
        <v>11.825199999999999</v>
      </c>
    </row>
    <row r="846" spans="1:5" x14ac:dyDescent="0.25">
      <c r="A846" s="98" t="s">
        <v>893</v>
      </c>
      <c r="B846" t="s">
        <v>519</v>
      </c>
    </row>
    <row r="847" spans="1:5" x14ac:dyDescent="0.25">
      <c r="A847" s="98" t="s">
        <v>894</v>
      </c>
    </row>
    <row r="848" spans="1:5" x14ac:dyDescent="0.25">
      <c r="A848" s="98" t="s">
        <v>137</v>
      </c>
    </row>
    <row r="850" spans="1:5" x14ac:dyDescent="0.25">
      <c r="A850" s="98" t="s">
        <v>147</v>
      </c>
      <c r="B850" t="s">
        <v>139</v>
      </c>
      <c r="C850" t="s">
        <v>140</v>
      </c>
      <c r="D850" t="s">
        <v>141</v>
      </c>
      <c r="E850" t="s">
        <v>142</v>
      </c>
    </row>
    <row r="851" spans="1:5" x14ac:dyDescent="0.25">
      <c r="A851" s="98" t="s">
        <v>895</v>
      </c>
      <c r="B851" t="s">
        <v>150</v>
      </c>
      <c r="C851">
        <v>1</v>
      </c>
      <c r="D851">
        <v>35.71</v>
      </c>
      <c r="E851">
        <f>ROUND((C851*D851),4)</f>
        <v>35.71</v>
      </c>
    </row>
    <row r="852" spans="1:5" x14ac:dyDescent="0.25">
      <c r="A852" s="98" t="s">
        <v>144</v>
      </c>
      <c r="B852" t="s">
        <v>9</v>
      </c>
      <c r="C852" t="s">
        <v>9</v>
      </c>
      <c r="D852" t="s">
        <v>9</v>
      </c>
      <c r="E852">
        <f>SUM(E851:E851)</f>
        <v>35.71</v>
      </c>
    </row>
    <row r="854" spans="1:5" x14ac:dyDescent="0.25">
      <c r="A854" s="98" t="s">
        <v>151</v>
      </c>
      <c r="B854" t="s">
        <v>9</v>
      </c>
      <c r="C854" t="s">
        <v>9</v>
      </c>
      <c r="D854" t="s">
        <v>9</v>
      </c>
      <c r="E854">
        <f>E852</f>
        <v>35.71</v>
      </c>
    </row>
    <row r="855" spans="1:5" x14ac:dyDescent="0.25">
      <c r="A855" s="98" t="s">
        <v>152</v>
      </c>
      <c r="B855" t="s">
        <v>9</v>
      </c>
      <c r="C855" t="s">
        <v>9</v>
      </c>
      <c r="D855" s="147">
        <v>0</v>
      </c>
      <c r="E855">
        <f>ROUND((E854*D855),4)</f>
        <v>0</v>
      </c>
    </row>
    <row r="856" spans="1:5" x14ac:dyDescent="0.25">
      <c r="A856" s="98" t="s">
        <v>153</v>
      </c>
      <c r="B856" t="s">
        <v>9</v>
      </c>
      <c r="C856" t="s">
        <v>9</v>
      </c>
      <c r="D856" t="s">
        <v>9</v>
      </c>
      <c r="E856">
        <f>SUM(E854:E855)</f>
        <v>35.71</v>
      </c>
    </row>
    <row r="858" spans="1:5" x14ac:dyDescent="0.25">
      <c r="A858" s="98" t="s">
        <v>896</v>
      </c>
      <c r="B858" t="s">
        <v>84</v>
      </c>
    </row>
    <row r="859" spans="1:5" ht="45" x14ac:dyDescent="0.25">
      <c r="A859" s="98" t="s">
        <v>897</v>
      </c>
    </row>
    <row r="860" spans="1:5" x14ac:dyDescent="0.25">
      <c r="A860" s="98" t="s">
        <v>137</v>
      </c>
    </row>
    <row r="862" spans="1:5" x14ac:dyDescent="0.25">
      <c r="A862" s="98" t="s">
        <v>147</v>
      </c>
      <c r="B862" t="s">
        <v>139</v>
      </c>
      <c r="C862" t="s">
        <v>140</v>
      </c>
      <c r="D862" t="s">
        <v>141</v>
      </c>
      <c r="E862" t="s">
        <v>142</v>
      </c>
    </row>
    <row r="863" spans="1:5" x14ac:dyDescent="0.25">
      <c r="A863" s="98" t="s">
        <v>848</v>
      </c>
      <c r="B863" t="s">
        <v>146</v>
      </c>
      <c r="C863">
        <v>0.125</v>
      </c>
      <c r="D863">
        <v>14.8035</v>
      </c>
      <c r="E863">
        <f>ROUND((C863*D863),4)</f>
        <v>1.8504</v>
      </c>
    </row>
    <row r="864" spans="1:5" x14ac:dyDescent="0.25">
      <c r="A864" s="98" t="s">
        <v>898</v>
      </c>
      <c r="B864" t="s">
        <v>150</v>
      </c>
      <c r="C864">
        <v>1</v>
      </c>
      <c r="D864">
        <v>8.1999999999999993</v>
      </c>
      <c r="E864">
        <f>ROUND((C864*D864),4)</f>
        <v>8.1999999999999993</v>
      </c>
    </row>
    <row r="865" spans="1:5" x14ac:dyDescent="0.25">
      <c r="A865" s="98" t="s">
        <v>144</v>
      </c>
      <c r="B865" t="s">
        <v>9</v>
      </c>
      <c r="C865" t="s">
        <v>9</v>
      </c>
      <c r="D865" t="s">
        <v>9</v>
      </c>
      <c r="E865">
        <f>SUM(E863:E864)</f>
        <v>10.0504</v>
      </c>
    </row>
    <row r="867" spans="1:5" x14ac:dyDescent="0.25">
      <c r="A867" s="98" t="s">
        <v>151</v>
      </c>
      <c r="B867" t="s">
        <v>9</v>
      </c>
      <c r="C867" t="s">
        <v>9</v>
      </c>
      <c r="D867" t="s">
        <v>9</v>
      </c>
      <c r="E867">
        <f>E865</f>
        <v>10.0504</v>
      </c>
    </row>
    <row r="868" spans="1:5" x14ac:dyDescent="0.25">
      <c r="A868" s="98" t="s">
        <v>152</v>
      </c>
      <c r="B868" t="s">
        <v>9</v>
      </c>
      <c r="C868" t="s">
        <v>9</v>
      </c>
      <c r="D868" s="147">
        <v>0</v>
      </c>
      <c r="E868">
        <f>ROUND((E867*D868),4)</f>
        <v>0</v>
      </c>
    </row>
    <row r="869" spans="1:5" x14ac:dyDescent="0.25">
      <c r="A869" s="98" t="s">
        <v>153</v>
      </c>
      <c r="B869" t="s">
        <v>9</v>
      </c>
      <c r="C869" t="s">
        <v>9</v>
      </c>
      <c r="D869" t="s">
        <v>9</v>
      </c>
      <c r="E869">
        <f>SUM(E867:E868)</f>
        <v>10.0504</v>
      </c>
    </row>
    <row r="871" spans="1:5" x14ac:dyDescent="0.25">
      <c r="A871" s="98" t="s">
        <v>899</v>
      </c>
      <c r="B871" t="s">
        <v>84</v>
      </c>
    </row>
    <row r="872" spans="1:5" ht="45" x14ac:dyDescent="0.25">
      <c r="A872" s="98" t="s">
        <v>897</v>
      </c>
    </row>
    <row r="873" spans="1:5" x14ac:dyDescent="0.25">
      <c r="A873" s="98" t="s">
        <v>137</v>
      </c>
    </row>
    <row r="875" spans="1:5" x14ac:dyDescent="0.25">
      <c r="A875" s="98" t="s">
        <v>147</v>
      </c>
      <c r="B875" t="s">
        <v>139</v>
      </c>
      <c r="C875" t="s">
        <v>140</v>
      </c>
      <c r="D875" t="s">
        <v>141</v>
      </c>
      <c r="E875" t="s">
        <v>142</v>
      </c>
    </row>
    <row r="876" spans="1:5" x14ac:dyDescent="0.25">
      <c r="A876" s="98" t="s">
        <v>848</v>
      </c>
      <c r="B876" t="s">
        <v>146</v>
      </c>
      <c r="C876">
        <v>0.125</v>
      </c>
      <c r="D876">
        <v>14.8035</v>
      </c>
      <c r="E876">
        <f>ROUND((C876*D876),4)</f>
        <v>1.8504</v>
      </c>
    </row>
    <row r="877" spans="1:5" x14ac:dyDescent="0.25">
      <c r="A877" s="98" t="s">
        <v>898</v>
      </c>
      <c r="B877" t="s">
        <v>150</v>
      </c>
      <c r="C877">
        <v>1</v>
      </c>
      <c r="D877">
        <v>8.1999999999999993</v>
      </c>
      <c r="E877">
        <f>ROUND((C877*D877),4)</f>
        <v>8.1999999999999993</v>
      </c>
    </row>
    <row r="878" spans="1:5" x14ac:dyDescent="0.25">
      <c r="A878" s="98" t="s">
        <v>144</v>
      </c>
      <c r="B878" t="s">
        <v>9</v>
      </c>
      <c r="C878" t="s">
        <v>9</v>
      </c>
      <c r="D878" t="s">
        <v>9</v>
      </c>
      <c r="E878">
        <f>SUM(E876:E877)</f>
        <v>10.0504</v>
      </c>
    </row>
    <row r="880" spans="1:5" x14ac:dyDescent="0.25">
      <c r="A880" s="98" t="s">
        <v>151</v>
      </c>
      <c r="B880" t="s">
        <v>9</v>
      </c>
      <c r="C880" t="s">
        <v>9</v>
      </c>
      <c r="D880" t="s">
        <v>9</v>
      </c>
      <c r="E880">
        <f>E878</f>
        <v>10.0504</v>
      </c>
    </row>
    <row r="881" spans="1:5" x14ac:dyDescent="0.25">
      <c r="A881" s="98" t="s">
        <v>152</v>
      </c>
      <c r="B881" t="s">
        <v>9</v>
      </c>
      <c r="C881" t="s">
        <v>9</v>
      </c>
      <c r="D881" s="147">
        <v>0</v>
      </c>
      <c r="E881">
        <f>ROUND((E880*D881),4)</f>
        <v>0</v>
      </c>
    </row>
    <row r="882" spans="1:5" x14ac:dyDescent="0.25">
      <c r="A882" s="98" t="s">
        <v>153</v>
      </c>
      <c r="B882" t="s">
        <v>9</v>
      </c>
      <c r="C882" t="s">
        <v>9</v>
      </c>
      <c r="D882" t="s">
        <v>9</v>
      </c>
      <c r="E882">
        <f>SUM(E880:E881)</f>
        <v>10.0504</v>
      </c>
    </row>
    <row r="884" spans="1:5" x14ac:dyDescent="0.25">
      <c r="A884" s="98" t="s">
        <v>900</v>
      </c>
      <c r="B884" t="s">
        <v>86</v>
      </c>
    </row>
    <row r="885" spans="1:5" ht="30" x14ac:dyDescent="0.25">
      <c r="A885" s="98" t="s">
        <v>901</v>
      </c>
    </row>
    <row r="886" spans="1:5" x14ac:dyDescent="0.25">
      <c r="A886" s="98" t="s">
        <v>137</v>
      </c>
    </row>
    <row r="888" spans="1:5" x14ac:dyDescent="0.25">
      <c r="A888" s="98" t="s">
        <v>147</v>
      </c>
      <c r="B888" t="s">
        <v>139</v>
      </c>
      <c r="C888" t="s">
        <v>140</v>
      </c>
      <c r="D888" t="s">
        <v>141</v>
      </c>
      <c r="E888" t="s">
        <v>142</v>
      </c>
    </row>
    <row r="889" spans="1:5" x14ac:dyDescent="0.25">
      <c r="A889" s="98" t="s">
        <v>848</v>
      </c>
      <c r="B889" t="s">
        <v>146</v>
      </c>
      <c r="C889">
        <v>0.15</v>
      </c>
      <c r="D889">
        <v>14.8035</v>
      </c>
      <c r="E889">
        <f>ROUND((C889*D889),4)</f>
        <v>2.2204999999999999</v>
      </c>
    </row>
    <row r="890" spans="1:5" x14ac:dyDescent="0.25">
      <c r="A890" s="98" t="s">
        <v>902</v>
      </c>
      <c r="B890" t="s">
        <v>150</v>
      </c>
      <c r="C890">
        <v>1</v>
      </c>
      <c r="D890">
        <v>44.13</v>
      </c>
      <c r="E890">
        <f>ROUND((C890*D890),4)</f>
        <v>44.13</v>
      </c>
    </row>
    <row r="891" spans="1:5" x14ac:dyDescent="0.25">
      <c r="A891" s="98" t="s">
        <v>144</v>
      </c>
      <c r="B891" t="s">
        <v>9</v>
      </c>
      <c r="C891" t="s">
        <v>9</v>
      </c>
      <c r="D891" t="s">
        <v>9</v>
      </c>
      <c r="E891">
        <f>SUM(E889:E890)</f>
        <v>46.350500000000004</v>
      </c>
    </row>
    <row r="893" spans="1:5" x14ac:dyDescent="0.25">
      <c r="A893" s="98" t="s">
        <v>151</v>
      </c>
      <c r="B893" t="s">
        <v>9</v>
      </c>
      <c r="C893" t="s">
        <v>9</v>
      </c>
      <c r="D893" t="s">
        <v>9</v>
      </c>
      <c r="E893">
        <f>E891</f>
        <v>46.350500000000004</v>
      </c>
    </row>
    <row r="894" spans="1:5" x14ac:dyDescent="0.25">
      <c r="A894" s="98" t="s">
        <v>152</v>
      </c>
      <c r="B894" t="s">
        <v>9</v>
      </c>
      <c r="C894" t="s">
        <v>9</v>
      </c>
      <c r="D894" s="147">
        <v>0</v>
      </c>
      <c r="E894">
        <f>ROUND((E893*D894),4)</f>
        <v>0</v>
      </c>
    </row>
    <row r="895" spans="1:5" x14ac:dyDescent="0.25">
      <c r="A895" s="98" t="s">
        <v>153</v>
      </c>
      <c r="B895" t="s">
        <v>9</v>
      </c>
      <c r="C895" t="s">
        <v>9</v>
      </c>
      <c r="D895" t="s">
        <v>9</v>
      </c>
      <c r="E895">
        <f>SUM(E893:E894)</f>
        <v>46.350500000000004</v>
      </c>
    </row>
    <row r="897" spans="1:5" x14ac:dyDescent="0.25">
      <c r="A897" s="98" t="s">
        <v>903</v>
      </c>
      <c r="B897" t="s">
        <v>511</v>
      </c>
    </row>
    <row r="898" spans="1:5" x14ac:dyDescent="0.25">
      <c r="A898" s="98" t="s">
        <v>883</v>
      </c>
    </row>
    <row r="899" spans="1:5" x14ac:dyDescent="0.25">
      <c r="A899" s="98" t="s">
        <v>137</v>
      </c>
    </row>
    <row r="901" spans="1:5" x14ac:dyDescent="0.25">
      <c r="A901" s="98" t="s">
        <v>145</v>
      </c>
      <c r="B901" t="s">
        <v>139</v>
      </c>
      <c r="C901" t="s">
        <v>140</v>
      </c>
      <c r="D901" t="s">
        <v>141</v>
      </c>
      <c r="E901" t="s">
        <v>142</v>
      </c>
    </row>
    <row r="902" spans="1:5" x14ac:dyDescent="0.25">
      <c r="A902" s="98" t="s">
        <v>884</v>
      </c>
      <c r="B902" t="s">
        <v>146</v>
      </c>
      <c r="C902">
        <v>1</v>
      </c>
      <c r="D902">
        <v>8.66</v>
      </c>
      <c r="E902">
        <f>ROUND((C902*D902),4)</f>
        <v>8.66</v>
      </c>
    </row>
    <row r="903" spans="1:5" x14ac:dyDescent="0.25">
      <c r="A903" s="98" t="s">
        <v>885</v>
      </c>
      <c r="B903" t="s">
        <v>146</v>
      </c>
      <c r="C903">
        <v>1</v>
      </c>
      <c r="D903">
        <v>11.48</v>
      </c>
      <c r="E903">
        <f>ROUND((C903*D903),4)</f>
        <v>11.48</v>
      </c>
    </row>
    <row r="904" spans="1:5" x14ac:dyDescent="0.25">
      <c r="A904" s="98" t="s">
        <v>144</v>
      </c>
      <c r="B904" t="s">
        <v>9</v>
      </c>
      <c r="C904" t="s">
        <v>9</v>
      </c>
      <c r="D904" t="s">
        <v>9</v>
      </c>
      <c r="E904">
        <f>SUM(E902:E903)</f>
        <v>20.14</v>
      </c>
    </row>
    <row r="906" spans="1:5" x14ac:dyDescent="0.25">
      <c r="A906" s="98" t="s">
        <v>147</v>
      </c>
      <c r="B906" t="s">
        <v>139</v>
      </c>
      <c r="C906" t="s">
        <v>140</v>
      </c>
      <c r="D906" t="s">
        <v>141</v>
      </c>
      <c r="E906" t="s">
        <v>142</v>
      </c>
    </row>
    <row r="907" spans="1:5" x14ac:dyDescent="0.25">
      <c r="A907" s="98" t="s">
        <v>886</v>
      </c>
      <c r="B907" t="s">
        <v>150</v>
      </c>
      <c r="C907">
        <v>1</v>
      </c>
      <c r="D907">
        <v>202.1</v>
      </c>
      <c r="E907">
        <f>ROUND((C907*D907),4)</f>
        <v>202.1</v>
      </c>
    </row>
    <row r="908" spans="1:5" x14ac:dyDescent="0.25">
      <c r="A908" s="98" t="s">
        <v>144</v>
      </c>
      <c r="B908" t="s">
        <v>9</v>
      </c>
      <c r="C908" t="s">
        <v>9</v>
      </c>
      <c r="D908" t="s">
        <v>9</v>
      </c>
      <c r="E908">
        <f>SUM(E907:E907)</f>
        <v>202.1</v>
      </c>
    </row>
    <row r="910" spans="1:5" x14ac:dyDescent="0.25">
      <c r="A910" s="98" t="s">
        <v>151</v>
      </c>
      <c r="B910" t="s">
        <v>9</v>
      </c>
      <c r="C910" t="s">
        <v>9</v>
      </c>
      <c r="D910" t="s">
        <v>9</v>
      </c>
      <c r="E910">
        <f>E904+E908</f>
        <v>222.24</v>
      </c>
    </row>
    <row r="911" spans="1:5" x14ac:dyDescent="0.25">
      <c r="A911" s="98" t="s">
        <v>152</v>
      </c>
      <c r="B911" t="s">
        <v>9</v>
      </c>
      <c r="C911" t="s">
        <v>9</v>
      </c>
      <c r="D911" s="147">
        <v>0</v>
      </c>
      <c r="E911">
        <f>ROUND((E910*D911),4)</f>
        <v>0</v>
      </c>
    </row>
    <row r="912" spans="1:5" x14ac:dyDescent="0.25">
      <c r="A912" s="98" t="s">
        <v>153</v>
      </c>
      <c r="B912" t="s">
        <v>9</v>
      </c>
      <c r="C912" t="s">
        <v>9</v>
      </c>
      <c r="D912" t="s">
        <v>9</v>
      </c>
      <c r="E912">
        <f>SUM(E910:E911)</f>
        <v>222.24</v>
      </c>
    </row>
    <row r="914" spans="1:5" x14ac:dyDescent="0.25">
      <c r="A914" s="98" t="s">
        <v>904</v>
      </c>
      <c r="B914" t="s">
        <v>529</v>
      </c>
    </row>
    <row r="915" spans="1:5" x14ac:dyDescent="0.25">
      <c r="A915" s="98" t="s">
        <v>905</v>
      </c>
    </row>
    <row r="916" spans="1:5" x14ac:dyDescent="0.25">
      <c r="A916" s="98" t="s">
        <v>137</v>
      </c>
    </row>
    <row r="918" spans="1:5" x14ac:dyDescent="0.25">
      <c r="A918" s="98" t="s">
        <v>145</v>
      </c>
      <c r="B918" t="s">
        <v>139</v>
      </c>
      <c r="C918" t="s">
        <v>140</v>
      </c>
      <c r="D918" t="s">
        <v>141</v>
      </c>
      <c r="E918" t="s">
        <v>142</v>
      </c>
    </row>
    <row r="919" spans="1:5" x14ac:dyDescent="0.25">
      <c r="A919" s="98" t="s">
        <v>844</v>
      </c>
      <c r="B919" t="s">
        <v>146</v>
      </c>
      <c r="C919">
        <v>0.6</v>
      </c>
      <c r="D919">
        <v>6.49</v>
      </c>
      <c r="E919">
        <f>ROUND((C919*D919),4)</f>
        <v>3.8940000000000001</v>
      </c>
    </row>
    <row r="920" spans="1:5" x14ac:dyDescent="0.25">
      <c r="A920" s="98" t="s">
        <v>906</v>
      </c>
      <c r="B920" t="s">
        <v>146</v>
      </c>
      <c r="C920">
        <v>0.6</v>
      </c>
      <c r="D920">
        <v>4.7699999999999996</v>
      </c>
      <c r="E920">
        <f>ROUND((C920*D920),4)</f>
        <v>2.8620000000000001</v>
      </c>
    </row>
    <row r="921" spans="1:5" x14ac:dyDescent="0.25">
      <c r="A921" s="98" t="s">
        <v>144</v>
      </c>
      <c r="B921" t="s">
        <v>9</v>
      </c>
      <c r="C921" t="s">
        <v>9</v>
      </c>
      <c r="D921" t="s">
        <v>9</v>
      </c>
      <c r="E921">
        <f>SUM(E919:E920)</f>
        <v>6.7560000000000002</v>
      </c>
    </row>
    <row r="923" spans="1:5" x14ac:dyDescent="0.25">
      <c r="A923" s="98" t="s">
        <v>147</v>
      </c>
      <c r="B923" t="s">
        <v>139</v>
      </c>
      <c r="C923" t="s">
        <v>140</v>
      </c>
      <c r="D923" t="s">
        <v>141</v>
      </c>
      <c r="E923" t="s">
        <v>142</v>
      </c>
    </row>
    <row r="924" spans="1:5" x14ac:dyDescent="0.25">
      <c r="A924" s="98" t="s">
        <v>907</v>
      </c>
      <c r="B924" t="s">
        <v>150</v>
      </c>
      <c r="C924">
        <v>1</v>
      </c>
      <c r="D924">
        <v>136.02000000000001</v>
      </c>
      <c r="E924">
        <f>ROUND((C924*D924),4)</f>
        <v>136.02000000000001</v>
      </c>
    </row>
    <row r="925" spans="1:5" x14ac:dyDescent="0.25">
      <c r="A925" s="98" t="s">
        <v>144</v>
      </c>
      <c r="B925" t="s">
        <v>9</v>
      </c>
      <c r="C925" t="s">
        <v>9</v>
      </c>
      <c r="D925" t="s">
        <v>9</v>
      </c>
      <c r="E925">
        <f>SUM(E924:E924)</f>
        <v>136.02000000000001</v>
      </c>
    </row>
    <row r="927" spans="1:5" x14ac:dyDescent="0.25">
      <c r="A927" s="98" t="s">
        <v>151</v>
      </c>
      <c r="B927" t="s">
        <v>9</v>
      </c>
      <c r="C927" t="s">
        <v>9</v>
      </c>
      <c r="D927" t="s">
        <v>9</v>
      </c>
      <c r="E927">
        <f>E921+E925</f>
        <v>142.77600000000001</v>
      </c>
    </row>
    <row r="928" spans="1:5" x14ac:dyDescent="0.25">
      <c r="A928" s="98" t="s">
        <v>152</v>
      </c>
      <c r="B928" t="s">
        <v>9</v>
      </c>
      <c r="C928" t="s">
        <v>9</v>
      </c>
      <c r="D928" s="147">
        <v>0</v>
      </c>
      <c r="E928">
        <f>ROUND((E927*D928),4)</f>
        <v>0</v>
      </c>
    </row>
    <row r="929" spans="1:5" x14ac:dyDescent="0.25">
      <c r="A929" s="98" t="s">
        <v>153</v>
      </c>
      <c r="B929" t="s">
        <v>9</v>
      </c>
      <c r="C929" t="s">
        <v>9</v>
      </c>
      <c r="D929" t="s">
        <v>9</v>
      </c>
      <c r="E929">
        <f>SUM(E927:E928)</f>
        <v>142.77600000000001</v>
      </c>
    </row>
    <row r="931" spans="1:5" x14ac:dyDescent="0.25">
      <c r="A931" s="98" t="s">
        <v>908</v>
      </c>
      <c r="B931" t="s">
        <v>533</v>
      </c>
    </row>
    <row r="932" spans="1:5" ht="30" x14ac:dyDescent="0.25">
      <c r="A932" s="98" t="s">
        <v>909</v>
      </c>
    </row>
    <row r="933" spans="1:5" x14ac:dyDescent="0.25">
      <c r="A933" s="98" t="s">
        <v>137</v>
      </c>
    </row>
    <row r="935" spans="1:5" x14ac:dyDescent="0.25">
      <c r="A935" s="98" t="s">
        <v>145</v>
      </c>
      <c r="B935" t="s">
        <v>139</v>
      </c>
      <c r="C935" t="s">
        <v>140</v>
      </c>
      <c r="D935" t="s">
        <v>141</v>
      </c>
      <c r="E935" t="s">
        <v>142</v>
      </c>
    </row>
    <row r="936" spans="1:5" ht="30" x14ac:dyDescent="0.25">
      <c r="A936" s="98" t="s">
        <v>910</v>
      </c>
      <c r="B936" t="s">
        <v>146</v>
      </c>
      <c r="C936">
        <v>0.51500000000000001</v>
      </c>
      <c r="D936">
        <v>11.49</v>
      </c>
      <c r="E936">
        <f>ROUND((C936*D936),4)</f>
        <v>5.9173999999999998</v>
      </c>
    </row>
    <row r="937" spans="1:5" ht="30" x14ac:dyDescent="0.25">
      <c r="A937" s="98" t="s">
        <v>911</v>
      </c>
      <c r="B937" t="s">
        <v>146</v>
      </c>
      <c r="C937">
        <v>0.51500000000000001</v>
      </c>
      <c r="D937">
        <v>17.010000000000002</v>
      </c>
      <c r="E937">
        <f>ROUND((C937*D937),4)</f>
        <v>8.7601999999999993</v>
      </c>
    </row>
    <row r="938" spans="1:5" x14ac:dyDescent="0.25">
      <c r="A938" s="98" t="s">
        <v>144</v>
      </c>
      <c r="B938" t="s">
        <v>9</v>
      </c>
      <c r="C938" t="s">
        <v>9</v>
      </c>
      <c r="D938" t="s">
        <v>9</v>
      </c>
      <c r="E938">
        <f>SUM(E936:E937)</f>
        <v>14.677599999999998</v>
      </c>
    </row>
    <row r="940" spans="1:5" x14ac:dyDescent="0.25">
      <c r="A940" s="98" t="s">
        <v>147</v>
      </c>
      <c r="B940" t="s">
        <v>139</v>
      </c>
      <c r="C940" t="s">
        <v>140</v>
      </c>
      <c r="D940" t="s">
        <v>141</v>
      </c>
      <c r="E940" t="s">
        <v>142</v>
      </c>
    </row>
    <row r="941" spans="1:5" ht="30" x14ac:dyDescent="0.25">
      <c r="A941" s="98" t="s">
        <v>912</v>
      </c>
      <c r="B941" t="s">
        <v>150</v>
      </c>
      <c r="C941">
        <v>1</v>
      </c>
      <c r="D941">
        <v>7.51</v>
      </c>
      <c r="E941">
        <f>ROUND((C941*D941),4)</f>
        <v>7.51</v>
      </c>
    </row>
    <row r="942" spans="1:5" x14ac:dyDescent="0.25">
      <c r="A942" s="98" t="s">
        <v>144</v>
      </c>
      <c r="B942" t="s">
        <v>9</v>
      </c>
      <c r="C942" t="s">
        <v>9</v>
      </c>
      <c r="D942" t="s">
        <v>9</v>
      </c>
      <c r="E942">
        <f>SUM(E941:E941)</f>
        <v>7.51</v>
      </c>
    </row>
    <row r="944" spans="1:5" x14ac:dyDescent="0.25">
      <c r="A944" s="98" t="s">
        <v>151</v>
      </c>
      <c r="B944" t="s">
        <v>9</v>
      </c>
      <c r="C944" t="s">
        <v>9</v>
      </c>
      <c r="D944" t="s">
        <v>9</v>
      </c>
      <c r="E944">
        <f>E938+E942</f>
        <v>22.187599999999996</v>
      </c>
    </row>
    <row r="945" spans="1:5" x14ac:dyDescent="0.25">
      <c r="A945" s="98" t="s">
        <v>152</v>
      </c>
      <c r="B945" t="s">
        <v>9</v>
      </c>
      <c r="C945" t="s">
        <v>9</v>
      </c>
      <c r="D945" s="147">
        <v>0</v>
      </c>
      <c r="E945">
        <f>ROUND((E944*D945),4)</f>
        <v>0</v>
      </c>
    </row>
    <row r="946" spans="1:5" x14ac:dyDescent="0.25">
      <c r="A946" s="98" t="s">
        <v>153</v>
      </c>
      <c r="B946" t="s">
        <v>9</v>
      </c>
      <c r="C946" t="s">
        <v>9</v>
      </c>
      <c r="D946" t="s">
        <v>9</v>
      </c>
      <c r="E946">
        <f>SUM(E944:E945)</f>
        <v>22.187599999999996</v>
      </c>
    </row>
    <row r="948" spans="1:5" x14ac:dyDescent="0.25">
      <c r="A948" s="98" t="s">
        <v>913</v>
      </c>
      <c r="B948" t="s">
        <v>89</v>
      </c>
    </row>
    <row r="949" spans="1:5" ht="30" x14ac:dyDescent="0.25">
      <c r="A949" s="98" t="s">
        <v>914</v>
      </c>
    </row>
    <row r="950" spans="1:5" x14ac:dyDescent="0.25">
      <c r="A950" s="98" t="s">
        <v>137</v>
      </c>
    </row>
    <row r="952" spans="1:5" x14ac:dyDescent="0.25">
      <c r="A952" s="98" t="s">
        <v>147</v>
      </c>
      <c r="B952" t="s">
        <v>139</v>
      </c>
      <c r="C952" t="s">
        <v>140</v>
      </c>
      <c r="D952" t="s">
        <v>141</v>
      </c>
      <c r="E952" t="s">
        <v>142</v>
      </c>
    </row>
    <row r="953" spans="1:5" ht="30" x14ac:dyDescent="0.25">
      <c r="A953" s="98" t="s">
        <v>852</v>
      </c>
      <c r="B953" t="s">
        <v>146</v>
      </c>
      <c r="C953">
        <v>0.4</v>
      </c>
      <c r="D953">
        <v>11.7135</v>
      </c>
      <c r="E953">
        <f>ROUND((C953*D953),4)</f>
        <v>4.6853999999999996</v>
      </c>
    </row>
    <row r="954" spans="1:5" x14ac:dyDescent="0.25">
      <c r="A954" s="98" t="s">
        <v>848</v>
      </c>
      <c r="B954" t="s">
        <v>146</v>
      </c>
      <c r="C954">
        <v>0.4</v>
      </c>
      <c r="D954">
        <v>14.8035</v>
      </c>
      <c r="E954">
        <f>ROUND((C954*D954),4)</f>
        <v>5.9214000000000002</v>
      </c>
    </row>
    <row r="955" spans="1:5" x14ac:dyDescent="0.25">
      <c r="A955" s="98" t="s">
        <v>915</v>
      </c>
      <c r="B955" t="s">
        <v>150</v>
      </c>
      <c r="C955">
        <v>1</v>
      </c>
      <c r="D955">
        <v>242.54</v>
      </c>
      <c r="E955">
        <f>ROUND((C955*D955),4)</f>
        <v>242.54</v>
      </c>
    </row>
    <row r="956" spans="1:5" x14ac:dyDescent="0.25">
      <c r="A956" s="98" t="s">
        <v>144</v>
      </c>
      <c r="B956" t="s">
        <v>9</v>
      </c>
      <c r="C956" t="s">
        <v>9</v>
      </c>
      <c r="D956" t="s">
        <v>9</v>
      </c>
      <c r="E956">
        <f>SUM(E953:E955)</f>
        <v>253.14679999999998</v>
      </c>
    </row>
    <row r="958" spans="1:5" x14ac:dyDescent="0.25">
      <c r="A958" s="98" t="s">
        <v>151</v>
      </c>
      <c r="B958" t="s">
        <v>9</v>
      </c>
      <c r="C958" t="s">
        <v>9</v>
      </c>
      <c r="D958" t="s">
        <v>9</v>
      </c>
      <c r="E958">
        <f>E956</f>
        <v>253.14679999999998</v>
      </c>
    </row>
    <row r="959" spans="1:5" x14ac:dyDescent="0.25">
      <c r="A959" s="98" t="s">
        <v>152</v>
      </c>
      <c r="B959" t="s">
        <v>9</v>
      </c>
      <c r="C959" t="s">
        <v>9</v>
      </c>
      <c r="D959" s="147">
        <v>0</v>
      </c>
      <c r="E959">
        <f>ROUND((E958*D959),4)</f>
        <v>0</v>
      </c>
    </row>
    <row r="960" spans="1:5" x14ac:dyDescent="0.25">
      <c r="A960" s="98" t="s">
        <v>153</v>
      </c>
      <c r="B960" t="s">
        <v>9</v>
      </c>
      <c r="C960" t="s">
        <v>9</v>
      </c>
      <c r="D960" t="s">
        <v>9</v>
      </c>
      <c r="E960">
        <f>SUM(E958:E959)</f>
        <v>253.14679999999998</v>
      </c>
    </row>
    <row r="962" spans="1:5" x14ac:dyDescent="0.25">
      <c r="A962" s="98" t="s">
        <v>916</v>
      </c>
      <c r="B962" t="s">
        <v>539</v>
      </c>
    </row>
    <row r="963" spans="1:5" ht="45" x14ac:dyDescent="0.25">
      <c r="A963" s="98" t="s">
        <v>917</v>
      </c>
    </row>
    <row r="964" spans="1:5" x14ac:dyDescent="0.25">
      <c r="A964" s="98" t="s">
        <v>137</v>
      </c>
    </row>
    <row r="966" spans="1:5" x14ac:dyDescent="0.25">
      <c r="A966" s="98" t="s">
        <v>147</v>
      </c>
      <c r="B966" t="s">
        <v>139</v>
      </c>
      <c r="C966" t="s">
        <v>140</v>
      </c>
      <c r="D966" t="s">
        <v>141</v>
      </c>
      <c r="E966" t="s">
        <v>142</v>
      </c>
    </row>
    <row r="967" spans="1:5" ht="45" x14ac:dyDescent="0.25">
      <c r="A967" s="98" t="s">
        <v>918</v>
      </c>
      <c r="B967" t="s">
        <v>150</v>
      </c>
      <c r="C967">
        <v>1</v>
      </c>
      <c r="D967" s="135">
        <v>2396.2199999999998</v>
      </c>
      <c r="E967">
        <f>ROUND((C967*D967),4)</f>
        <v>2396.2199999999998</v>
      </c>
    </row>
    <row r="968" spans="1:5" x14ac:dyDescent="0.25">
      <c r="A968" s="98" t="s">
        <v>144</v>
      </c>
      <c r="B968" t="s">
        <v>9</v>
      </c>
      <c r="C968" t="s">
        <v>9</v>
      </c>
      <c r="D968" t="s">
        <v>9</v>
      </c>
      <c r="E968">
        <f>SUM(E967:E967)</f>
        <v>2396.2199999999998</v>
      </c>
    </row>
    <row r="970" spans="1:5" x14ac:dyDescent="0.25">
      <c r="A970" s="98" t="s">
        <v>151</v>
      </c>
      <c r="B970" t="s">
        <v>9</v>
      </c>
      <c r="C970" t="s">
        <v>9</v>
      </c>
      <c r="D970" t="s">
        <v>9</v>
      </c>
      <c r="E970">
        <f>E968</f>
        <v>2396.2199999999998</v>
      </c>
    </row>
    <row r="971" spans="1:5" x14ac:dyDescent="0.25">
      <c r="A971" s="98" t="s">
        <v>152</v>
      </c>
      <c r="B971" t="s">
        <v>9</v>
      </c>
      <c r="C971" t="s">
        <v>9</v>
      </c>
      <c r="D971" s="147">
        <v>0</v>
      </c>
      <c r="E971">
        <f>ROUND((E970*D971),4)</f>
        <v>0</v>
      </c>
    </row>
    <row r="972" spans="1:5" x14ac:dyDescent="0.25">
      <c r="A972" s="98" t="s">
        <v>153</v>
      </c>
      <c r="B972" t="s">
        <v>9</v>
      </c>
      <c r="C972" t="s">
        <v>9</v>
      </c>
      <c r="D972" t="s">
        <v>9</v>
      </c>
      <c r="E972">
        <f>SUM(E970:E971)</f>
        <v>2396.2199999999998</v>
      </c>
    </row>
    <row r="974" spans="1:5" x14ac:dyDescent="0.25">
      <c r="A974" s="98" t="s">
        <v>919</v>
      </c>
      <c r="B974" t="s">
        <v>91</v>
      </c>
    </row>
    <row r="975" spans="1:5" ht="45" x14ac:dyDescent="0.25">
      <c r="A975" s="98" t="s">
        <v>920</v>
      </c>
    </row>
    <row r="976" spans="1:5" x14ac:dyDescent="0.25">
      <c r="A976" s="98" t="s">
        <v>155</v>
      </c>
    </row>
    <row r="978" spans="1:5" x14ac:dyDescent="0.25">
      <c r="A978" s="98" t="s">
        <v>147</v>
      </c>
      <c r="B978" t="s">
        <v>139</v>
      </c>
      <c r="C978" t="s">
        <v>140</v>
      </c>
      <c r="D978" t="s">
        <v>141</v>
      </c>
      <c r="E978" t="s">
        <v>142</v>
      </c>
    </row>
    <row r="979" spans="1:5" ht="30" x14ac:dyDescent="0.25">
      <c r="A979" s="98" t="s">
        <v>852</v>
      </c>
      <c r="B979" t="s">
        <v>146</v>
      </c>
      <c r="C979">
        <v>0.75</v>
      </c>
      <c r="D979">
        <v>11.7135</v>
      </c>
      <c r="E979">
        <f>ROUND((C979*D979),4)</f>
        <v>8.7850999999999999</v>
      </c>
    </row>
    <row r="980" spans="1:5" x14ac:dyDescent="0.25">
      <c r="A980" s="98" t="s">
        <v>848</v>
      </c>
      <c r="B980" t="s">
        <v>146</v>
      </c>
      <c r="C980">
        <v>0.75</v>
      </c>
      <c r="D980">
        <v>14.8035</v>
      </c>
      <c r="E980">
        <f>ROUND((C980*D980),4)</f>
        <v>11.102600000000001</v>
      </c>
    </row>
    <row r="981" spans="1:5" ht="30" x14ac:dyDescent="0.25">
      <c r="A981" s="98" t="s">
        <v>921</v>
      </c>
      <c r="B981" t="s">
        <v>160</v>
      </c>
      <c r="C981">
        <v>1.05</v>
      </c>
      <c r="D981">
        <v>13.68</v>
      </c>
      <c r="E981">
        <f>ROUND((C981*D981),4)</f>
        <v>14.364000000000001</v>
      </c>
    </row>
    <row r="982" spans="1:5" x14ac:dyDescent="0.25">
      <c r="A982" s="98" t="s">
        <v>144</v>
      </c>
      <c r="B982" t="s">
        <v>9</v>
      </c>
      <c r="C982" t="s">
        <v>9</v>
      </c>
      <c r="D982" t="s">
        <v>9</v>
      </c>
      <c r="E982">
        <f>SUM(E979:E981)</f>
        <v>34.2517</v>
      </c>
    </row>
    <row r="984" spans="1:5" x14ac:dyDescent="0.25">
      <c r="A984" s="98" t="s">
        <v>151</v>
      </c>
      <c r="B984" t="s">
        <v>9</v>
      </c>
      <c r="C984" t="s">
        <v>9</v>
      </c>
      <c r="D984" t="s">
        <v>9</v>
      </c>
      <c r="E984">
        <f>E982</f>
        <v>34.2517</v>
      </c>
    </row>
    <row r="985" spans="1:5" x14ac:dyDescent="0.25">
      <c r="A985" s="98" t="s">
        <v>152</v>
      </c>
      <c r="B985" t="s">
        <v>9</v>
      </c>
      <c r="C985" t="s">
        <v>9</v>
      </c>
      <c r="D985" s="147">
        <v>0</v>
      </c>
      <c r="E985">
        <f>ROUND((E984*D985),4)</f>
        <v>0</v>
      </c>
    </row>
    <row r="986" spans="1:5" x14ac:dyDescent="0.25">
      <c r="A986" s="98" t="s">
        <v>153</v>
      </c>
      <c r="B986" t="s">
        <v>9</v>
      </c>
      <c r="C986" t="s">
        <v>9</v>
      </c>
      <c r="D986" t="s">
        <v>9</v>
      </c>
      <c r="E986">
        <f>SUM(E984:E985)</f>
        <v>34.2517</v>
      </c>
    </row>
    <row r="988" spans="1:5" x14ac:dyDescent="0.25">
      <c r="A988" s="98" t="s">
        <v>922</v>
      </c>
      <c r="B988" t="s">
        <v>92</v>
      </c>
    </row>
    <row r="989" spans="1:5" ht="45" x14ac:dyDescent="0.25">
      <c r="A989" s="98" t="s">
        <v>923</v>
      </c>
    </row>
    <row r="990" spans="1:5" x14ac:dyDescent="0.25">
      <c r="A990" s="98" t="s">
        <v>155</v>
      </c>
    </row>
    <row r="992" spans="1:5" x14ac:dyDescent="0.25">
      <c r="A992" s="98" t="s">
        <v>147</v>
      </c>
      <c r="B992" t="s">
        <v>139</v>
      </c>
      <c r="C992" t="s">
        <v>140</v>
      </c>
      <c r="D992" t="s">
        <v>141</v>
      </c>
      <c r="E992" t="s">
        <v>142</v>
      </c>
    </row>
    <row r="993" spans="1:5" ht="30" x14ac:dyDescent="0.25">
      <c r="A993" s="98" t="s">
        <v>852</v>
      </c>
      <c r="B993" t="s">
        <v>146</v>
      </c>
      <c r="C993">
        <v>1</v>
      </c>
      <c r="D993">
        <v>11.7135</v>
      </c>
      <c r="E993">
        <f>ROUND((C993*D993),4)</f>
        <v>11.7135</v>
      </c>
    </row>
    <row r="994" spans="1:5" x14ac:dyDescent="0.25">
      <c r="A994" s="98" t="s">
        <v>848</v>
      </c>
      <c r="B994" t="s">
        <v>146</v>
      </c>
      <c r="C994">
        <v>1</v>
      </c>
      <c r="D994">
        <v>14.8035</v>
      </c>
      <c r="E994">
        <f>ROUND((C994*D994),4)</f>
        <v>14.8035</v>
      </c>
    </row>
    <row r="995" spans="1:5" ht="30" x14ac:dyDescent="0.25">
      <c r="A995" s="98" t="s">
        <v>924</v>
      </c>
      <c r="B995" t="s">
        <v>160</v>
      </c>
      <c r="C995">
        <v>1.05</v>
      </c>
      <c r="D995">
        <v>35.01</v>
      </c>
      <c r="E995">
        <f>ROUND((C995*D995),4)</f>
        <v>36.7605</v>
      </c>
    </row>
    <row r="996" spans="1:5" x14ac:dyDescent="0.25">
      <c r="A996" s="98" t="s">
        <v>144</v>
      </c>
      <c r="B996" t="s">
        <v>9</v>
      </c>
      <c r="C996" t="s">
        <v>9</v>
      </c>
      <c r="D996" t="s">
        <v>9</v>
      </c>
      <c r="E996">
        <f>SUM(E993:E995)</f>
        <v>63.277500000000003</v>
      </c>
    </row>
    <row r="998" spans="1:5" x14ac:dyDescent="0.25">
      <c r="A998" s="98" t="s">
        <v>151</v>
      </c>
      <c r="B998" t="s">
        <v>9</v>
      </c>
      <c r="C998" t="s">
        <v>9</v>
      </c>
      <c r="D998" t="s">
        <v>9</v>
      </c>
      <c r="E998">
        <f>E996</f>
        <v>63.277500000000003</v>
      </c>
    </row>
    <row r="999" spans="1:5" x14ac:dyDescent="0.25">
      <c r="A999" s="98" t="s">
        <v>152</v>
      </c>
      <c r="B999" t="s">
        <v>9</v>
      </c>
      <c r="C999" t="s">
        <v>9</v>
      </c>
      <c r="D999" s="147">
        <v>0</v>
      </c>
      <c r="E999">
        <f>ROUND((E998*D999),4)</f>
        <v>0</v>
      </c>
    </row>
    <row r="1000" spans="1:5" x14ac:dyDescent="0.25">
      <c r="A1000" s="98" t="s">
        <v>153</v>
      </c>
      <c r="B1000" t="s">
        <v>9</v>
      </c>
      <c r="C1000" t="s">
        <v>9</v>
      </c>
      <c r="D1000" t="s">
        <v>9</v>
      </c>
      <c r="E1000">
        <f>SUM(E998:E999)</f>
        <v>63.277500000000003</v>
      </c>
    </row>
    <row r="1002" spans="1:5" x14ac:dyDescent="0.25">
      <c r="A1002" s="98" t="s">
        <v>925</v>
      </c>
      <c r="B1002" t="s">
        <v>549</v>
      </c>
    </row>
    <row r="1003" spans="1:5" ht="30" x14ac:dyDescent="0.25">
      <c r="A1003" s="98" t="s">
        <v>926</v>
      </c>
    </row>
    <row r="1004" spans="1:5" x14ac:dyDescent="0.25">
      <c r="A1004" s="98" t="s">
        <v>155</v>
      </c>
    </row>
    <row r="1006" spans="1:5" x14ac:dyDescent="0.25">
      <c r="A1006" s="98" t="s">
        <v>147</v>
      </c>
      <c r="B1006" t="s">
        <v>139</v>
      </c>
      <c r="C1006" t="s">
        <v>140</v>
      </c>
      <c r="D1006" t="s">
        <v>141</v>
      </c>
      <c r="E1006" t="s">
        <v>142</v>
      </c>
    </row>
    <row r="1007" spans="1:5" ht="30" x14ac:dyDescent="0.25">
      <c r="A1007" s="98" t="s">
        <v>927</v>
      </c>
      <c r="B1007" t="s">
        <v>160</v>
      </c>
      <c r="C1007">
        <v>1</v>
      </c>
      <c r="D1007">
        <v>44.81</v>
      </c>
      <c r="E1007">
        <f>ROUND((C1007*D1007),4)</f>
        <v>44.81</v>
      </c>
    </row>
    <row r="1008" spans="1:5" x14ac:dyDescent="0.25">
      <c r="A1008" s="98" t="s">
        <v>144</v>
      </c>
      <c r="B1008" t="s">
        <v>9</v>
      </c>
      <c r="C1008" t="s">
        <v>9</v>
      </c>
      <c r="D1008" t="s">
        <v>9</v>
      </c>
      <c r="E1008">
        <f>SUM(E1007:E1007)</f>
        <v>44.81</v>
      </c>
    </row>
    <row r="1010" spans="1:5" x14ac:dyDescent="0.25">
      <c r="A1010" s="98" t="s">
        <v>151</v>
      </c>
      <c r="B1010" t="s">
        <v>9</v>
      </c>
      <c r="C1010" t="s">
        <v>9</v>
      </c>
      <c r="D1010" t="s">
        <v>9</v>
      </c>
      <c r="E1010">
        <f>E1008</f>
        <v>44.81</v>
      </c>
    </row>
    <row r="1011" spans="1:5" x14ac:dyDescent="0.25">
      <c r="A1011" s="98" t="s">
        <v>152</v>
      </c>
      <c r="B1011" t="s">
        <v>9</v>
      </c>
      <c r="C1011" t="s">
        <v>9</v>
      </c>
      <c r="D1011" s="147">
        <v>0</v>
      </c>
      <c r="E1011">
        <f>ROUND((E1010*D1011),4)</f>
        <v>0</v>
      </c>
    </row>
    <row r="1012" spans="1:5" x14ac:dyDescent="0.25">
      <c r="A1012" s="98" t="s">
        <v>153</v>
      </c>
      <c r="B1012" t="s">
        <v>9</v>
      </c>
      <c r="C1012" t="s">
        <v>9</v>
      </c>
      <c r="D1012" t="s">
        <v>9</v>
      </c>
      <c r="E1012">
        <f>SUM(E1010:E1011)</f>
        <v>44.81</v>
      </c>
    </row>
    <row r="1014" spans="1:5" x14ac:dyDescent="0.25">
      <c r="A1014" s="98" t="s">
        <v>928</v>
      </c>
      <c r="B1014" t="s">
        <v>553</v>
      </c>
    </row>
    <row r="1015" spans="1:5" ht="30" x14ac:dyDescent="0.25">
      <c r="A1015" s="98" t="s">
        <v>929</v>
      </c>
    </row>
    <row r="1016" spans="1:5" x14ac:dyDescent="0.25">
      <c r="A1016" s="98" t="s">
        <v>155</v>
      </c>
    </row>
    <row r="1018" spans="1:5" x14ac:dyDescent="0.25">
      <c r="A1018" s="98" t="s">
        <v>145</v>
      </c>
      <c r="B1018" t="s">
        <v>139</v>
      </c>
      <c r="C1018" t="s">
        <v>140</v>
      </c>
      <c r="D1018" t="s">
        <v>141</v>
      </c>
      <c r="E1018" t="s">
        <v>142</v>
      </c>
    </row>
    <row r="1019" spans="1:5" x14ac:dyDescent="0.25">
      <c r="A1019" s="98" t="s">
        <v>843</v>
      </c>
      <c r="B1019" t="s">
        <v>146</v>
      </c>
      <c r="C1019">
        <v>0.9</v>
      </c>
      <c r="D1019">
        <v>4.7699999999999996</v>
      </c>
      <c r="E1019">
        <f>ROUND((C1019*D1019),4)</f>
        <v>4.2930000000000001</v>
      </c>
    </row>
    <row r="1020" spans="1:5" x14ac:dyDescent="0.25">
      <c r="A1020" s="98" t="s">
        <v>844</v>
      </c>
      <c r="B1020" t="s">
        <v>146</v>
      </c>
      <c r="C1020">
        <v>0.9</v>
      </c>
      <c r="D1020">
        <v>6.49</v>
      </c>
      <c r="E1020">
        <f>ROUND((C1020*D1020),4)</f>
        <v>5.8410000000000002</v>
      </c>
    </row>
    <row r="1021" spans="1:5" x14ac:dyDescent="0.25">
      <c r="A1021" s="98" t="s">
        <v>144</v>
      </c>
      <c r="B1021" t="s">
        <v>9</v>
      </c>
      <c r="C1021" t="s">
        <v>9</v>
      </c>
      <c r="D1021" t="s">
        <v>9</v>
      </c>
      <c r="E1021">
        <f>SUM(E1019:E1020)</f>
        <v>10.134</v>
      </c>
    </row>
    <row r="1023" spans="1:5" x14ac:dyDescent="0.25">
      <c r="A1023" s="98" t="s">
        <v>147</v>
      </c>
      <c r="B1023" t="s">
        <v>139</v>
      </c>
      <c r="C1023" t="s">
        <v>140</v>
      </c>
      <c r="D1023" t="s">
        <v>141</v>
      </c>
      <c r="E1023" t="s">
        <v>142</v>
      </c>
    </row>
    <row r="1024" spans="1:5" ht="30" x14ac:dyDescent="0.25">
      <c r="A1024" s="98" t="s">
        <v>930</v>
      </c>
      <c r="B1024" t="s">
        <v>160</v>
      </c>
      <c r="C1024">
        <v>6</v>
      </c>
      <c r="D1024">
        <v>13.51</v>
      </c>
      <c r="E1024">
        <f>ROUND((C1024*D1024),4)</f>
        <v>81.06</v>
      </c>
    </row>
    <row r="1025" spans="1:5" x14ac:dyDescent="0.25">
      <c r="A1025" s="98" t="s">
        <v>144</v>
      </c>
      <c r="B1025" t="s">
        <v>9</v>
      </c>
      <c r="C1025" t="s">
        <v>9</v>
      </c>
      <c r="D1025" t="s">
        <v>9</v>
      </c>
      <c r="E1025">
        <f>SUM(E1024:E1024)</f>
        <v>81.06</v>
      </c>
    </row>
    <row r="1027" spans="1:5" x14ac:dyDescent="0.25">
      <c r="A1027" s="98" t="s">
        <v>151</v>
      </c>
      <c r="B1027" t="s">
        <v>9</v>
      </c>
      <c r="C1027" t="s">
        <v>9</v>
      </c>
      <c r="D1027" t="s">
        <v>9</v>
      </c>
      <c r="E1027">
        <f>E1021+E1025</f>
        <v>91.194000000000003</v>
      </c>
    </row>
    <row r="1028" spans="1:5" x14ac:dyDescent="0.25">
      <c r="A1028" s="98" t="s">
        <v>152</v>
      </c>
      <c r="B1028" t="s">
        <v>9</v>
      </c>
      <c r="C1028" t="s">
        <v>9</v>
      </c>
      <c r="D1028" s="147">
        <v>0</v>
      </c>
      <c r="E1028">
        <f>ROUND((E1027*D1028),4)</f>
        <v>0</v>
      </c>
    </row>
    <row r="1029" spans="1:5" x14ac:dyDescent="0.25">
      <c r="A1029" s="98" t="s">
        <v>153</v>
      </c>
      <c r="B1029" t="s">
        <v>9</v>
      </c>
      <c r="C1029" t="s">
        <v>9</v>
      </c>
      <c r="D1029" t="s">
        <v>9</v>
      </c>
      <c r="E1029">
        <f>SUM(E1027:E1028)</f>
        <v>91.194000000000003</v>
      </c>
    </row>
    <row r="1031" spans="1:5" x14ac:dyDescent="0.25">
      <c r="A1031" s="98" t="s">
        <v>931</v>
      </c>
      <c r="B1031" t="s">
        <v>557</v>
      </c>
    </row>
    <row r="1032" spans="1:5" x14ac:dyDescent="0.25">
      <c r="A1032" s="98" t="s">
        <v>932</v>
      </c>
    </row>
    <row r="1033" spans="1:5" x14ac:dyDescent="0.25">
      <c r="A1033" s="98" t="s">
        <v>137</v>
      </c>
    </row>
    <row r="1035" spans="1:5" x14ac:dyDescent="0.25">
      <c r="A1035" s="98" t="s">
        <v>145</v>
      </c>
      <c r="B1035" t="s">
        <v>139</v>
      </c>
      <c r="C1035" t="s">
        <v>140</v>
      </c>
      <c r="D1035" t="s">
        <v>141</v>
      </c>
      <c r="E1035" t="s">
        <v>142</v>
      </c>
    </row>
    <row r="1036" spans="1:5" x14ac:dyDescent="0.25">
      <c r="A1036" s="98" t="s">
        <v>843</v>
      </c>
      <c r="B1036" t="s">
        <v>146</v>
      </c>
      <c r="C1036">
        <v>0.1</v>
      </c>
      <c r="D1036">
        <v>4.7699999999999996</v>
      </c>
      <c r="E1036">
        <f>ROUND((C1036*D1036),4)</f>
        <v>0.47699999999999998</v>
      </c>
    </row>
    <row r="1037" spans="1:5" x14ac:dyDescent="0.25">
      <c r="A1037" s="98" t="s">
        <v>844</v>
      </c>
      <c r="B1037" t="s">
        <v>146</v>
      </c>
      <c r="C1037">
        <v>0.1</v>
      </c>
      <c r="D1037">
        <v>6.49</v>
      </c>
      <c r="E1037">
        <f>ROUND((C1037*D1037),4)</f>
        <v>0.64900000000000002</v>
      </c>
    </row>
    <row r="1038" spans="1:5" x14ac:dyDescent="0.25">
      <c r="A1038" s="98" t="s">
        <v>144</v>
      </c>
      <c r="B1038" t="s">
        <v>9</v>
      </c>
      <c r="C1038" t="s">
        <v>9</v>
      </c>
      <c r="D1038" t="s">
        <v>9</v>
      </c>
      <c r="E1038">
        <f>SUM(E1036:E1037)</f>
        <v>1.1259999999999999</v>
      </c>
    </row>
    <row r="1040" spans="1:5" x14ac:dyDescent="0.25">
      <c r="A1040" s="98" t="s">
        <v>147</v>
      </c>
      <c r="B1040" t="s">
        <v>139</v>
      </c>
      <c r="C1040" t="s">
        <v>140</v>
      </c>
      <c r="D1040" t="s">
        <v>141</v>
      </c>
      <c r="E1040" t="s">
        <v>142</v>
      </c>
    </row>
    <row r="1041" spans="1:5" x14ac:dyDescent="0.25">
      <c r="A1041" s="98" t="s">
        <v>933</v>
      </c>
      <c r="B1041" t="s">
        <v>150</v>
      </c>
      <c r="C1041">
        <v>1</v>
      </c>
      <c r="D1041">
        <v>0.17</v>
      </c>
      <c r="E1041">
        <f>ROUND((C1041*D1041),4)</f>
        <v>0.17</v>
      </c>
    </row>
    <row r="1042" spans="1:5" x14ac:dyDescent="0.25">
      <c r="A1042" s="98" t="s">
        <v>144</v>
      </c>
      <c r="B1042" t="s">
        <v>9</v>
      </c>
      <c r="C1042" t="s">
        <v>9</v>
      </c>
      <c r="D1042" t="s">
        <v>9</v>
      </c>
      <c r="E1042">
        <f>SUM(E1041:E1041)</f>
        <v>0.17</v>
      </c>
    </row>
    <row r="1044" spans="1:5" x14ac:dyDescent="0.25">
      <c r="A1044" s="98" t="s">
        <v>151</v>
      </c>
      <c r="B1044" t="s">
        <v>9</v>
      </c>
      <c r="C1044" t="s">
        <v>9</v>
      </c>
      <c r="D1044" t="s">
        <v>9</v>
      </c>
      <c r="E1044">
        <f>E1038+E1042</f>
        <v>1.2959999999999998</v>
      </c>
    </row>
    <row r="1045" spans="1:5" x14ac:dyDescent="0.25">
      <c r="A1045" s="98" t="s">
        <v>152</v>
      </c>
      <c r="B1045" t="s">
        <v>9</v>
      </c>
      <c r="C1045" t="s">
        <v>9</v>
      </c>
      <c r="D1045" s="147">
        <v>0</v>
      </c>
      <c r="E1045">
        <f>ROUND((E1044*D1045),4)</f>
        <v>0</v>
      </c>
    </row>
    <row r="1046" spans="1:5" x14ac:dyDescent="0.25">
      <c r="A1046" s="98" t="s">
        <v>153</v>
      </c>
      <c r="B1046" t="s">
        <v>9</v>
      </c>
      <c r="C1046" t="s">
        <v>9</v>
      </c>
      <c r="D1046" t="s">
        <v>9</v>
      </c>
      <c r="E1046">
        <f>SUM(E1044:E1045)</f>
        <v>1.2959999999999998</v>
      </c>
    </row>
    <row r="1048" spans="1:5" x14ac:dyDescent="0.25">
      <c r="A1048" s="98" t="s">
        <v>934</v>
      </c>
      <c r="B1048" t="s">
        <v>561</v>
      </c>
    </row>
    <row r="1049" spans="1:5" x14ac:dyDescent="0.25">
      <c r="A1049" s="98" t="s">
        <v>935</v>
      </c>
    </row>
    <row r="1050" spans="1:5" x14ac:dyDescent="0.25">
      <c r="A1050" s="98" t="s">
        <v>137</v>
      </c>
    </row>
    <row r="1052" spans="1:5" x14ac:dyDescent="0.25">
      <c r="A1052" s="98" t="s">
        <v>145</v>
      </c>
      <c r="B1052" t="s">
        <v>139</v>
      </c>
      <c r="C1052" t="s">
        <v>140</v>
      </c>
      <c r="D1052" t="s">
        <v>141</v>
      </c>
      <c r="E1052" t="s">
        <v>142</v>
      </c>
    </row>
    <row r="1053" spans="1:5" x14ac:dyDescent="0.25">
      <c r="A1053" s="98" t="s">
        <v>843</v>
      </c>
      <c r="B1053" t="s">
        <v>146</v>
      </c>
      <c r="C1053">
        <v>0.1</v>
      </c>
      <c r="D1053">
        <v>4.7699999999999996</v>
      </c>
      <c r="E1053">
        <f>ROUND((C1053*D1053),4)</f>
        <v>0.47699999999999998</v>
      </c>
    </row>
    <row r="1054" spans="1:5" x14ac:dyDescent="0.25">
      <c r="A1054" s="98" t="s">
        <v>844</v>
      </c>
      <c r="B1054" t="s">
        <v>146</v>
      </c>
      <c r="C1054">
        <v>0.1</v>
      </c>
      <c r="D1054">
        <v>6.49</v>
      </c>
      <c r="E1054">
        <f>ROUND((C1054*D1054),4)</f>
        <v>0.64900000000000002</v>
      </c>
    </row>
    <row r="1055" spans="1:5" x14ac:dyDescent="0.25">
      <c r="A1055" s="98" t="s">
        <v>144</v>
      </c>
      <c r="B1055" t="s">
        <v>9</v>
      </c>
      <c r="C1055" t="s">
        <v>9</v>
      </c>
      <c r="D1055" t="s">
        <v>9</v>
      </c>
      <c r="E1055">
        <f>SUM(E1053:E1054)</f>
        <v>1.1259999999999999</v>
      </c>
    </row>
    <row r="1057" spans="1:5" x14ac:dyDescent="0.25">
      <c r="A1057" s="98" t="s">
        <v>147</v>
      </c>
      <c r="B1057" t="s">
        <v>139</v>
      </c>
      <c r="C1057" t="s">
        <v>140</v>
      </c>
      <c r="D1057" t="s">
        <v>141</v>
      </c>
      <c r="E1057" t="s">
        <v>142</v>
      </c>
    </row>
    <row r="1058" spans="1:5" ht="30" x14ac:dyDescent="0.25">
      <c r="A1058" s="98" t="s">
        <v>936</v>
      </c>
      <c r="B1058" t="s">
        <v>150</v>
      </c>
      <c r="C1058">
        <v>1</v>
      </c>
      <c r="D1058">
        <v>0.32</v>
      </c>
      <c r="E1058">
        <f>ROUND((C1058*D1058),4)</f>
        <v>0.32</v>
      </c>
    </row>
    <row r="1059" spans="1:5" x14ac:dyDescent="0.25">
      <c r="A1059" s="98" t="s">
        <v>144</v>
      </c>
      <c r="B1059" t="s">
        <v>9</v>
      </c>
      <c r="C1059" t="s">
        <v>9</v>
      </c>
      <c r="D1059" t="s">
        <v>9</v>
      </c>
      <c r="E1059">
        <f>SUM(E1058:E1058)</f>
        <v>0.32</v>
      </c>
    </row>
    <row r="1061" spans="1:5" x14ac:dyDescent="0.25">
      <c r="A1061" s="98" t="s">
        <v>151</v>
      </c>
      <c r="B1061" t="s">
        <v>9</v>
      </c>
      <c r="C1061" t="s">
        <v>9</v>
      </c>
      <c r="D1061" t="s">
        <v>9</v>
      </c>
      <c r="E1061">
        <f>E1055+E1059</f>
        <v>1.446</v>
      </c>
    </row>
    <row r="1062" spans="1:5" x14ac:dyDescent="0.25">
      <c r="A1062" s="98" t="s">
        <v>152</v>
      </c>
      <c r="B1062" t="s">
        <v>9</v>
      </c>
      <c r="C1062" t="s">
        <v>9</v>
      </c>
      <c r="D1062" s="147">
        <v>0</v>
      </c>
      <c r="E1062">
        <f>ROUND((E1061*D1062),4)</f>
        <v>0</v>
      </c>
    </row>
    <row r="1063" spans="1:5" x14ac:dyDescent="0.25">
      <c r="A1063" s="98" t="s">
        <v>153</v>
      </c>
      <c r="B1063" t="s">
        <v>9</v>
      </c>
      <c r="C1063" t="s">
        <v>9</v>
      </c>
      <c r="D1063" t="s">
        <v>9</v>
      </c>
      <c r="E1063">
        <f>SUM(E1061:E1062)</f>
        <v>1.446</v>
      </c>
    </row>
    <row r="1065" spans="1:5" x14ac:dyDescent="0.25">
      <c r="A1065" s="98" t="s">
        <v>937</v>
      </c>
      <c r="B1065" t="s">
        <v>565</v>
      </c>
    </row>
    <row r="1066" spans="1:5" ht="30" x14ac:dyDescent="0.25">
      <c r="A1066" s="98" t="s">
        <v>938</v>
      </c>
    </row>
    <row r="1067" spans="1:5" x14ac:dyDescent="0.25">
      <c r="A1067" s="98" t="s">
        <v>137</v>
      </c>
    </row>
    <row r="1069" spans="1:5" x14ac:dyDescent="0.25">
      <c r="A1069" s="98" t="s">
        <v>147</v>
      </c>
      <c r="B1069" t="s">
        <v>139</v>
      </c>
      <c r="C1069" t="s">
        <v>140</v>
      </c>
      <c r="D1069" t="s">
        <v>141</v>
      </c>
      <c r="E1069" t="s">
        <v>142</v>
      </c>
    </row>
    <row r="1070" spans="1:5" ht="30" x14ac:dyDescent="0.25">
      <c r="A1070" s="98" t="s">
        <v>939</v>
      </c>
      <c r="B1070" t="s">
        <v>146</v>
      </c>
      <c r="C1070">
        <v>0.01</v>
      </c>
      <c r="D1070">
        <v>11.7302</v>
      </c>
      <c r="E1070">
        <f>ROUND((C1070*D1070),4)</f>
        <v>0.1173</v>
      </c>
    </row>
    <row r="1071" spans="1:5" x14ac:dyDescent="0.25">
      <c r="A1071" s="98" t="s">
        <v>940</v>
      </c>
      <c r="B1071" t="s">
        <v>146</v>
      </c>
      <c r="C1071">
        <v>0.01</v>
      </c>
      <c r="D1071">
        <v>14.8202</v>
      </c>
      <c r="E1071">
        <f>ROUND((C1071*D1071),4)</f>
        <v>0.1482</v>
      </c>
    </row>
    <row r="1072" spans="1:5" ht="30" x14ac:dyDescent="0.25">
      <c r="A1072" s="98" t="s">
        <v>941</v>
      </c>
      <c r="B1072" t="s">
        <v>150</v>
      </c>
      <c r="C1072">
        <v>1</v>
      </c>
      <c r="D1072">
        <v>0.2</v>
      </c>
      <c r="E1072">
        <f>ROUND((C1072*D1072),4)</f>
        <v>0.2</v>
      </c>
    </row>
    <row r="1073" spans="1:5" x14ac:dyDescent="0.25">
      <c r="A1073" s="98" t="s">
        <v>144</v>
      </c>
      <c r="B1073" t="s">
        <v>9</v>
      </c>
      <c r="C1073" t="s">
        <v>9</v>
      </c>
      <c r="D1073" t="s">
        <v>9</v>
      </c>
      <c r="E1073">
        <f>SUM(E1070:E1072)</f>
        <v>0.46550000000000002</v>
      </c>
    </row>
    <row r="1075" spans="1:5" x14ac:dyDescent="0.25">
      <c r="A1075" s="98" t="s">
        <v>151</v>
      </c>
      <c r="B1075" t="s">
        <v>9</v>
      </c>
      <c r="C1075" t="s">
        <v>9</v>
      </c>
      <c r="D1075" t="s">
        <v>9</v>
      </c>
      <c r="E1075">
        <f>E1073</f>
        <v>0.46550000000000002</v>
      </c>
    </row>
    <row r="1076" spans="1:5" x14ac:dyDescent="0.25">
      <c r="A1076" s="98" t="s">
        <v>152</v>
      </c>
      <c r="B1076" t="s">
        <v>9</v>
      </c>
      <c r="C1076" t="s">
        <v>9</v>
      </c>
      <c r="D1076" s="147">
        <v>0</v>
      </c>
      <c r="E1076">
        <f>ROUND((E1075*D1076),4)</f>
        <v>0</v>
      </c>
    </row>
    <row r="1077" spans="1:5" x14ac:dyDescent="0.25">
      <c r="A1077" s="98" t="s">
        <v>153</v>
      </c>
      <c r="B1077" t="s">
        <v>9</v>
      </c>
      <c r="C1077" t="s">
        <v>9</v>
      </c>
      <c r="D1077" t="s">
        <v>9</v>
      </c>
      <c r="E1077">
        <f>SUM(E1075:E1076)</f>
        <v>0.46550000000000002</v>
      </c>
    </row>
    <row r="1079" spans="1:5" x14ac:dyDescent="0.25">
      <c r="A1079" s="98" t="s">
        <v>942</v>
      </c>
      <c r="B1079" t="s">
        <v>568</v>
      </c>
    </row>
    <row r="1080" spans="1:5" x14ac:dyDescent="0.25">
      <c r="A1080" s="98" t="s">
        <v>943</v>
      </c>
    </row>
    <row r="1081" spans="1:5" x14ac:dyDescent="0.25">
      <c r="A1081" s="98" t="s">
        <v>137</v>
      </c>
    </row>
    <row r="1083" spans="1:5" x14ac:dyDescent="0.25">
      <c r="A1083" s="98" t="s">
        <v>147</v>
      </c>
      <c r="B1083" t="s">
        <v>139</v>
      </c>
      <c r="C1083" t="s">
        <v>140</v>
      </c>
      <c r="D1083" t="s">
        <v>141</v>
      </c>
      <c r="E1083" t="s">
        <v>142</v>
      </c>
    </row>
    <row r="1084" spans="1:5" x14ac:dyDescent="0.25">
      <c r="A1084" s="98" t="s">
        <v>944</v>
      </c>
      <c r="B1084" t="s">
        <v>150</v>
      </c>
      <c r="C1084">
        <v>1</v>
      </c>
      <c r="D1084">
        <v>2.36</v>
      </c>
      <c r="E1084">
        <f>ROUND((C1084*D1084),4)</f>
        <v>2.36</v>
      </c>
    </row>
    <row r="1085" spans="1:5" x14ac:dyDescent="0.25">
      <c r="A1085" s="98" t="s">
        <v>144</v>
      </c>
      <c r="B1085" t="s">
        <v>9</v>
      </c>
      <c r="C1085" t="s">
        <v>9</v>
      </c>
      <c r="D1085" t="s">
        <v>9</v>
      </c>
      <c r="E1085">
        <f>SUM(E1084:E1084)</f>
        <v>2.36</v>
      </c>
    </row>
    <row r="1087" spans="1:5" x14ac:dyDescent="0.25">
      <c r="A1087" s="98" t="s">
        <v>151</v>
      </c>
      <c r="B1087" t="s">
        <v>9</v>
      </c>
      <c r="C1087" t="s">
        <v>9</v>
      </c>
      <c r="D1087" t="s">
        <v>9</v>
      </c>
      <c r="E1087">
        <f>E1085</f>
        <v>2.36</v>
      </c>
    </row>
    <row r="1088" spans="1:5" x14ac:dyDescent="0.25">
      <c r="A1088" s="98" t="s">
        <v>152</v>
      </c>
      <c r="B1088" t="s">
        <v>9</v>
      </c>
      <c r="C1088" t="s">
        <v>9</v>
      </c>
      <c r="D1088" s="147">
        <v>0</v>
      </c>
      <c r="E1088">
        <f>ROUND((E1087*D1088),4)</f>
        <v>0</v>
      </c>
    </row>
    <row r="1089" spans="1:5" x14ac:dyDescent="0.25">
      <c r="A1089" s="98" t="s">
        <v>153</v>
      </c>
      <c r="B1089" t="s">
        <v>9</v>
      </c>
      <c r="C1089" t="s">
        <v>9</v>
      </c>
      <c r="D1089" t="s">
        <v>9</v>
      </c>
      <c r="E1089">
        <f>SUM(E1087:E1088)</f>
        <v>2.36</v>
      </c>
    </row>
    <row r="1091" spans="1:5" x14ac:dyDescent="0.25">
      <c r="A1091" s="98" t="s">
        <v>945</v>
      </c>
      <c r="B1091" t="s">
        <v>96</v>
      </c>
    </row>
    <row r="1092" spans="1:5" ht="30" x14ac:dyDescent="0.25">
      <c r="A1092" s="98" t="s">
        <v>946</v>
      </c>
    </row>
    <row r="1093" spans="1:5" x14ac:dyDescent="0.25">
      <c r="A1093" s="98" t="s">
        <v>155</v>
      </c>
    </row>
    <row r="1095" spans="1:5" x14ac:dyDescent="0.25">
      <c r="A1095" s="98" t="s">
        <v>147</v>
      </c>
      <c r="B1095" t="s">
        <v>139</v>
      </c>
      <c r="C1095" t="s">
        <v>140</v>
      </c>
      <c r="D1095" t="s">
        <v>141</v>
      </c>
      <c r="E1095" t="s">
        <v>142</v>
      </c>
    </row>
    <row r="1096" spans="1:5" ht="30" x14ac:dyDescent="0.25">
      <c r="A1096" s="98" t="s">
        <v>852</v>
      </c>
      <c r="B1096" t="s">
        <v>146</v>
      </c>
      <c r="C1096">
        <v>0.2</v>
      </c>
      <c r="D1096">
        <v>11.7135</v>
      </c>
      <c r="E1096">
        <f>ROUND((C1096*D1096),4)</f>
        <v>2.3426999999999998</v>
      </c>
    </row>
    <row r="1097" spans="1:5" x14ac:dyDescent="0.25">
      <c r="A1097" s="98" t="s">
        <v>848</v>
      </c>
      <c r="B1097" t="s">
        <v>146</v>
      </c>
      <c r="C1097">
        <v>0.2</v>
      </c>
      <c r="D1097">
        <v>14.8035</v>
      </c>
      <c r="E1097">
        <f>ROUND((C1097*D1097),4)</f>
        <v>2.9607000000000001</v>
      </c>
    </row>
    <row r="1098" spans="1:5" ht="45" x14ac:dyDescent="0.25">
      <c r="A1098" s="98" t="s">
        <v>947</v>
      </c>
      <c r="B1098" t="s">
        <v>160</v>
      </c>
      <c r="C1098">
        <v>1</v>
      </c>
      <c r="D1098">
        <v>15.23</v>
      </c>
      <c r="E1098">
        <f>ROUND((C1098*D1098),4)</f>
        <v>15.23</v>
      </c>
    </row>
    <row r="1099" spans="1:5" x14ac:dyDescent="0.25">
      <c r="A1099" s="98" t="s">
        <v>144</v>
      </c>
      <c r="B1099" t="s">
        <v>9</v>
      </c>
      <c r="C1099" t="s">
        <v>9</v>
      </c>
      <c r="D1099" t="s">
        <v>9</v>
      </c>
      <c r="E1099">
        <f>SUM(E1096:E1098)</f>
        <v>20.5334</v>
      </c>
    </row>
    <row r="1101" spans="1:5" x14ac:dyDescent="0.25">
      <c r="A1101" s="98" t="s">
        <v>151</v>
      </c>
      <c r="B1101" t="s">
        <v>9</v>
      </c>
      <c r="C1101" t="s">
        <v>9</v>
      </c>
      <c r="D1101" t="s">
        <v>9</v>
      </c>
      <c r="E1101">
        <f>E1099</f>
        <v>20.5334</v>
      </c>
    </row>
    <row r="1102" spans="1:5" x14ac:dyDescent="0.25">
      <c r="A1102" s="98" t="s">
        <v>152</v>
      </c>
      <c r="B1102" t="s">
        <v>9</v>
      </c>
      <c r="C1102" t="s">
        <v>9</v>
      </c>
      <c r="D1102" s="147">
        <v>0</v>
      </c>
      <c r="E1102">
        <f>ROUND((E1101*D1102),4)</f>
        <v>0</v>
      </c>
    </row>
    <row r="1103" spans="1:5" x14ac:dyDescent="0.25">
      <c r="A1103" s="98" t="s">
        <v>153</v>
      </c>
      <c r="B1103" t="s">
        <v>9</v>
      </c>
      <c r="C1103" t="s">
        <v>9</v>
      </c>
      <c r="D1103" t="s">
        <v>9</v>
      </c>
      <c r="E1103">
        <f>SUM(E1101:E1102)</f>
        <v>20.5334</v>
      </c>
    </row>
    <row r="1105" spans="1:5" x14ac:dyDescent="0.25">
      <c r="A1105" s="98" t="s">
        <v>948</v>
      </c>
      <c r="B1105" t="s">
        <v>98</v>
      </c>
    </row>
    <row r="1106" spans="1:5" ht="30" x14ac:dyDescent="0.25">
      <c r="A1106" s="98" t="s">
        <v>949</v>
      </c>
    </row>
    <row r="1107" spans="1:5" x14ac:dyDescent="0.25">
      <c r="A1107" s="98" t="s">
        <v>155</v>
      </c>
    </row>
    <row r="1109" spans="1:5" x14ac:dyDescent="0.25">
      <c r="A1109" s="98" t="s">
        <v>147</v>
      </c>
      <c r="B1109" t="s">
        <v>139</v>
      </c>
      <c r="C1109" t="s">
        <v>140</v>
      </c>
      <c r="D1109" t="s">
        <v>141</v>
      </c>
      <c r="E1109" t="s">
        <v>142</v>
      </c>
    </row>
    <row r="1110" spans="1:5" x14ac:dyDescent="0.25">
      <c r="A1110" s="98" t="s">
        <v>848</v>
      </c>
      <c r="B1110" t="s">
        <v>146</v>
      </c>
      <c r="C1110">
        <v>6.0999999999999999E-2</v>
      </c>
      <c r="D1110">
        <v>14.8035</v>
      </c>
      <c r="E1110">
        <f>ROUND((C1110*D1110),4)</f>
        <v>0.90300000000000002</v>
      </c>
    </row>
    <row r="1111" spans="1:5" x14ac:dyDescent="0.25">
      <c r="A1111" s="98" t="s">
        <v>668</v>
      </c>
      <c r="B1111" t="s">
        <v>146</v>
      </c>
      <c r="C1111">
        <v>6.0999999999999999E-2</v>
      </c>
      <c r="D1111">
        <v>10.5754</v>
      </c>
      <c r="E1111">
        <f>ROUND((C1111*D1111),4)</f>
        <v>0.64510000000000001</v>
      </c>
    </row>
    <row r="1112" spans="1:5" ht="30" x14ac:dyDescent="0.25">
      <c r="A1112" s="98" t="s">
        <v>950</v>
      </c>
      <c r="B1112" t="s">
        <v>160</v>
      </c>
      <c r="C1112">
        <v>1</v>
      </c>
      <c r="D1112">
        <v>1.54</v>
      </c>
      <c r="E1112">
        <f>ROUND((C1112*D1112),4)</f>
        <v>1.54</v>
      </c>
    </row>
    <row r="1113" spans="1:5" ht="30" x14ac:dyDescent="0.25">
      <c r="A1113" s="98" t="s">
        <v>951</v>
      </c>
      <c r="B1113" t="s">
        <v>150</v>
      </c>
      <c r="C1113">
        <v>1.12E-2</v>
      </c>
      <c r="D1113">
        <v>0.81</v>
      </c>
      <c r="E1113">
        <f>ROUND((C1113*D1113),4)</f>
        <v>9.1000000000000004E-3</v>
      </c>
    </row>
    <row r="1114" spans="1:5" x14ac:dyDescent="0.25">
      <c r="A1114" s="98" t="s">
        <v>144</v>
      </c>
      <c r="B1114" t="s">
        <v>9</v>
      </c>
      <c r="C1114" t="s">
        <v>9</v>
      </c>
      <c r="D1114" t="s">
        <v>9</v>
      </c>
      <c r="E1114">
        <f>SUM(E1110:E1113)</f>
        <v>3.0972</v>
      </c>
    </row>
    <row r="1116" spans="1:5" x14ac:dyDescent="0.25">
      <c r="A1116" s="98" t="s">
        <v>151</v>
      </c>
      <c r="B1116" t="s">
        <v>9</v>
      </c>
      <c r="C1116" t="s">
        <v>9</v>
      </c>
      <c r="D1116" t="s">
        <v>9</v>
      </c>
      <c r="E1116">
        <f>E1114</f>
        <v>3.0972</v>
      </c>
    </row>
    <row r="1117" spans="1:5" x14ac:dyDescent="0.25">
      <c r="A1117" s="98" t="s">
        <v>152</v>
      </c>
      <c r="B1117" t="s">
        <v>9</v>
      </c>
      <c r="C1117" t="s">
        <v>9</v>
      </c>
      <c r="D1117" s="147">
        <v>0</v>
      </c>
      <c r="E1117">
        <f>ROUND((E1116*D1117),4)</f>
        <v>0</v>
      </c>
    </row>
    <row r="1118" spans="1:5" x14ac:dyDescent="0.25">
      <c r="A1118" s="98" t="s">
        <v>153</v>
      </c>
      <c r="B1118" t="s">
        <v>9</v>
      </c>
      <c r="C1118" t="s">
        <v>9</v>
      </c>
      <c r="D1118" t="s">
        <v>9</v>
      </c>
      <c r="E1118">
        <f>SUM(E1116:E1117)</f>
        <v>3.0972</v>
      </c>
    </row>
    <row r="1120" spans="1:5" x14ac:dyDescent="0.25">
      <c r="A1120" s="98" t="s">
        <v>952</v>
      </c>
      <c r="B1120" t="s">
        <v>100</v>
      </c>
    </row>
    <row r="1121" spans="1:5" ht="30" x14ac:dyDescent="0.25">
      <c r="A1121" s="98" t="s">
        <v>953</v>
      </c>
    </row>
    <row r="1122" spans="1:5" x14ac:dyDescent="0.25">
      <c r="A1122" s="98" t="s">
        <v>155</v>
      </c>
    </row>
    <row r="1124" spans="1:5" x14ac:dyDescent="0.25">
      <c r="A1124" s="98" t="s">
        <v>147</v>
      </c>
      <c r="B1124" t="s">
        <v>139</v>
      </c>
      <c r="C1124" t="s">
        <v>140</v>
      </c>
      <c r="D1124" t="s">
        <v>141</v>
      </c>
      <c r="E1124" t="s">
        <v>142</v>
      </c>
    </row>
    <row r="1125" spans="1:5" x14ac:dyDescent="0.25">
      <c r="A1125" s="98" t="s">
        <v>848</v>
      </c>
      <c r="B1125" t="s">
        <v>146</v>
      </c>
      <c r="C1125">
        <v>0.05</v>
      </c>
      <c r="D1125">
        <v>14.8035</v>
      </c>
      <c r="E1125">
        <f>ROUND((C1125*D1125),4)</f>
        <v>0.74019999999999997</v>
      </c>
    </row>
    <row r="1126" spans="1:5" x14ac:dyDescent="0.25">
      <c r="A1126" s="98" t="s">
        <v>668</v>
      </c>
      <c r="B1126" t="s">
        <v>146</v>
      </c>
      <c r="C1126">
        <v>0.05</v>
      </c>
      <c r="D1126">
        <v>10.5754</v>
      </c>
      <c r="E1126">
        <f>ROUND((C1126*D1126),4)</f>
        <v>0.52880000000000005</v>
      </c>
    </row>
    <row r="1127" spans="1:5" ht="30" x14ac:dyDescent="0.25">
      <c r="A1127" s="98" t="s">
        <v>954</v>
      </c>
      <c r="B1127" t="s">
        <v>160</v>
      </c>
      <c r="C1127">
        <v>1</v>
      </c>
      <c r="D1127">
        <v>0.9</v>
      </c>
      <c r="E1127">
        <f>ROUND((C1127*D1127),4)</f>
        <v>0.9</v>
      </c>
    </row>
    <row r="1128" spans="1:5" ht="30" x14ac:dyDescent="0.25">
      <c r="A1128" s="98" t="s">
        <v>951</v>
      </c>
      <c r="B1128" t="s">
        <v>150</v>
      </c>
      <c r="C1128">
        <v>1.12E-2</v>
      </c>
      <c r="D1128">
        <v>0.81</v>
      </c>
      <c r="E1128">
        <f>ROUND((C1128*D1128),4)</f>
        <v>9.1000000000000004E-3</v>
      </c>
    </row>
    <row r="1129" spans="1:5" x14ac:dyDescent="0.25">
      <c r="A1129" s="98" t="s">
        <v>144</v>
      </c>
      <c r="B1129" t="s">
        <v>9</v>
      </c>
      <c r="C1129" t="s">
        <v>9</v>
      </c>
      <c r="D1129" t="s">
        <v>9</v>
      </c>
      <c r="E1129">
        <f>SUM(E1125:E1128)</f>
        <v>2.1781000000000001</v>
      </c>
    </row>
    <row r="1131" spans="1:5" x14ac:dyDescent="0.25">
      <c r="A1131" s="98" t="s">
        <v>151</v>
      </c>
      <c r="B1131" t="s">
        <v>9</v>
      </c>
      <c r="C1131" t="s">
        <v>9</v>
      </c>
      <c r="D1131" t="s">
        <v>9</v>
      </c>
      <c r="E1131">
        <f>E1129</f>
        <v>2.1781000000000001</v>
      </c>
    </row>
    <row r="1132" spans="1:5" x14ac:dyDescent="0.25">
      <c r="A1132" s="98" t="s">
        <v>152</v>
      </c>
      <c r="B1132" t="s">
        <v>9</v>
      </c>
      <c r="C1132" t="s">
        <v>9</v>
      </c>
      <c r="D1132" s="147">
        <v>0</v>
      </c>
      <c r="E1132">
        <f>ROUND((E1131*D1132),4)</f>
        <v>0</v>
      </c>
    </row>
    <row r="1133" spans="1:5" x14ac:dyDescent="0.25">
      <c r="A1133" s="98" t="s">
        <v>153</v>
      </c>
      <c r="B1133" t="s">
        <v>9</v>
      </c>
      <c r="C1133" t="s">
        <v>9</v>
      </c>
      <c r="D1133" t="s">
        <v>9</v>
      </c>
      <c r="E1133">
        <f>SUM(E1131:E1132)</f>
        <v>2.1781000000000001</v>
      </c>
    </row>
    <row r="1135" spans="1:5" x14ac:dyDescent="0.25">
      <c r="A1135" s="98" t="s">
        <v>955</v>
      </c>
      <c r="B1135" t="s">
        <v>102</v>
      </c>
    </row>
    <row r="1136" spans="1:5" ht="30" x14ac:dyDescent="0.25">
      <c r="A1136" s="98" t="s">
        <v>956</v>
      </c>
    </row>
    <row r="1137" spans="1:5" x14ac:dyDescent="0.25">
      <c r="A1137" s="98" t="s">
        <v>155</v>
      </c>
    </row>
    <row r="1139" spans="1:5" x14ac:dyDescent="0.25">
      <c r="A1139" s="98" t="s">
        <v>147</v>
      </c>
      <c r="B1139" t="s">
        <v>139</v>
      </c>
      <c r="C1139" t="s">
        <v>140</v>
      </c>
      <c r="D1139" t="s">
        <v>141</v>
      </c>
      <c r="E1139" t="s">
        <v>142</v>
      </c>
    </row>
    <row r="1140" spans="1:5" x14ac:dyDescent="0.25">
      <c r="A1140" s="98" t="s">
        <v>848</v>
      </c>
      <c r="B1140" t="s">
        <v>146</v>
      </c>
      <c r="C1140">
        <v>0.04</v>
      </c>
      <c r="D1140">
        <v>14.8035</v>
      </c>
      <c r="E1140">
        <f>ROUND((C1140*D1140),4)</f>
        <v>0.59209999999999996</v>
      </c>
    </row>
    <row r="1141" spans="1:5" x14ac:dyDescent="0.25">
      <c r="A1141" s="98" t="s">
        <v>668</v>
      </c>
      <c r="B1141" t="s">
        <v>146</v>
      </c>
      <c r="C1141">
        <v>0.04</v>
      </c>
      <c r="D1141">
        <v>10.5754</v>
      </c>
      <c r="E1141">
        <f>ROUND((C1141*D1141),4)</f>
        <v>0.42299999999999999</v>
      </c>
    </row>
    <row r="1142" spans="1:5" ht="30" x14ac:dyDescent="0.25">
      <c r="A1142" s="98" t="s">
        <v>957</v>
      </c>
      <c r="B1142" t="s">
        <v>160</v>
      </c>
      <c r="C1142">
        <v>1</v>
      </c>
      <c r="D1142">
        <v>0.64</v>
      </c>
      <c r="E1142">
        <f>ROUND((C1142*D1142),4)</f>
        <v>0.64</v>
      </c>
    </row>
    <row r="1143" spans="1:5" ht="30" x14ac:dyDescent="0.25">
      <c r="A1143" s="98" t="s">
        <v>951</v>
      </c>
      <c r="B1143" t="s">
        <v>150</v>
      </c>
      <c r="C1143">
        <v>1.12E-2</v>
      </c>
      <c r="D1143">
        <v>0.81</v>
      </c>
      <c r="E1143">
        <f>ROUND((C1143*D1143),4)</f>
        <v>9.1000000000000004E-3</v>
      </c>
    </row>
    <row r="1144" spans="1:5" x14ac:dyDescent="0.25">
      <c r="A1144" s="98" t="s">
        <v>144</v>
      </c>
      <c r="B1144" t="s">
        <v>9</v>
      </c>
      <c r="C1144" t="s">
        <v>9</v>
      </c>
      <c r="D1144" t="s">
        <v>9</v>
      </c>
      <c r="E1144">
        <f>SUM(E1140:E1143)</f>
        <v>1.6642000000000001</v>
      </c>
    </row>
    <row r="1146" spans="1:5" x14ac:dyDescent="0.25">
      <c r="A1146" s="98" t="s">
        <v>151</v>
      </c>
      <c r="B1146" t="s">
        <v>9</v>
      </c>
      <c r="C1146" t="s">
        <v>9</v>
      </c>
      <c r="D1146" t="s">
        <v>9</v>
      </c>
      <c r="E1146">
        <f>E1144</f>
        <v>1.6642000000000001</v>
      </c>
    </row>
    <row r="1147" spans="1:5" x14ac:dyDescent="0.25">
      <c r="A1147" s="98" t="s">
        <v>152</v>
      </c>
      <c r="B1147" t="s">
        <v>9</v>
      </c>
      <c r="C1147" t="s">
        <v>9</v>
      </c>
      <c r="D1147" s="147">
        <v>0</v>
      </c>
      <c r="E1147">
        <f>ROUND((E1146*D1147),4)</f>
        <v>0</v>
      </c>
    </row>
    <row r="1148" spans="1:5" x14ac:dyDescent="0.25">
      <c r="A1148" s="98" t="s">
        <v>153</v>
      </c>
      <c r="B1148" t="s">
        <v>9</v>
      </c>
      <c r="C1148" t="s">
        <v>9</v>
      </c>
      <c r="D1148" t="s">
        <v>9</v>
      </c>
      <c r="E1148">
        <f>SUM(E1146:E1147)</f>
        <v>1.6642000000000001</v>
      </c>
    </row>
    <row r="1150" spans="1:5" x14ac:dyDescent="0.25">
      <c r="A1150" s="98" t="s">
        <v>958</v>
      </c>
      <c r="B1150" t="s">
        <v>578</v>
      </c>
    </row>
    <row r="1151" spans="1:5" x14ac:dyDescent="0.25">
      <c r="A1151" s="98" t="s">
        <v>959</v>
      </c>
    </row>
    <row r="1152" spans="1:5" x14ac:dyDescent="0.25">
      <c r="A1152" s="98" t="s">
        <v>137</v>
      </c>
    </row>
    <row r="1154" spans="1:5" x14ac:dyDescent="0.25">
      <c r="A1154" s="98" t="s">
        <v>147</v>
      </c>
      <c r="B1154" t="s">
        <v>139</v>
      </c>
      <c r="C1154" t="s">
        <v>140</v>
      </c>
      <c r="D1154" t="s">
        <v>141</v>
      </c>
      <c r="E1154" t="s">
        <v>142</v>
      </c>
    </row>
    <row r="1155" spans="1:5" ht="30" x14ac:dyDescent="0.25">
      <c r="A1155" s="98" t="s">
        <v>939</v>
      </c>
      <c r="B1155" t="s">
        <v>146</v>
      </c>
      <c r="C1155">
        <v>0.02</v>
      </c>
      <c r="D1155">
        <v>11.7302</v>
      </c>
      <c r="E1155">
        <f>ROUND((C1155*D1155),4)</f>
        <v>0.2346</v>
      </c>
    </row>
    <row r="1156" spans="1:5" ht="30" x14ac:dyDescent="0.25">
      <c r="A1156" s="98" t="s">
        <v>960</v>
      </c>
      <c r="B1156" t="s">
        <v>150</v>
      </c>
      <c r="C1156">
        <v>1</v>
      </c>
      <c r="D1156">
        <v>4.1500000000000004</v>
      </c>
      <c r="E1156">
        <f>ROUND((C1156*D1156),4)</f>
        <v>4.1500000000000004</v>
      </c>
    </row>
    <row r="1157" spans="1:5" x14ac:dyDescent="0.25">
      <c r="A1157" s="98" t="s">
        <v>144</v>
      </c>
      <c r="B1157" t="s">
        <v>9</v>
      </c>
      <c r="C1157" t="s">
        <v>9</v>
      </c>
      <c r="D1157" t="s">
        <v>9</v>
      </c>
      <c r="E1157">
        <f>SUM(E1155:E1156)</f>
        <v>4.3846000000000007</v>
      </c>
    </row>
    <row r="1159" spans="1:5" x14ac:dyDescent="0.25">
      <c r="A1159" s="98" t="s">
        <v>151</v>
      </c>
      <c r="B1159" t="s">
        <v>9</v>
      </c>
      <c r="C1159" t="s">
        <v>9</v>
      </c>
      <c r="D1159" t="s">
        <v>9</v>
      </c>
      <c r="E1159">
        <f>E1157</f>
        <v>4.3846000000000007</v>
      </c>
    </row>
    <row r="1160" spans="1:5" x14ac:dyDescent="0.25">
      <c r="A1160" s="98" t="s">
        <v>152</v>
      </c>
      <c r="B1160" t="s">
        <v>9</v>
      </c>
      <c r="C1160" t="s">
        <v>9</v>
      </c>
      <c r="D1160" s="147">
        <v>0</v>
      </c>
      <c r="E1160">
        <f>ROUND((E1159*D1160),4)</f>
        <v>0</v>
      </c>
    </row>
    <row r="1161" spans="1:5" x14ac:dyDescent="0.25">
      <c r="A1161" s="98" t="s">
        <v>153</v>
      </c>
      <c r="B1161" t="s">
        <v>9</v>
      </c>
      <c r="C1161" t="s">
        <v>9</v>
      </c>
      <c r="D1161" t="s">
        <v>9</v>
      </c>
      <c r="E1161">
        <f>SUM(E1159:E1160)</f>
        <v>4.3846000000000007</v>
      </c>
    </row>
    <row r="1163" spans="1:5" x14ac:dyDescent="0.25">
      <c r="A1163" s="98" t="s">
        <v>961</v>
      </c>
      <c r="B1163" t="s">
        <v>581</v>
      </c>
    </row>
    <row r="1164" spans="1:5" ht="30" x14ac:dyDescent="0.25">
      <c r="A1164" s="98" t="s">
        <v>962</v>
      </c>
    </row>
    <row r="1165" spans="1:5" x14ac:dyDescent="0.25">
      <c r="A1165" s="98" t="s">
        <v>162</v>
      </c>
    </row>
    <row r="1167" spans="1:5" x14ac:dyDescent="0.25">
      <c r="A1167" s="98" t="s">
        <v>147</v>
      </c>
      <c r="B1167" t="s">
        <v>139</v>
      </c>
      <c r="C1167" t="s">
        <v>140</v>
      </c>
      <c r="D1167" t="s">
        <v>141</v>
      </c>
      <c r="E1167" t="s">
        <v>142</v>
      </c>
    </row>
    <row r="1168" spans="1:5" ht="30" x14ac:dyDescent="0.25">
      <c r="A1168" s="98" t="s">
        <v>963</v>
      </c>
      <c r="B1168" t="s">
        <v>163</v>
      </c>
      <c r="C1168">
        <v>1</v>
      </c>
      <c r="D1168">
        <v>17.989999999999998</v>
      </c>
      <c r="E1168">
        <f>ROUND((C1168*D1168),4)</f>
        <v>17.989999999999998</v>
      </c>
    </row>
    <row r="1169" spans="1:5" x14ac:dyDescent="0.25">
      <c r="A1169" s="98" t="s">
        <v>144</v>
      </c>
      <c r="B1169" t="s">
        <v>9</v>
      </c>
      <c r="C1169" t="s">
        <v>9</v>
      </c>
      <c r="D1169" t="s">
        <v>9</v>
      </c>
      <c r="E1169">
        <f>SUM(E1168:E1168)</f>
        <v>17.989999999999998</v>
      </c>
    </row>
    <row r="1171" spans="1:5" x14ac:dyDescent="0.25">
      <c r="A1171" s="98" t="s">
        <v>151</v>
      </c>
      <c r="B1171" t="s">
        <v>9</v>
      </c>
      <c r="C1171" t="s">
        <v>9</v>
      </c>
      <c r="D1171" t="s">
        <v>9</v>
      </c>
      <c r="E1171">
        <f>E1169</f>
        <v>17.989999999999998</v>
      </c>
    </row>
    <row r="1172" spans="1:5" x14ac:dyDescent="0.25">
      <c r="A1172" s="98" t="s">
        <v>152</v>
      </c>
      <c r="B1172" t="s">
        <v>9</v>
      </c>
      <c r="C1172" t="s">
        <v>9</v>
      </c>
      <c r="D1172" s="147">
        <v>0</v>
      </c>
      <c r="E1172">
        <f>ROUND((E1171*D1172),4)</f>
        <v>0</v>
      </c>
    </row>
    <row r="1173" spans="1:5" x14ac:dyDescent="0.25">
      <c r="A1173" s="98" t="s">
        <v>153</v>
      </c>
      <c r="B1173" t="s">
        <v>9</v>
      </c>
      <c r="C1173" t="s">
        <v>9</v>
      </c>
      <c r="D1173" t="s">
        <v>9</v>
      </c>
      <c r="E1173">
        <f>SUM(E1171:E1172)</f>
        <v>17.989999999999998</v>
      </c>
    </row>
    <row r="1175" spans="1:5" x14ac:dyDescent="0.25">
      <c r="A1175" s="98" t="s">
        <v>964</v>
      </c>
      <c r="B1175" t="s">
        <v>585</v>
      </c>
    </row>
    <row r="1176" spans="1:5" x14ac:dyDescent="0.25">
      <c r="A1176" s="98" t="s">
        <v>965</v>
      </c>
    </row>
    <row r="1177" spans="1:5" x14ac:dyDescent="0.25">
      <c r="A1177" s="98" t="s">
        <v>164</v>
      </c>
    </row>
    <row r="1179" spans="1:5" x14ac:dyDescent="0.25">
      <c r="A1179" s="98" t="s">
        <v>147</v>
      </c>
      <c r="B1179" t="s">
        <v>139</v>
      </c>
      <c r="C1179" t="s">
        <v>140</v>
      </c>
      <c r="D1179" t="s">
        <v>141</v>
      </c>
      <c r="E1179" t="s">
        <v>142</v>
      </c>
    </row>
    <row r="1180" spans="1:5" ht="30" x14ac:dyDescent="0.25">
      <c r="A1180" s="98" t="s">
        <v>939</v>
      </c>
      <c r="B1180" t="s">
        <v>146</v>
      </c>
      <c r="C1180">
        <v>8</v>
      </c>
      <c r="D1180">
        <v>11.7302</v>
      </c>
      <c r="E1180">
        <f>ROUND((C1180*D1180),4)</f>
        <v>93.8416</v>
      </c>
    </row>
    <row r="1181" spans="1:5" x14ac:dyDescent="0.25">
      <c r="A1181" s="98" t="s">
        <v>940</v>
      </c>
      <c r="B1181" t="s">
        <v>146</v>
      </c>
      <c r="C1181">
        <v>8</v>
      </c>
      <c r="D1181">
        <v>14.8202</v>
      </c>
      <c r="E1181">
        <f>ROUND((C1181*D1181),4)</f>
        <v>118.5616</v>
      </c>
    </row>
    <row r="1182" spans="1:5" x14ac:dyDescent="0.25">
      <c r="A1182" s="98" t="s">
        <v>144</v>
      </c>
      <c r="B1182" t="s">
        <v>9</v>
      </c>
      <c r="C1182" t="s">
        <v>9</v>
      </c>
      <c r="D1182" t="s">
        <v>9</v>
      </c>
      <c r="E1182">
        <f>SUM(E1180:E1181)</f>
        <v>212.4032</v>
      </c>
    </row>
    <row r="1184" spans="1:5" x14ac:dyDescent="0.25">
      <c r="A1184" s="98" t="s">
        <v>151</v>
      </c>
      <c r="B1184" t="s">
        <v>9</v>
      </c>
      <c r="C1184" t="s">
        <v>9</v>
      </c>
      <c r="D1184" t="s">
        <v>9</v>
      </c>
      <c r="E1184">
        <f>E1182</f>
        <v>212.4032</v>
      </c>
    </row>
    <row r="1185" spans="1:5" x14ac:dyDescent="0.25">
      <c r="A1185" s="98" t="s">
        <v>152</v>
      </c>
      <c r="B1185" t="s">
        <v>9</v>
      </c>
      <c r="C1185" t="s">
        <v>9</v>
      </c>
      <c r="D1185" s="147">
        <v>0</v>
      </c>
      <c r="E1185">
        <f>ROUND((E1184*D1185),4)</f>
        <v>0</v>
      </c>
    </row>
    <row r="1186" spans="1:5" x14ac:dyDescent="0.25">
      <c r="A1186" s="98" t="s">
        <v>153</v>
      </c>
      <c r="B1186" t="s">
        <v>9</v>
      </c>
      <c r="C1186" t="s">
        <v>9</v>
      </c>
      <c r="D1186" t="s">
        <v>9</v>
      </c>
      <c r="E1186">
        <f>SUM(E1184:E1185)</f>
        <v>212.4032</v>
      </c>
    </row>
    <row r="1188" spans="1:5" x14ac:dyDescent="0.25">
      <c r="A1188" s="98" t="s">
        <v>966</v>
      </c>
      <c r="B1188" t="s">
        <v>588</v>
      </c>
    </row>
    <row r="1189" spans="1:5" x14ac:dyDescent="0.25">
      <c r="A1189" s="98" t="s">
        <v>967</v>
      </c>
    </row>
    <row r="1190" spans="1:5" x14ac:dyDescent="0.25">
      <c r="A1190" s="98" t="s">
        <v>155</v>
      </c>
    </row>
    <row r="1192" spans="1:5" x14ac:dyDescent="0.25">
      <c r="A1192" s="98" t="s">
        <v>145</v>
      </c>
      <c r="B1192" t="s">
        <v>139</v>
      </c>
      <c r="C1192" t="s">
        <v>140</v>
      </c>
      <c r="D1192" t="s">
        <v>141</v>
      </c>
      <c r="E1192" t="s">
        <v>142</v>
      </c>
    </row>
    <row r="1193" spans="1:5" x14ac:dyDescent="0.25">
      <c r="A1193" s="98" t="s">
        <v>843</v>
      </c>
      <c r="B1193" t="s">
        <v>146</v>
      </c>
      <c r="C1193">
        <v>0.25</v>
      </c>
      <c r="D1193">
        <v>4.7699999999999996</v>
      </c>
      <c r="E1193">
        <f>ROUND((C1193*D1193),4)</f>
        <v>1.1924999999999999</v>
      </c>
    </row>
    <row r="1194" spans="1:5" x14ac:dyDescent="0.25">
      <c r="A1194" s="98" t="s">
        <v>844</v>
      </c>
      <c r="B1194" t="s">
        <v>146</v>
      </c>
      <c r="C1194">
        <v>0.25</v>
      </c>
      <c r="D1194">
        <v>6.49</v>
      </c>
      <c r="E1194">
        <f>ROUND((C1194*D1194),4)</f>
        <v>1.6225000000000001</v>
      </c>
    </row>
    <row r="1195" spans="1:5" x14ac:dyDescent="0.25">
      <c r="A1195" s="98" t="s">
        <v>144</v>
      </c>
      <c r="B1195" t="s">
        <v>9</v>
      </c>
      <c r="C1195" t="s">
        <v>9</v>
      </c>
      <c r="D1195" t="s">
        <v>9</v>
      </c>
      <c r="E1195">
        <f>SUM(E1193:E1194)</f>
        <v>2.8149999999999999</v>
      </c>
    </row>
    <row r="1197" spans="1:5" x14ac:dyDescent="0.25">
      <c r="A1197" s="98" t="s">
        <v>147</v>
      </c>
      <c r="B1197" t="s">
        <v>139</v>
      </c>
      <c r="C1197" t="s">
        <v>140</v>
      </c>
      <c r="D1197" t="s">
        <v>141</v>
      </c>
      <c r="E1197" t="s">
        <v>142</v>
      </c>
    </row>
    <row r="1198" spans="1:5" x14ac:dyDescent="0.25">
      <c r="A1198" s="98" t="s">
        <v>968</v>
      </c>
      <c r="B1198" t="s">
        <v>160</v>
      </c>
      <c r="C1198">
        <v>1</v>
      </c>
      <c r="D1198">
        <v>2.36</v>
      </c>
      <c r="E1198">
        <f>ROUND((C1198*D1198),4)</f>
        <v>2.36</v>
      </c>
    </row>
    <row r="1199" spans="1:5" x14ac:dyDescent="0.25">
      <c r="A1199" s="98" t="s">
        <v>144</v>
      </c>
      <c r="B1199" t="s">
        <v>9</v>
      </c>
      <c r="C1199" t="s">
        <v>9</v>
      </c>
      <c r="D1199" t="s">
        <v>9</v>
      </c>
      <c r="E1199">
        <f>SUM(E1198:E1198)</f>
        <v>2.36</v>
      </c>
    </row>
    <row r="1201" spans="1:5" x14ac:dyDescent="0.25">
      <c r="A1201" s="98" t="s">
        <v>151</v>
      </c>
      <c r="B1201" t="s">
        <v>9</v>
      </c>
      <c r="C1201" t="s">
        <v>9</v>
      </c>
      <c r="D1201" t="s">
        <v>9</v>
      </c>
      <c r="E1201">
        <f>E1195+E1199</f>
        <v>5.1749999999999998</v>
      </c>
    </row>
    <row r="1202" spans="1:5" x14ac:dyDescent="0.25">
      <c r="A1202" s="98" t="s">
        <v>152</v>
      </c>
      <c r="B1202" t="s">
        <v>9</v>
      </c>
      <c r="C1202" t="s">
        <v>9</v>
      </c>
      <c r="D1202" s="147">
        <v>0</v>
      </c>
      <c r="E1202">
        <f>ROUND((E1201*D1202),4)</f>
        <v>0</v>
      </c>
    </row>
    <row r="1203" spans="1:5" x14ac:dyDescent="0.25">
      <c r="A1203" s="98" t="s">
        <v>153</v>
      </c>
      <c r="B1203" t="s">
        <v>9</v>
      </c>
      <c r="C1203" t="s">
        <v>9</v>
      </c>
      <c r="D1203" t="s">
        <v>9</v>
      </c>
      <c r="E1203">
        <f>SUM(E1201:E1202)</f>
        <v>5.1749999999999998</v>
      </c>
    </row>
    <row r="1205" spans="1:5" x14ac:dyDescent="0.25">
      <c r="A1205" s="98" t="s">
        <v>969</v>
      </c>
      <c r="B1205" t="s">
        <v>591</v>
      </c>
    </row>
    <row r="1206" spans="1:5" x14ac:dyDescent="0.25">
      <c r="A1206" s="98" t="s">
        <v>970</v>
      </c>
    </row>
    <row r="1207" spans="1:5" x14ac:dyDescent="0.25">
      <c r="A1207" s="98" t="s">
        <v>137</v>
      </c>
    </row>
    <row r="1209" spans="1:5" x14ac:dyDescent="0.25">
      <c r="A1209" s="98" t="s">
        <v>145</v>
      </c>
      <c r="B1209" t="s">
        <v>139</v>
      </c>
      <c r="C1209" t="s">
        <v>140</v>
      </c>
      <c r="D1209" t="s">
        <v>141</v>
      </c>
      <c r="E1209" t="s">
        <v>142</v>
      </c>
    </row>
    <row r="1210" spans="1:5" x14ac:dyDescent="0.25">
      <c r="A1210" s="98" t="s">
        <v>843</v>
      </c>
      <c r="B1210" t="s">
        <v>146</v>
      </c>
      <c r="C1210">
        <v>0.2</v>
      </c>
      <c r="D1210">
        <v>4.7699999999999996</v>
      </c>
      <c r="E1210">
        <f>ROUND((C1210*D1210),4)</f>
        <v>0.95399999999999996</v>
      </c>
    </row>
    <row r="1211" spans="1:5" x14ac:dyDescent="0.25">
      <c r="A1211" s="98" t="s">
        <v>844</v>
      </c>
      <c r="B1211" t="s">
        <v>146</v>
      </c>
      <c r="C1211">
        <v>0.2</v>
      </c>
      <c r="D1211">
        <v>6.49</v>
      </c>
      <c r="E1211">
        <f>ROUND((C1211*D1211),4)</f>
        <v>1.298</v>
      </c>
    </row>
    <row r="1212" spans="1:5" x14ac:dyDescent="0.25">
      <c r="A1212" s="98" t="s">
        <v>144</v>
      </c>
      <c r="B1212" t="s">
        <v>9</v>
      </c>
      <c r="C1212" t="s">
        <v>9</v>
      </c>
      <c r="D1212" t="s">
        <v>9</v>
      </c>
      <c r="E1212">
        <f>SUM(E1210:E1211)</f>
        <v>2.2519999999999998</v>
      </c>
    </row>
    <row r="1214" spans="1:5" x14ac:dyDescent="0.25">
      <c r="A1214" s="98" t="s">
        <v>147</v>
      </c>
      <c r="B1214" t="s">
        <v>139</v>
      </c>
      <c r="C1214" t="s">
        <v>140</v>
      </c>
      <c r="D1214" t="s">
        <v>141</v>
      </c>
      <c r="E1214" t="s">
        <v>142</v>
      </c>
    </row>
    <row r="1215" spans="1:5" x14ac:dyDescent="0.25">
      <c r="A1215" s="98" t="s">
        <v>971</v>
      </c>
      <c r="B1215" t="s">
        <v>150</v>
      </c>
      <c r="C1215">
        <v>1</v>
      </c>
      <c r="D1215">
        <v>3.42</v>
      </c>
      <c r="E1215">
        <f>ROUND((C1215*D1215),4)</f>
        <v>3.42</v>
      </c>
    </row>
    <row r="1216" spans="1:5" x14ac:dyDescent="0.25">
      <c r="A1216" s="98" t="s">
        <v>144</v>
      </c>
      <c r="B1216" t="s">
        <v>9</v>
      </c>
      <c r="C1216" t="s">
        <v>9</v>
      </c>
      <c r="D1216" t="s">
        <v>9</v>
      </c>
      <c r="E1216">
        <f>SUM(E1215:E1215)</f>
        <v>3.42</v>
      </c>
    </row>
    <row r="1218" spans="1:5" x14ac:dyDescent="0.25">
      <c r="A1218" s="98" t="s">
        <v>151</v>
      </c>
      <c r="B1218" t="s">
        <v>9</v>
      </c>
      <c r="C1218" t="s">
        <v>9</v>
      </c>
      <c r="D1218" t="s">
        <v>9</v>
      </c>
      <c r="E1218">
        <f>E1212+E1216</f>
        <v>5.6719999999999997</v>
      </c>
    </row>
    <row r="1219" spans="1:5" x14ac:dyDescent="0.25">
      <c r="A1219" s="98" t="s">
        <v>152</v>
      </c>
      <c r="B1219" t="s">
        <v>9</v>
      </c>
      <c r="C1219" t="s">
        <v>9</v>
      </c>
      <c r="D1219" s="147">
        <v>0</v>
      </c>
      <c r="E1219">
        <f>ROUND((E1218*D1219),4)</f>
        <v>0</v>
      </c>
    </row>
    <row r="1220" spans="1:5" x14ac:dyDescent="0.25">
      <c r="A1220" s="98" t="s">
        <v>153</v>
      </c>
      <c r="B1220" t="s">
        <v>9</v>
      </c>
      <c r="C1220" t="s">
        <v>9</v>
      </c>
      <c r="D1220" t="s">
        <v>9</v>
      </c>
      <c r="E1220">
        <f>SUM(E1218:E1219)</f>
        <v>5.6719999999999997</v>
      </c>
    </row>
    <row r="1222" spans="1:5" x14ac:dyDescent="0.25">
      <c r="A1222" s="98" t="s">
        <v>972</v>
      </c>
      <c r="B1222" t="s">
        <v>595</v>
      </c>
    </row>
    <row r="1223" spans="1:5" x14ac:dyDescent="0.25">
      <c r="A1223" s="98" t="s">
        <v>973</v>
      </c>
    </row>
    <row r="1224" spans="1:5" x14ac:dyDescent="0.25">
      <c r="A1224" s="98" t="s">
        <v>137</v>
      </c>
    </row>
    <row r="1226" spans="1:5" x14ac:dyDescent="0.25">
      <c r="A1226" s="98" t="s">
        <v>147</v>
      </c>
      <c r="B1226" t="s">
        <v>139</v>
      </c>
      <c r="C1226" t="s">
        <v>140</v>
      </c>
      <c r="D1226" t="s">
        <v>141</v>
      </c>
      <c r="E1226" t="s">
        <v>142</v>
      </c>
    </row>
    <row r="1227" spans="1:5" x14ac:dyDescent="0.25">
      <c r="A1227" s="98" t="s">
        <v>974</v>
      </c>
      <c r="B1227" t="s">
        <v>150</v>
      </c>
      <c r="C1227">
        <v>1</v>
      </c>
      <c r="D1227">
        <v>4.91</v>
      </c>
      <c r="E1227">
        <f>ROUND((C1227*D1227),4)</f>
        <v>4.91</v>
      </c>
    </row>
    <row r="1228" spans="1:5" x14ac:dyDescent="0.25">
      <c r="A1228" s="98" t="s">
        <v>144</v>
      </c>
      <c r="B1228" t="s">
        <v>9</v>
      </c>
      <c r="C1228" t="s">
        <v>9</v>
      </c>
      <c r="D1228" t="s">
        <v>9</v>
      </c>
      <c r="E1228">
        <f>SUM(E1227:E1227)</f>
        <v>4.91</v>
      </c>
    </row>
    <row r="1230" spans="1:5" x14ac:dyDescent="0.25">
      <c r="A1230" s="98" t="s">
        <v>151</v>
      </c>
      <c r="B1230" t="s">
        <v>9</v>
      </c>
      <c r="C1230" t="s">
        <v>9</v>
      </c>
      <c r="D1230" t="s">
        <v>9</v>
      </c>
      <c r="E1230">
        <f>E1228</f>
        <v>4.91</v>
      </c>
    </row>
    <row r="1231" spans="1:5" x14ac:dyDescent="0.25">
      <c r="A1231" s="98" t="s">
        <v>152</v>
      </c>
      <c r="B1231" t="s">
        <v>9</v>
      </c>
      <c r="C1231" t="s">
        <v>9</v>
      </c>
      <c r="D1231" s="147">
        <v>0</v>
      </c>
      <c r="E1231">
        <f>ROUND((E1230*D1231),4)</f>
        <v>0</v>
      </c>
    </row>
    <row r="1232" spans="1:5" x14ac:dyDescent="0.25">
      <c r="A1232" s="98" t="s">
        <v>153</v>
      </c>
      <c r="B1232" t="s">
        <v>9</v>
      </c>
      <c r="C1232" t="s">
        <v>9</v>
      </c>
      <c r="D1232" t="s">
        <v>9</v>
      </c>
      <c r="E1232">
        <f>SUM(E1230:E1231)</f>
        <v>4.91</v>
      </c>
    </row>
    <row r="1234" spans="1:5" x14ac:dyDescent="0.25">
      <c r="A1234" s="98" t="s">
        <v>975</v>
      </c>
      <c r="B1234" t="s">
        <v>599</v>
      </c>
    </row>
    <row r="1235" spans="1:5" x14ac:dyDescent="0.25">
      <c r="A1235" s="98" t="s">
        <v>976</v>
      </c>
    </row>
    <row r="1236" spans="1:5" x14ac:dyDescent="0.25">
      <c r="A1236" s="98" t="s">
        <v>137</v>
      </c>
    </row>
    <row r="1238" spans="1:5" x14ac:dyDescent="0.25">
      <c r="A1238" s="98" t="s">
        <v>147</v>
      </c>
      <c r="B1238" t="s">
        <v>139</v>
      </c>
      <c r="C1238" t="s">
        <v>140</v>
      </c>
      <c r="D1238" t="s">
        <v>141</v>
      </c>
      <c r="E1238" t="s">
        <v>142</v>
      </c>
    </row>
    <row r="1239" spans="1:5" ht="30" x14ac:dyDescent="0.25">
      <c r="A1239" s="98" t="s">
        <v>852</v>
      </c>
      <c r="B1239" t="s">
        <v>146</v>
      </c>
      <c r="C1239">
        <v>0.1</v>
      </c>
      <c r="D1239">
        <v>11.7135</v>
      </c>
      <c r="E1239">
        <f>ROUND((C1239*D1239),4)</f>
        <v>1.1714</v>
      </c>
    </row>
    <row r="1240" spans="1:5" x14ac:dyDescent="0.25">
      <c r="A1240" s="98" t="s">
        <v>848</v>
      </c>
      <c r="B1240" t="s">
        <v>146</v>
      </c>
      <c r="C1240">
        <v>0.1</v>
      </c>
      <c r="D1240">
        <v>14.8035</v>
      </c>
      <c r="E1240">
        <f>ROUND((C1240*D1240),4)</f>
        <v>1.4803999999999999</v>
      </c>
    </row>
    <row r="1241" spans="1:5" x14ac:dyDescent="0.25">
      <c r="A1241" s="98" t="s">
        <v>977</v>
      </c>
      <c r="B1241" t="s">
        <v>150</v>
      </c>
      <c r="C1241">
        <v>1</v>
      </c>
      <c r="D1241">
        <v>78.3</v>
      </c>
      <c r="E1241">
        <f>ROUND((C1241*D1241),4)</f>
        <v>78.3</v>
      </c>
    </row>
    <row r="1242" spans="1:5" x14ac:dyDescent="0.25">
      <c r="A1242" s="98" t="s">
        <v>144</v>
      </c>
      <c r="B1242" t="s">
        <v>9</v>
      </c>
      <c r="C1242" t="s">
        <v>9</v>
      </c>
      <c r="D1242" t="s">
        <v>9</v>
      </c>
      <c r="E1242">
        <f>SUM(E1239:E1241)</f>
        <v>80.951799999999992</v>
      </c>
    </row>
    <row r="1244" spans="1:5" x14ac:dyDescent="0.25">
      <c r="A1244" s="98" t="s">
        <v>151</v>
      </c>
      <c r="B1244" t="s">
        <v>9</v>
      </c>
      <c r="C1244" t="s">
        <v>9</v>
      </c>
      <c r="D1244" t="s">
        <v>9</v>
      </c>
      <c r="E1244">
        <f>E1242</f>
        <v>80.951799999999992</v>
      </c>
    </row>
    <row r="1245" spans="1:5" x14ac:dyDescent="0.25">
      <c r="A1245" s="98" t="s">
        <v>152</v>
      </c>
      <c r="B1245" t="s">
        <v>9</v>
      </c>
      <c r="C1245" t="s">
        <v>9</v>
      </c>
      <c r="D1245" s="147">
        <v>0</v>
      </c>
      <c r="E1245">
        <f>ROUND((E1244*D1245),4)</f>
        <v>0</v>
      </c>
    </row>
    <row r="1246" spans="1:5" x14ac:dyDescent="0.25">
      <c r="A1246" s="98" t="s">
        <v>153</v>
      </c>
      <c r="B1246" t="s">
        <v>9</v>
      </c>
      <c r="C1246" t="s">
        <v>9</v>
      </c>
      <c r="D1246" t="s">
        <v>9</v>
      </c>
      <c r="E1246">
        <f>SUM(E1244:E1245)</f>
        <v>80.951799999999992</v>
      </c>
    </row>
    <row r="1248" spans="1:5" x14ac:dyDescent="0.25">
      <c r="A1248" s="98" t="s">
        <v>978</v>
      </c>
      <c r="B1248" t="s">
        <v>602</v>
      </c>
    </row>
    <row r="1249" spans="1:5" x14ac:dyDescent="0.25">
      <c r="A1249" s="98" t="s">
        <v>979</v>
      </c>
    </row>
    <row r="1250" spans="1:5" x14ac:dyDescent="0.25">
      <c r="A1250" s="98" t="s">
        <v>137</v>
      </c>
    </row>
    <row r="1252" spans="1:5" x14ac:dyDescent="0.25">
      <c r="A1252" s="98" t="s">
        <v>145</v>
      </c>
      <c r="B1252" t="s">
        <v>139</v>
      </c>
      <c r="C1252" t="s">
        <v>140</v>
      </c>
      <c r="D1252" t="s">
        <v>141</v>
      </c>
      <c r="E1252" t="s">
        <v>142</v>
      </c>
    </row>
    <row r="1253" spans="1:5" x14ac:dyDescent="0.25">
      <c r="A1253" s="98" t="s">
        <v>843</v>
      </c>
      <c r="B1253" t="s">
        <v>146</v>
      </c>
      <c r="C1253">
        <v>0.75</v>
      </c>
      <c r="D1253">
        <v>4.7699999999999996</v>
      </c>
      <c r="E1253">
        <f>ROUND((C1253*D1253),4)</f>
        <v>3.5775000000000001</v>
      </c>
    </row>
    <row r="1254" spans="1:5" x14ac:dyDescent="0.25">
      <c r="A1254" s="98" t="s">
        <v>844</v>
      </c>
      <c r="B1254" t="s">
        <v>146</v>
      </c>
      <c r="C1254">
        <v>0.75</v>
      </c>
      <c r="D1254">
        <v>6.49</v>
      </c>
      <c r="E1254">
        <f>ROUND((C1254*D1254),4)</f>
        <v>4.8674999999999997</v>
      </c>
    </row>
    <row r="1255" spans="1:5" x14ac:dyDescent="0.25">
      <c r="A1255" s="98" t="s">
        <v>144</v>
      </c>
      <c r="B1255" t="s">
        <v>9</v>
      </c>
      <c r="C1255" t="s">
        <v>9</v>
      </c>
      <c r="D1255" t="s">
        <v>9</v>
      </c>
      <c r="E1255">
        <f>SUM(E1253:E1254)</f>
        <v>8.4450000000000003</v>
      </c>
    </row>
    <row r="1257" spans="1:5" x14ac:dyDescent="0.25">
      <c r="A1257" s="98" t="s">
        <v>147</v>
      </c>
      <c r="B1257" t="s">
        <v>139</v>
      </c>
      <c r="C1257" t="s">
        <v>140</v>
      </c>
      <c r="D1257" t="s">
        <v>141</v>
      </c>
      <c r="E1257" t="s">
        <v>142</v>
      </c>
    </row>
    <row r="1258" spans="1:5" x14ac:dyDescent="0.25">
      <c r="A1258" s="98" t="s">
        <v>980</v>
      </c>
      <c r="B1258" t="s">
        <v>150</v>
      </c>
      <c r="C1258">
        <v>1</v>
      </c>
      <c r="D1258">
        <v>43.59</v>
      </c>
      <c r="E1258">
        <f>ROUND((C1258*D1258),4)</f>
        <v>43.59</v>
      </c>
    </row>
    <row r="1259" spans="1:5" x14ac:dyDescent="0.25">
      <c r="A1259" s="98" t="s">
        <v>144</v>
      </c>
      <c r="B1259" t="s">
        <v>9</v>
      </c>
      <c r="C1259" t="s">
        <v>9</v>
      </c>
      <c r="D1259" t="s">
        <v>9</v>
      </c>
      <c r="E1259">
        <f>SUM(E1258:E1258)</f>
        <v>43.59</v>
      </c>
    </row>
    <row r="1261" spans="1:5" x14ac:dyDescent="0.25">
      <c r="A1261" s="98" t="s">
        <v>151</v>
      </c>
      <c r="B1261" t="s">
        <v>9</v>
      </c>
      <c r="C1261" t="s">
        <v>9</v>
      </c>
      <c r="D1261" t="s">
        <v>9</v>
      </c>
      <c r="E1261">
        <f>E1255+E1259</f>
        <v>52.035000000000004</v>
      </c>
    </row>
    <row r="1262" spans="1:5" x14ac:dyDescent="0.25">
      <c r="A1262" s="98" t="s">
        <v>152</v>
      </c>
      <c r="B1262" t="s">
        <v>9</v>
      </c>
      <c r="C1262" t="s">
        <v>9</v>
      </c>
      <c r="D1262" s="147">
        <v>0</v>
      </c>
      <c r="E1262">
        <f>ROUND((E1261*D1262),4)</f>
        <v>0</v>
      </c>
    </row>
    <row r="1263" spans="1:5" x14ac:dyDescent="0.25">
      <c r="A1263" s="98" t="s">
        <v>153</v>
      </c>
      <c r="B1263" t="s">
        <v>9</v>
      </c>
      <c r="C1263" t="s">
        <v>9</v>
      </c>
      <c r="D1263" t="s">
        <v>9</v>
      </c>
      <c r="E1263">
        <f>SUM(E1261:E1262)</f>
        <v>52.035000000000004</v>
      </c>
    </row>
    <row r="1265" spans="1:5" x14ac:dyDescent="0.25">
      <c r="A1265" s="98" t="s">
        <v>981</v>
      </c>
      <c r="B1265" t="s">
        <v>606</v>
      </c>
    </row>
    <row r="1266" spans="1:5" ht="30" x14ac:dyDescent="0.25">
      <c r="A1266" s="98" t="s">
        <v>982</v>
      </c>
    </row>
    <row r="1267" spans="1:5" x14ac:dyDescent="0.25">
      <c r="A1267" s="98" t="s">
        <v>137</v>
      </c>
    </row>
    <row r="1269" spans="1:5" x14ac:dyDescent="0.25">
      <c r="A1269" s="98" t="s">
        <v>145</v>
      </c>
      <c r="B1269" t="s">
        <v>139</v>
      </c>
      <c r="C1269" t="s">
        <v>140</v>
      </c>
      <c r="D1269" t="s">
        <v>141</v>
      </c>
      <c r="E1269" t="s">
        <v>142</v>
      </c>
    </row>
    <row r="1270" spans="1:5" x14ac:dyDescent="0.25">
      <c r="A1270" s="98" t="s">
        <v>983</v>
      </c>
      <c r="B1270" t="s">
        <v>146</v>
      </c>
      <c r="C1270">
        <v>0.1</v>
      </c>
      <c r="D1270">
        <v>6.41</v>
      </c>
      <c r="E1270">
        <f>ROUND((C1270*D1270),4)</f>
        <v>0.64100000000000001</v>
      </c>
    </row>
    <row r="1271" spans="1:5" x14ac:dyDescent="0.25">
      <c r="A1271" s="98" t="s">
        <v>984</v>
      </c>
      <c r="B1271" t="s">
        <v>146</v>
      </c>
      <c r="C1271">
        <v>0.1</v>
      </c>
      <c r="D1271">
        <v>9.51</v>
      </c>
      <c r="E1271">
        <f>ROUND((C1271*D1271),4)</f>
        <v>0.95099999999999996</v>
      </c>
    </row>
    <row r="1272" spans="1:5" x14ac:dyDescent="0.25">
      <c r="A1272" s="98" t="s">
        <v>144</v>
      </c>
      <c r="B1272" t="s">
        <v>9</v>
      </c>
      <c r="C1272" t="s">
        <v>9</v>
      </c>
      <c r="D1272" t="s">
        <v>9</v>
      </c>
      <c r="E1272">
        <f>SUM(E1270:E1271)</f>
        <v>1.5920000000000001</v>
      </c>
    </row>
    <row r="1274" spans="1:5" x14ac:dyDescent="0.25">
      <c r="A1274" s="98" t="s">
        <v>147</v>
      </c>
      <c r="B1274" t="s">
        <v>139</v>
      </c>
      <c r="C1274" t="s">
        <v>140</v>
      </c>
      <c r="D1274" t="s">
        <v>141</v>
      </c>
      <c r="E1274" t="s">
        <v>142</v>
      </c>
    </row>
    <row r="1275" spans="1:5" x14ac:dyDescent="0.25">
      <c r="A1275" s="98" t="s">
        <v>773</v>
      </c>
      <c r="B1275" t="s">
        <v>150</v>
      </c>
      <c r="C1275">
        <v>1.5900000000000001E-2</v>
      </c>
      <c r="D1275">
        <v>2.35</v>
      </c>
      <c r="E1275">
        <f t="shared" ref="E1275:E1297" si="8">ROUND((C1275*D1275),4)</f>
        <v>3.7400000000000003E-2</v>
      </c>
    </row>
    <row r="1276" spans="1:5" x14ac:dyDescent="0.25">
      <c r="A1276" s="98" t="s">
        <v>774</v>
      </c>
      <c r="B1276" t="s">
        <v>150</v>
      </c>
      <c r="C1276">
        <v>2.0400000000000001E-2</v>
      </c>
      <c r="D1276">
        <v>4.5</v>
      </c>
      <c r="E1276">
        <f t="shared" si="8"/>
        <v>9.1800000000000007E-2</v>
      </c>
    </row>
    <row r="1277" spans="1:5" x14ac:dyDescent="0.25">
      <c r="A1277" s="98" t="s">
        <v>775</v>
      </c>
      <c r="B1277" t="s">
        <v>150</v>
      </c>
      <c r="C1277">
        <v>4.0000000000000002E-4</v>
      </c>
      <c r="D1277">
        <v>48</v>
      </c>
      <c r="E1277">
        <f t="shared" si="8"/>
        <v>1.9199999999999998E-2</v>
      </c>
    </row>
    <row r="1278" spans="1:5" x14ac:dyDescent="0.25">
      <c r="A1278" s="98" t="s">
        <v>776</v>
      </c>
      <c r="B1278" t="s">
        <v>777</v>
      </c>
      <c r="C1278">
        <v>2.0000000000000001E-4</v>
      </c>
      <c r="D1278">
        <v>5</v>
      </c>
      <c r="E1278">
        <f t="shared" si="8"/>
        <v>1E-3</v>
      </c>
    </row>
    <row r="1279" spans="1:5" x14ac:dyDescent="0.25">
      <c r="A1279" s="98" t="s">
        <v>985</v>
      </c>
      <c r="B1279" t="s">
        <v>150</v>
      </c>
      <c r="C1279">
        <v>0</v>
      </c>
      <c r="D1279">
        <v>6.5</v>
      </c>
      <c r="E1279">
        <f t="shared" si="8"/>
        <v>0</v>
      </c>
    </row>
    <row r="1280" spans="1:5" x14ac:dyDescent="0.25">
      <c r="A1280" s="98" t="s">
        <v>986</v>
      </c>
      <c r="B1280" t="s">
        <v>150</v>
      </c>
      <c r="C1280">
        <v>0</v>
      </c>
      <c r="D1280">
        <v>15.39</v>
      </c>
      <c r="E1280">
        <f t="shared" si="8"/>
        <v>0</v>
      </c>
    </row>
    <row r="1281" spans="1:5" ht="30" x14ac:dyDescent="0.25">
      <c r="A1281" s="98" t="s">
        <v>987</v>
      </c>
      <c r="B1281" t="s">
        <v>150</v>
      </c>
      <c r="C1281">
        <v>0</v>
      </c>
      <c r="D1281">
        <v>98.04</v>
      </c>
      <c r="E1281">
        <f t="shared" si="8"/>
        <v>0</v>
      </c>
    </row>
    <row r="1282" spans="1:5" x14ac:dyDescent="0.25">
      <c r="A1282" s="98" t="s">
        <v>778</v>
      </c>
      <c r="B1282" t="s">
        <v>212</v>
      </c>
      <c r="C1282">
        <v>4.0000000000000002E-4</v>
      </c>
      <c r="D1282">
        <v>8.7899999999999991</v>
      </c>
      <c r="E1282">
        <f t="shared" si="8"/>
        <v>3.5000000000000001E-3</v>
      </c>
    </row>
    <row r="1283" spans="1:5" x14ac:dyDescent="0.25">
      <c r="A1283" s="98" t="s">
        <v>779</v>
      </c>
      <c r="B1283" t="s">
        <v>212</v>
      </c>
      <c r="C1283">
        <v>2.0000000000000001E-4</v>
      </c>
      <c r="D1283">
        <v>32.85</v>
      </c>
      <c r="E1283">
        <f t="shared" si="8"/>
        <v>6.6E-3</v>
      </c>
    </row>
    <row r="1284" spans="1:5" x14ac:dyDescent="0.25">
      <c r="A1284" s="98" t="s">
        <v>780</v>
      </c>
      <c r="B1284" t="s">
        <v>150</v>
      </c>
      <c r="C1284">
        <v>0</v>
      </c>
      <c r="D1284">
        <v>27.38</v>
      </c>
      <c r="E1284">
        <f t="shared" si="8"/>
        <v>0</v>
      </c>
    </row>
    <row r="1285" spans="1:5" x14ac:dyDescent="0.25">
      <c r="A1285" s="98" t="s">
        <v>781</v>
      </c>
      <c r="B1285" t="s">
        <v>150</v>
      </c>
      <c r="C1285">
        <v>2.0000000000000001E-4</v>
      </c>
      <c r="D1285">
        <v>11.58</v>
      </c>
      <c r="E1285">
        <f t="shared" si="8"/>
        <v>2.3E-3</v>
      </c>
    </row>
    <row r="1286" spans="1:5" x14ac:dyDescent="0.25">
      <c r="A1286" s="98" t="s">
        <v>988</v>
      </c>
      <c r="B1286" t="s">
        <v>150</v>
      </c>
      <c r="C1286">
        <v>0</v>
      </c>
      <c r="D1286">
        <v>17.95</v>
      </c>
      <c r="E1286">
        <f t="shared" si="8"/>
        <v>0</v>
      </c>
    </row>
    <row r="1287" spans="1:5" x14ac:dyDescent="0.25">
      <c r="A1287" s="98" t="s">
        <v>989</v>
      </c>
      <c r="B1287" t="s">
        <v>150</v>
      </c>
      <c r="C1287">
        <v>0</v>
      </c>
      <c r="D1287">
        <v>49.1</v>
      </c>
      <c r="E1287">
        <f t="shared" si="8"/>
        <v>0</v>
      </c>
    </row>
    <row r="1288" spans="1:5" x14ac:dyDescent="0.25">
      <c r="A1288" s="98" t="s">
        <v>990</v>
      </c>
      <c r="B1288" t="s">
        <v>150</v>
      </c>
      <c r="C1288">
        <v>0</v>
      </c>
      <c r="D1288">
        <v>32.6</v>
      </c>
      <c r="E1288">
        <f t="shared" si="8"/>
        <v>0</v>
      </c>
    </row>
    <row r="1289" spans="1:5" ht="30" x14ac:dyDescent="0.25">
      <c r="A1289" s="98" t="s">
        <v>991</v>
      </c>
      <c r="B1289" t="s">
        <v>150</v>
      </c>
      <c r="C1289">
        <v>1</v>
      </c>
      <c r="D1289">
        <v>0.14000000000000001</v>
      </c>
      <c r="E1289">
        <f t="shared" si="8"/>
        <v>0.14000000000000001</v>
      </c>
    </row>
    <row r="1290" spans="1:5" x14ac:dyDescent="0.25">
      <c r="A1290" s="98" t="s">
        <v>790</v>
      </c>
      <c r="B1290" t="s">
        <v>150</v>
      </c>
      <c r="C1290">
        <v>1E-3</v>
      </c>
      <c r="D1290">
        <v>80</v>
      </c>
      <c r="E1290">
        <f t="shared" si="8"/>
        <v>0.08</v>
      </c>
    </row>
    <row r="1291" spans="1:5" x14ac:dyDescent="0.25">
      <c r="A1291" s="98" t="s">
        <v>791</v>
      </c>
      <c r="B1291" t="s">
        <v>150</v>
      </c>
      <c r="C1291">
        <v>1E-3</v>
      </c>
      <c r="D1291">
        <v>1.6</v>
      </c>
      <c r="E1291">
        <f t="shared" si="8"/>
        <v>1.6000000000000001E-3</v>
      </c>
    </row>
    <row r="1292" spans="1:5" x14ac:dyDescent="0.25">
      <c r="A1292" s="98" t="s">
        <v>792</v>
      </c>
      <c r="B1292" t="s">
        <v>150</v>
      </c>
      <c r="C1292">
        <v>4.0000000000000002E-4</v>
      </c>
      <c r="D1292">
        <v>32.979999999999997</v>
      </c>
      <c r="E1292">
        <f t="shared" si="8"/>
        <v>1.32E-2</v>
      </c>
    </row>
    <row r="1293" spans="1:5" x14ac:dyDescent="0.25">
      <c r="A1293" s="98" t="s">
        <v>992</v>
      </c>
      <c r="B1293" t="s">
        <v>150</v>
      </c>
      <c r="C1293">
        <v>0</v>
      </c>
      <c r="D1293">
        <v>10.95</v>
      </c>
      <c r="E1293">
        <f t="shared" si="8"/>
        <v>0</v>
      </c>
    </row>
    <row r="1294" spans="1:5" x14ac:dyDescent="0.25">
      <c r="A1294" s="98" t="s">
        <v>993</v>
      </c>
      <c r="B1294" t="s">
        <v>150</v>
      </c>
      <c r="C1294">
        <v>0</v>
      </c>
      <c r="D1294">
        <v>17.29</v>
      </c>
      <c r="E1294">
        <f t="shared" si="8"/>
        <v>0</v>
      </c>
    </row>
    <row r="1295" spans="1:5" x14ac:dyDescent="0.25">
      <c r="A1295" s="98" t="s">
        <v>796</v>
      </c>
      <c r="B1295" t="s">
        <v>150</v>
      </c>
      <c r="C1295">
        <v>1E-3</v>
      </c>
      <c r="D1295">
        <v>5.65</v>
      </c>
      <c r="E1295">
        <f t="shared" si="8"/>
        <v>5.7000000000000002E-3</v>
      </c>
    </row>
    <row r="1296" spans="1:5" x14ac:dyDescent="0.25">
      <c r="A1296" s="98" t="s">
        <v>797</v>
      </c>
      <c r="B1296" t="s">
        <v>166</v>
      </c>
      <c r="C1296">
        <v>0</v>
      </c>
      <c r="D1296">
        <v>197</v>
      </c>
      <c r="E1296">
        <f t="shared" si="8"/>
        <v>0</v>
      </c>
    </row>
    <row r="1297" spans="1:5" ht="30" x14ac:dyDescent="0.25">
      <c r="A1297" s="98" t="s">
        <v>798</v>
      </c>
      <c r="B1297" t="s">
        <v>150</v>
      </c>
      <c r="C1297">
        <v>2.0400000000000001E-2</v>
      </c>
      <c r="D1297">
        <v>2.5</v>
      </c>
      <c r="E1297">
        <f t="shared" si="8"/>
        <v>5.0999999999999997E-2</v>
      </c>
    </row>
    <row r="1298" spans="1:5" x14ac:dyDescent="0.25">
      <c r="A1298" s="98" t="s">
        <v>144</v>
      </c>
      <c r="B1298" t="s">
        <v>9</v>
      </c>
      <c r="C1298" t="s">
        <v>9</v>
      </c>
      <c r="D1298" t="s">
        <v>9</v>
      </c>
      <c r="E1298">
        <f>SUM(E1275:E1297)</f>
        <v>0.45329999999999998</v>
      </c>
    </row>
    <row r="1300" spans="1:5" x14ac:dyDescent="0.25">
      <c r="A1300" s="98" t="s">
        <v>151</v>
      </c>
      <c r="B1300" t="s">
        <v>9</v>
      </c>
      <c r="C1300" t="s">
        <v>9</v>
      </c>
      <c r="D1300" t="s">
        <v>9</v>
      </c>
      <c r="E1300">
        <f>E1272+E1298</f>
        <v>2.0453000000000001</v>
      </c>
    </row>
    <row r="1301" spans="1:5" x14ac:dyDescent="0.25">
      <c r="A1301" s="98" t="s">
        <v>152</v>
      </c>
      <c r="B1301" t="s">
        <v>9</v>
      </c>
      <c r="C1301" t="s">
        <v>9</v>
      </c>
      <c r="D1301" s="147">
        <v>0</v>
      </c>
      <c r="E1301">
        <f>ROUND((E1300*D1301),4)</f>
        <v>0</v>
      </c>
    </row>
    <row r="1302" spans="1:5" x14ac:dyDescent="0.25">
      <c r="A1302" s="98" t="s">
        <v>153</v>
      </c>
      <c r="B1302" t="s">
        <v>9</v>
      </c>
      <c r="C1302" t="s">
        <v>9</v>
      </c>
      <c r="D1302" t="s">
        <v>9</v>
      </c>
      <c r="E1302">
        <f>SUM(E1300:E1301)</f>
        <v>2.0453000000000001</v>
      </c>
    </row>
    <row r="1304" spans="1:5" x14ac:dyDescent="0.25">
      <c r="A1304" s="98" t="s">
        <v>994</v>
      </c>
      <c r="B1304" t="s">
        <v>610</v>
      </c>
    </row>
    <row r="1305" spans="1:5" ht="30" x14ac:dyDescent="0.25">
      <c r="A1305" s="98" t="s">
        <v>995</v>
      </c>
    </row>
    <row r="1306" spans="1:5" x14ac:dyDescent="0.25">
      <c r="A1306" s="98" t="s">
        <v>155</v>
      </c>
    </row>
    <row r="1308" spans="1:5" x14ac:dyDescent="0.25">
      <c r="A1308" s="98" t="s">
        <v>147</v>
      </c>
      <c r="B1308" t="s">
        <v>139</v>
      </c>
      <c r="C1308" t="s">
        <v>140</v>
      </c>
      <c r="D1308" t="s">
        <v>141</v>
      </c>
      <c r="E1308" t="s">
        <v>142</v>
      </c>
    </row>
    <row r="1309" spans="1:5" ht="30" x14ac:dyDescent="0.25">
      <c r="A1309" s="98" t="s">
        <v>996</v>
      </c>
      <c r="B1309" t="s">
        <v>160</v>
      </c>
      <c r="C1309">
        <v>1</v>
      </c>
      <c r="D1309">
        <v>7.39</v>
      </c>
      <c r="E1309">
        <f>ROUND((C1309*D1309),4)</f>
        <v>7.39</v>
      </c>
    </row>
    <row r="1310" spans="1:5" x14ac:dyDescent="0.25">
      <c r="A1310" s="98" t="s">
        <v>144</v>
      </c>
      <c r="B1310" t="s">
        <v>9</v>
      </c>
      <c r="C1310" t="s">
        <v>9</v>
      </c>
      <c r="D1310" t="s">
        <v>9</v>
      </c>
      <c r="E1310">
        <f>SUM(E1309:E1309)</f>
        <v>7.39</v>
      </c>
    </row>
    <row r="1312" spans="1:5" x14ac:dyDescent="0.25">
      <c r="A1312" s="98" t="s">
        <v>151</v>
      </c>
      <c r="B1312" t="s">
        <v>9</v>
      </c>
      <c r="C1312" t="s">
        <v>9</v>
      </c>
      <c r="D1312" t="s">
        <v>9</v>
      </c>
      <c r="E1312">
        <f>E1310</f>
        <v>7.39</v>
      </c>
    </row>
    <row r="1313" spans="1:5" x14ac:dyDescent="0.25">
      <c r="A1313" s="98" t="s">
        <v>152</v>
      </c>
      <c r="B1313" t="s">
        <v>9</v>
      </c>
      <c r="C1313" t="s">
        <v>9</v>
      </c>
      <c r="D1313" s="147">
        <v>0</v>
      </c>
      <c r="E1313">
        <f>ROUND((E1312*D1313),4)</f>
        <v>0</v>
      </c>
    </row>
    <row r="1314" spans="1:5" x14ac:dyDescent="0.25">
      <c r="A1314" s="98" t="s">
        <v>153</v>
      </c>
      <c r="B1314" t="s">
        <v>9</v>
      </c>
      <c r="C1314" t="s">
        <v>9</v>
      </c>
      <c r="D1314" t="s">
        <v>9</v>
      </c>
      <c r="E1314">
        <f>SUM(E1312:E1313)</f>
        <v>7.39</v>
      </c>
    </row>
    <row r="1316" spans="1:5" x14ac:dyDescent="0.25">
      <c r="A1316" s="98" t="s">
        <v>997</v>
      </c>
      <c r="B1316" t="s">
        <v>107</v>
      </c>
    </row>
    <row r="1317" spans="1:5" ht="30" x14ac:dyDescent="0.25">
      <c r="A1317" s="98" t="s">
        <v>998</v>
      </c>
    </row>
    <row r="1318" spans="1:5" x14ac:dyDescent="0.25">
      <c r="A1318" s="98" t="s">
        <v>154</v>
      </c>
    </row>
    <row r="1320" spans="1:5" x14ac:dyDescent="0.25">
      <c r="A1320" s="98" t="s">
        <v>147</v>
      </c>
      <c r="B1320" t="s">
        <v>139</v>
      </c>
      <c r="C1320" t="s">
        <v>140</v>
      </c>
      <c r="D1320" t="s">
        <v>141</v>
      </c>
      <c r="E1320" t="s">
        <v>142</v>
      </c>
    </row>
    <row r="1321" spans="1:5" ht="30" x14ac:dyDescent="0.25">
      <c r="A1321" s="98" t="s">
        <v>723</v>
      </c>
      <c r="B1321" t="s">
        <v>146</v>
      </c>
      <c r="C1321">
        <v>1</v>
      </c>
      <c r="D1321">
        <v>12.1135</v>
      </c>
      <c r="E1321">
        <f t="shared" ref="E1321:E1332" si="9">ROUND((C1321*D1321),4)</f>
        <v>12.1135</v>
      </c>
    </row>
    <row r="1322" spans="1:5" ht="30" x14ac:dyDescent="0.25">
      <c r="A1322" s="98" t="s">
        <v>698</v>
      </c>
      <c r="B1322" t="s">
        <v>146</v>
      </c>
      <c r="C1322">
        <v>1</v>
      </c>
      <c r="D1322">
        <v>14.6435</v>
      </c>
      <c r="E1322">
        <f t="shared" si="9"/>
        <v>14.6435</v>
      </c>
    </row>
    <row r="1323" spans="1:5" x14ac:dyDescent="0.25">
      <c r="A1323" s="98" t="s">
        <v>686</v>
      </c>
      <c r="B1323" t="s">
        <v>146</v>
      </c>
      <c r="C1323">
        <v>0.68</v>
      </c>
      <c r="D1323">
        <v>14.8035</v>
      </c>
      <c r="E1323">
        <f t="shared" si="9"/>
        <v>10.0664</v>
      </c>
    </row>
    <row r="1324" spans="1:5" x14ac:dyDescent="0.25">
      <c r="A1324" s="98" t="s">
        <v>668</v>
      </c>
      <c r="B1324" t="s">
        <v>146</v>
      </c>
      <c r="C1324">
        <v>0.68</v>
      </c>
      <c r="D1324">
        <v>10.5754</v>
      </c>
      <c r="E1324">
        <f t="shared" si="9"/>
        <v>7.1913</v>
      </c>
    </row>
    <row r="1325" spans="1:5" ht="45" x14ac:dyDescent="0.25">
      <c r="A1325" s="98" t="s">
        <v>999</v>
      </c>
      <c r="B1325" t="s">
        <v>158</v>
      </c>
      <c r="C1325">
        <v>6.0000000000000001E-3</v>
      </c>
      <c r="D1325">
        <v>388.96660000000003</v>
      </c>
      <c r="E1325">
        <f t="shared" si="9"/>
        <v>2.3338000000000001</v>
      </c>
    </row>
    <row r="1326" spans="1:5" ht="45" x14ac:dyDescent="0.25">
      <c r="A1326" s="98" t="s">
        <v>1000</v>
      </c>
      <c r="B1326" t="s">
        <v>165</v>
      </c>
      <c r="C1326">
        <v>0.55000000000000004</v>
      </c>
      <c r="D1326">
        <v>31.02</v>
      </c>
      <c r="E1326">
        <f t="shared" si="9"/>
        <v>17.061</v>
      </c>
    </row>
    <row r="1327" spans="1:5" ht="30" x14ac:dyDescent="0.25">
      <c r="A1327" s="98" t="s">
        <v>1001</v>
      </c>
      <c r="B1327" t="s">
        <v>160</v>
      </c>
      <c r="C1327">
        <v>5.96</v>
      </c>
      <c r="D1327">
        <v>1.82</v>
      </c>
      <c r="E1327">
        <f t="shared" si="9"/>
        <v>10.847200000000001</v>
      </c>
    </row>
    <row r="1328" spans="1:5" ht="30" x14ac:dyDescent="0.25">
      <c r="A1328" s="98" t="s">
        <v>1002</v>
      </c>
      <c r="B1328" t="s">
        <v>150</v>
      </c>
      <c r="C1328">
        <v>3.57</v>
      </c>
      <c r="D1328">
        <v>0.99</v>
      </c>
      <c r="E1328">
        <f t="shared" si="9"/>
        <v>3.5343</v>
      </c>
    </row>
    <row r="1329" spans="1:5" ht="45" x14ac:dyDescent="0.25">
      <c r="A1329" s="98" t="s">
        <v>1003</v>
      </c>
      <c r="B1329" t="s">
        <v>149</v>
      </c>
      <c r="C1329">
        <v>1</v>
      </c>
      <c r="D1329">
        <v>287.01</v>
      </c>
      <c r="E1329">
        <f t="shared" si="9"/>
        <v>287.01</v>
      </c>
    </row>
    <row r="1330" spans="1:5" x14ac:dyDescent="0.25">
      <c r="A1330" s="98" t="s">
        <v>730</v>
      </c>
      <c r="B1330" t="s">
        <v>159</v>
      </c>
      <c r="C1330">
        <v>0.15</v>
      </c>
      <c r="D1330">
        <v>8.44</v>
      </c>
      <c r="E1330">
        <f t="shared" si="9"/>
        <v>1.266</v>
      </c>
    </row>
    <row r="1331" spans="1:5" x14ac:dyDescent="0.25">
      <c r="A1331" s="98" t="s">
        <v>1004</v>
      </c>
      <c r="B1331" t="s">
        <v>150</v>
      </c>
      <c r="C1331">
        <v>2</v>
      </c>
      <c r="D1331">
        <v>13.52</v>
      </c>
      <c r="E1331">
        <f t="shared" si="9"/>
        <v>27.04</v>
      </c>
    </row>
    <row r="1332" spans="1:5" x14ac:dyDescent="0.25">
      <c r="A1332" s="98" t="s">
        <v>1005</v>
      </c>
      <c r="B1332" t="s">
        <v>160</v>
      </c>
      <c r="C1332">
        <v>1.2</v>
      </c>
      <c r="D1332">
        <v>9.76</v>
      </c>
      <c r="E1332">
        <f t="shared" si="9"/>
        <v>11.712</v>
      </c>
    </row>
    <row r="1333" spans="1:5" x14ac:dyDescent="0.25">
      <c r="A1333" s="98" t="s">
        <v>144</v>
      </c>
      <c r="B1333" t="s">
        <v>9</v>
      </c>
      <c r="C1333" t="s">
        <v>9</v>
      </c>
      <c r="D1333" t="s">
        <v>9</v>
      </c>
      <c r="E1333">
        <f>SUM(E1321:E1332)</f>
        <v>404.81900000000002</v>
      </c>
    </row>
    <row r="1335" spans="1:5" x14ac:dyDescent="0.25">
      <c r="A1335" s="98" t="s">
        <v>151</v>
      </c>
      <c r="B1335" t="s">
        <v>9</v>
      </c>
      <c r="C1335" t="s">
        <v>9</v>
      </c>
      <c r="D1335" t="s">
        <v>9</v>
      </c>
      <c r="E1335">
        <f>E1333</f>
        <v>404.81900000000002</v>
      </c>
    </row>
    <row r="1336" spans="1:5" x14ac:dyDescent="0.25">
      <c r="A1336" s="98" t="s">
        <v>152</v>
      </c>
      <c r="B1336" t="s">
        <v>9</v>
      </c>
      <c r="C1336" t="s">
        <v>9</v>
      </c>
      <c r="D1336" s="147">
        <v>0</v>
      </c>
      <c r="E1336">
        <f>ROUND((E1335*D1336),4)</f>
        <v>0</v>
      </c>
    </row>
    <row r="1337" spans="1:5" x14ac:dyDescent="0.25">
      <c r="A1337" s="98" t="s">
        <v>153</v>
      </c>
      <c r="B1337" t="s">
        <v>9</v>
      </c>
      <c r="C1337" t="s">
        <v>9</v>
      </c>
      <c r="D1337" t="s">
        <v>9</v>
      </c>
      <c r="E1337">
        <f>SUM(E1335:E1336)</f>
        <v>404.81900000000002</v>
      </c>
    </row>
    <row r="1339" spans="1:5" x14ac:dyDescent="0.25">
      <c r="A1339" s="98" t="s">
        <v>1006</v>
      </c>
      <c r="B1339" t="s">
        <v>109</v>
      </c>
    </row>
    <row r="1340" spans="1:5" ht="30" x14ac:dyDescent="0.25">
      <c r="A1340" s="98" t="s">
        <v>1007</v>
      </c>
    </row>
    <row r="1341" spans="1:5" x14ac:dyDescent="0.25">
      <c r="A1341" s="98" t="s">
        <v>137</v>
      </c>
    </row>
    <row r="1343" spans="1:5" x14ac:dyDescent="0.25">
      <c r="A1343" s="98" t="s">
        <v>147</v>
      </c>
      <c r="B1343" t="s">
        <v>139</v>
      </c>
      <c r="C1343" t="s">
        <v>140</v>
      </c>
      <c r="D1343" t="s">
        <v>141</v>
      </c>
      <c r="E1343" t="s">
        <v>142</v>
      </c>
    </row>
    <row r="1344" spans="1:5" ht="30" x14ac:dyDescent="0.25">
      <c r="A1344" s="98" t="s">
        <v>698</v>
      </c>
      <c r="B1344" t="s">
        <v>146</v>
      </c>
      <c r="C1344">
        <v>2.0499999999999998</v>
      </c>
      <c r="D1344">
        <v>14.6435</v>
      </c>
      <c r="E1344">
        <f t="shared" ref="E1344:E1354" si="10">ROUND((C1344*D1344),4)</f>
        <v>30.019200000000001</v>
      </c>
    </row>
    <row r="1345" spans="1:5" x14ac:dyDescent="0.25">
      <c r="A1345" s="98" t="s">
        <v>686</v>
      </c>
      <c r="B1345" t="s">
        <v>146</v>
      </c>
      <c r="C1345">
        <v>1.4</v>
      </c>
      <c r="D1345">
        <v>14.8035</v>
      </c>
      <c r="E1345">
        <f t="shared" si="10"/>
        <v>20.724900000000002</v>
      </c>
    </row>
    <row r="1346" spans="1:5" x14ac:dyDescent="0.25">
      <c r="A1346" s="98" t="s">
        <v>668</v>
      </c>
      <c r="B1346" t="s">
        <v>146</v>
      </c>
      <c r="C1346">
        <v>3.45</v>
      </c>
      <c r="D1346">
        <v>10.5754</v>
      </c>
      <c r="E1346">
        <f t="shared" si="10"/>
        <v>36.485100000000003</v>
      </c>
    </row>
    <row r="1347" spans="1:5" ht="45" x14ac:dyDescent="0.25">
      <c r="A1347" s="98" t="s">
        <v>999</v>
      </c>
      <c r="B1347" t="s">
        <v>158</v>
      </c>
      <c r="C1347">
        <v>0.01</v>
      </c>
      <c r="D1347">
        <v>388.96660000000003</v>
      </c>
      <c r="E1347">
        <f t="shared" si="10"/>
        <v>3.8896999999999999</v>
      </c>
    </row>
    <row r="1348" spans="1:5" ht="45" x14ac:dyDescent="0.25">
      <c r="A1348" s="98" t="s">
        <v>1000</v>
      </c>
      <c r="B1348" t="s">
        <v>165</v>
      </c>
      <c r="C1348">
        <v>1</v>
      </c>
      <c r="D1348">
        <v>31.02</v>
      </c>
      <c r="E1348">
        <f t="shared" si="10"/>
        <v>31.02</v>
      </c>
    </row>
    <row r="1349" spans="1:5" ht="30" x14ac:dyDescent="0.25">
      <c r="A1349" s="98" t="s">
        <v>1008</v>
      </c>
      <c r="B1349" t="s">
        <v>160</v>
      </c>
      <c r="C1349">
        <v>10</v>
      </c>
      <c r="D1349">
        <v>3.45</v>
      </c>
      <c r="E1349">
        <f t="shared" si="10"/>
        <v>34.5</v>
      </c>
    </row>
    <row r="1350" spans="1:5" ht="30" x14ac:dyDescent="0.25">
      <c r="A1350" s="98" t="s">
        <v>1009</v>
      </c>
      <c r="B1350" t="s">
        <v>150</v>
      </c>
      <c r="C1350">
        <v>3</v>
      </c>
      <c r="D1350">
        <v>15.73</v>
      </c>
      <c r="E1350">
        <f t="shared" si="10"/>
        <v>47.19</v>
      </c>
    </row>
    <row r="1351" spans="1:5" ht="30" x14ac:dyDescent="0.25">
      <c r="A1351" s="98" t="s">
        <v>1010</v>
      </c>
      <c r="B1351" t="s">
        <v>150</v>
      </c>
      <c r="C1351">
        <v>6</v>
      </c>
      <c r="D1351">
        <v>0.32</v>
      </c>
      <c r="E1351">
        <f t="shared" si="10"/>
        <v>1.92</v>
      </c>
    </row>
    <row r="1352" spans="1:5" ht="30" x14ac:dyDescent="0.25">
      <c r="A1352" s="98" t="s">
        <v>1002</v>
      </c>
      <c r="B1352" t="s">
        <v>150</v>
      </c>
      <c r="C1352">
        <v>6</v>
      </c>
      <c r="D1352">
        <v>0.99</v>
      </c>
      <c r="E1352">
        <f t="shared" si="10"/>
        <v>5.94</v>
      </c>
    </row>
    <row r="1353" spans="1:5" ht="30" x14ac:dyDescent="0.25">
      <c r="A1353" s="98" t="s">
        <v>1011</v>
      </c>
      <c r="B1353" t="s">
        <v>150</v>
      </c>
      <c r="C1353">
        <v>1</v>
      </c>
      <c r="D1353">
        <v>65.19</v>
      </c>
      <c r="E1353">
        <f t="shared" si="10"/>
        <v>65.19</v>
      </c>
    </row>
    <row r="1354" spans="1:5" x14ac:dyDescent="0.25">
      <c r="A1354" s="98" t="s">
        <v>1012</v>
      </c>
      <c r="B1354" t="s">
        <v>159</v>
      </c>
      <c r="C1354">
        <v>0.6</v>
      </c>
      <c r="D1354">
        <v>8.67</v>
      </c>
      <c r="E1354">
        <f t="shared" si="10"/>
        <v>5.202</v>
      </c>
    </row>
    <row r="1355" spans="1:5" x14ac:dyDescent="0.25">
      <c r="A1355" s="98" t="s">
        <v>144</v>
      </c>
      <c r="B1355" t="s">
        <v>9</v>
      </c>
      <c r="C1355" t="s">
        <v>9</v>
      </c>
      <c r="D1355" t="s">
        <v>9</v>
      </c>
      <c r="E1355">
        <f>SUM(E1344:E1354)</f>
        <v>282.08089999999999</v>
      </c>
    </row>
    <row r="1357" spans="1:5" x14ac:dyDescent="0.25">
      <c r="A1357" s="98" t="s">
        <v>151</v>
      </c>
      <c r="B1357" t="s">
        <v>9</v>
      </c>
      <c r="C1357" t="s">
        <v>9</v>
      </c>
      <c r="D1357" t="s">
        <v>9</v>
      </c>
      <c r="E1357">
        <f>E1355</f>
        <v>282.08089999999999</v>
      </c>
    </row>
    <row r="1358" spans="1:5" x14ac:dyDescent="0.25">
      <c r="A1358" s="98" t="s">
        <v>152</v>
      </c>
      <c r="B1358" t="s">
        <v>9</v>
      </c>
      <c r="C1358" t="s">
        <v>9</v>
      </c>
      <c r="D1358" s="147">
        <v>0</v>
      </c>
      <c r="E1358">
        <f>ROUND((E1357*D1358),4)</f>
        <v>0</v>
      </c>
    </row>
    <row r="1359" spans="1:5" x14ac:dyDescent="0.25">
      <c r="A1359" s="98" t="s">
        <v>153</v>
      </c>
      <c r="B1359" t="s">
        <v>9</v>
      </c>
      <c r="C1359" t="s">
        <v>9</v>
      </c>
      <c r="D1359" t="s">
        <v>9</v>
      </c>
      <c r="E1359">
        <f>SUM(E1357:E1358)</f>
        <v>282.08089999999999</v>
      </c>
    </row>
    <row r="1361" spans="1:5" x14ac:dyDescent="0.25">
      <c r="A1361" s="98" t="s">
        <v>1013</v>
      </c>
      <c r="B1361" t="s">
        <v>111</v>
      </c>
    </row>
    <row r="1362" spans="1:5" ht="45" x14ac:dyDescent="0.25">
      <c r="A1362" s="98" t="s">
        <v>1014</v>
      </c>
    </row>
    <row r="1363" spans="1:5" x14ac:dyDescent="0.25">
      <c r="A1363" s="98" t="s">
        <v>137</v>
      </c>
    </row>
    <row r="1365" spans="1:5" x14ac:dyDescent="0.25">
      <c r="A1365" s="98" t="s">
        <v>147</v>
      </c>
      <c r="B1365" t="s">
        <v>139</v>
      </c>
      <c r="C1365" t="s">
        <v>140</v>
      </c>
      <c r="D1365" t="s">
        <v>141</v>
      </c>
      <c r="E1365" t="s">
        <v>142</v>
      </c>
    </row>
    <row r="1366" spans="1:5" ht="30" x14ac:dyDescent="0.25">
      <c r="A1366" s="98" t="s">
        <v>698</v>
      </c>
      <c r="B1366" t="s">
        <v>146</v>
      </c>
      <c r="C1366">
        <v>2.085</v>
      </c>
      <c r="D1366">
        <v>14.6435</v>
      </c>
      <c r="E1366">
        <f t="shared" ref="E1366:E1376" si="11">ROUND((C1366*D1366),4)</f>
        <v>30.531700000000001</v>
      </c>
    </row>
    <row r="1367" spans="1:5" x14ac:dyDescent="0.25">
      <c r="A1367" s="98" t="s">
        <v>686</v>
      </c>
      <c r="B1367" t="s">
        <v>146</v>
      </c>
      <c r="C1367">
        <v>1.4279999999999999</v>
      </c>
      <c r="D1367">
        <v>14.8035</v>
      </c>
      <c r="E1367">
        <f t="shared" si="11"/>
        <v>21.139399999999998</v>
      </c>
    </row>
    <row r="1368" spans="1:5" x14ac:dyDescent="0.25">
      <c r="A1368" s="98" t="s">
        <v>668</v>
      </c>
      <c r="B1368" t="s">
        <v>146</v>
      </c>
      <c r="C1368">
        <v>3.5129999999999999</v>
      </c>
      <c r="D1368">
        <v>10.5754</v>
      </c>
      <c r="E1368">
        <f t="shared" si="11"/>
        <v>37.151400000000002</v>
      </c>
    </row>
    <row r="1369" spans="1:5" ht="45" x14ac:dyDescent="0.25">
      <c r="A1369" s="98" t="s">
        <v>999</v>
      </c>
      <c r="B1369" t="s">
        <v>158</v>
      </c>
      <c r="C1369">
        <v>1.0200000000000001E-2</v>
      </c>
      <c r="D1369">
        <v>388.96660000000003</v>
      </c>
      <c r="E1369">
        <f t="shared" si="11"/>
        <v>3.9674999999999998</v>
      </c>
    </row>
    <row r="1370" spans="1:5" ht="30" x14ac:dyDescent="0.25">
      <c r="A1370" s="98" t="s">
        <v>1015</v>
      </c>
      <c r="B1370" t="s">
        <v>165</v>
      </c>
      <c r="C1370">
        <v>1</v>
      </c>
      <c r="D1370">
        <v>81.900000000000006</v>
      </c>
      <c r="E1370">
        <f t="shared" si="11"/>
        <v>81.900000000000006</v>
      </c>
    </row>
    <row r="1371" spans="1:5" ht="30" x14ac:dyDescent="0.25">
      <c r="A1371" s="98" t="s">
        <v>1016</v>
      </c>
      <c r="B1371" t="s">
        <v>160</v>
      </c>
      <c r="C1371">
        <v>10.199999999999999</v>
      </c>
      <c r="D1371">
        <v>5.99</v>
      </c>
      <c r="E1371">
        <f t="shared" si="11"/>
        <v>61.097999999999999</v>
      </c>
    </row>
    <row r="1372" spans="1:5" ht="30" x14ac:dyDescent="0.25">
      <c r="A1372" s="98" t="s">
        <v>1017</v>
      </c>
      <c r="B1372" t="s">
        <v>150</v>
      </c>
      <c r="C1372">
        <v>3</v>
      </c>
      <c r="D1372">
        <v>21.34</v>
      </c>
      <c r="E1372">
        <f t="shared" si="11"/>
        <v>64.02</v>
      </c>
    </row>
    <row r="1373" spans="1:5" ht="30" x14ac:dyDescent="0.25">
      <c r="A1373" s="98" t="s">
        <v>1010</v>
      </c>
      <c r="B1373" t="s">
        <v>150</v>
      </c>
      <c r="C1373">
        <v>6</v>
      </c>
      <c r="D1373">
        <v>0.32</v>
      </c>
      <c r="E1373">
        <f t="shared" si="11"/>
        <v>1.92</v>
      </c>
    </row>
    <row r="1374" spans="1:5" ht="30" x14ac:dyDescent="0.25">
      <c r="A1374" s="98" t="s">
        <v>1002</v>
      </c>
      <c r="B1374" t="s">
        <v>150</v>
      </c>
      <c r="C1374">
        <v>6</v>
      </c>
      <c r="D1374">
        <v>0.99</v>
      </c>
      <c r="E1374">
        <f t="shared" si="11"/>
        <v>5.94</v>
      </c>
    </row>
    <row r="1375" spans="1:5" ht="30" x14ac:dyDescent="0.25">
      <c r="A1375" s="98" t="s">
        <v>1018</v>
      </c>
      <c r="B1375" t="s">
        <v>150</v>
      </c>
      <c r="C1375">
        <v>1</v>
      </c>
      <c r="D1375">
        <v>118.62</v>
      </c>
      <c r="E1375">
        <f t="shared" si="11"/>
        <v>118.62</v>
      </c>
    </row>
    <row r="1376" spans="1:5" x14ac:dyDescent="0.25">
      <c r="A1376" s="98" t="s">
        <v>1012</v>
      </c>
      <c r="B1376" t="s">
        <v>159</v>
      </c>
      <c r="C1376">
        <v>0.61199999999999999</v>
      </c>
      <c r="D1376">
        <v>8.67</v>
      </c>
      <c r="E1376">
        <f t="shared" si="11"/>
        <v>5.306</v>
      </c>
    </row>
    <row r="1377" spans="1:5" x14ac:dyDescent="0.25">
      <c r="A1377" s="98" t="s">
        <v>144</v>
      </c>
      <c r="B1377" t="s">
        <v>9</v>
      </c>
      <c r="C1377" t="s">
        <v>9</v>
      </c>
      <c r="D1377" t="s">
        <v>9</v>
      </c>
      <c r="E1377">
        <f>SUM(E1366:E1376)</f>
        <v>431.59399999999999</v>
      </c>
    </row>
    <row r="1379" spans="1:5" x14ac:dyDescent="0.25">
      <c r="A1379" s="98" t="s">
        <v>151</v>
      </c>
      <c r="B1379" t="s">
        <v>9</v>
      </c>
      <c r="C1379" t="s">
        <v>9</v>
      </c>
      <c r="D1379" t="s">
        <v>9</v>
      </c>
      <c r="E1379">
        <f>E1377</f>
        <v>431.59399999999999</v>
      </c>
    </row>
    <row r="1380" spans="1:5" x14ac:dyDescent="0.25">
      <c r="A1380" s="98" t="s">
        <v>152</v>
      </c>
      <c r="B1380" t="s">
        <v>9</v>
      </c>
      <c r="C1380" t="s">
        <v>9</v>
      </c>
      <c r="D1380" s="147">
        <v>0</v>
      </c>
      <c r="E1380">
        <f>ROUND((E1379*D1380),4)</f>
        <v>0</v>
      </c>
    </row>
    <row r="1381" spans="1:5" x14ac:dyDescent="0.25">
      <c r="A1381" s="98" t="s">
        <v>153</v>
      </c>
      <c r="B1381" t="s">
        <v>9</v>
      </c>
      <c r="C1381" t="s">
        <v>9</v>
      </c>
      <c r="D1381" t="s">
        <v>9</v>
      </c>
      <c r="E1381">
        <f>SUM(E1379:E1380)</f>
        <v>431.59399999999999</v>
      </c>
    </row>
    <row r="1383" spans="1:5" x14ac:dyDescent="0.25">
      <c r="A1383" s="98" t="s">
        <v>1019</v>
      </c>
      <c r="B1383" t="s">
        <v>112</v>
      </c>
    </row>
    <row r="1384" spans="1:5" ht="30" x14ac:dyDescent="0.25">
      <c r="A1384" s="98" t="s">
        <v>1020</v>
      </c>
    </row>
    <row r="1385" spans="1:5" x14ac:dyDescent="0.25">
      <c r="A1385" s="98" t="s">
        <v>137</v>
      </c>
    </row>
    <row r="1387" spans="1:5" x14ac:dyDescent="0.25">
      <c r="A1387" s="98" t="s">
        <v>147</v>
      </c>
      <c r="B1387" t="s">
        <v>139</v>
      </c>
      <c r="C1387" t="s">
        <v>140</v>
      </c>
      <c r="D1387" t="s">
        <v>141</v>
      </c>
      <c r="E1387" t="s">
        <v>142</v>
      </c>
    </row>
    <row r="1388" spans="1:5" ht="30" x14ac:dyDescent="0.25">
      <c r="A1388" s="98" t="s">
        <v>723</v>
      </c>
      <c r="B1388" t="s">
        <v>146</v>
      </c>
      <c r="C1388">
        <v>0.8</v>
      </c>
      <c r="D1388">
        <v>12.1135</v>
      </c>
      <c r="E1388">
        <f>ROUND((C1388*D1388),4)</f>
        <v>9.6907999999999994</v>
      </c>
    </row>
    <row r="1389" spans="1:5" ht="30" x14ac:dyDescent="0.25">
      <c r="A1389" s="98" t="s">
        <v>698</v>
      </c>
      <c r="B1389" t="s">
        <v>146</v>
      </c>
      <c r="C1389">
        <v>0.8</v>
      </c>
      <c r="D1389">
        <v>14.6435</v>
      </c>
      <c r="E1389">
        <f>ROUND((C1389*D1389),4)</f>
        <v>11.7148</v>
      </c>
    </row>
    <row r="1390" spans="1:5" ht="30" x14ac:dyDescent="0.25">
      <c r="A1390" s="98" t="s">
        <v>1021</v>
      </c>
      <c r="B1390" t="s">
        <v>166</v>
      </c>
      <c r="C1390">
        <v>1</v>
      </c>
      <c r="D1390">
        <v>75.23</v>
      </c>
      <c r="E1390">
        <f>ROUND((C1390*D1390),4)</f>
        <v>75.23</v>
      </c>
    </row>
    <row r="1391" spans="1:5" x14ac:dyDescent="0.25">
      <c r="A1391" s="98" t="s">
        <v>144</v>
      </c>
      <c r="B1391" t="s">
        <v>9</v>
      </c>
      <c r="C1391" t="s">
        <v>9</v>
      </c>
      <c r="D1391" t="s">
        <v>9</v>
      </c>
      <c r="E1391">
        <f>SUM(E1388:E1390)</f>
        <v>96.635600000000011</v>
      </c>
    </row>
    <row r="1393" spans="1:5" x14ac:dyDescent="0.25">
      <c r="A1393" s="98" t="s">
        <v>151</v>
      </c>
      <c r="B1393" t="s">
        <v>9</v>
      </c>
      <c r="C1393" t="s">
        <v>9</v>
      </c>
      <c r="D1393" t="s">
        <v>9</v>
      </c>
      <c r="E1393">
        <f>E1391</f>
        <v>96.635600000000011</v>
      </c>
    </row>
    <row r="1394" spans="1:5" x14ac:dyDescent="0.25">
      <c r="A1394" s="98" t="s">
        <v>152</v>
      </c>
      <c r="B1394" t="s">
        <v>9</v>
      </c>
      <c r="C1394" t="s">
        <v>9</v>
      </c>
      <c r="D1394" s="147">
        <v>0</v>
      </c>
      <c r="E1394">
        <f>ROUND((E1393*D1394),4)</f>
        <v>0</v>
      </c>
    </row>
    <row r="1395" spans="1:5" x14ac:dyDescent="0.25">
      <c r="A1395" s="98" t="s">
        <v>153</v>
      </c>
      <c r="B1395" t="s">
        <v>9</v>
      </c>
      <c r="C1395" t="s">
        <v>9</v>
      </c>
      <c r="D1395" t="s">
        <v>9</v>
      </c>
      <c r="E1395">
        <f>SUM(E1393:E1394)</f>
        <v>96.635600000000011</v>
      </c>
    </row>
    <row r="1397" spans="1:5" x14ac:dyDescent="0.25">
      <c r="A1397" s="98" t="s">
        <v>1022</v>
      </c>
      <c r="B1397" t="s">
        <v>114</v>
      </c>
    </row>
    <row r="1398" spans="1:5" ht="30" x14ac:dyDescent="0.25">
      <c r="A1398" s="98" t="s">
        <v>1023</v>
      </c>
    </row>
    <row r="1399" spans="1:5" x14ac:dyDescent="0.25">
      <c r="A1399" s="98" t="s">
        <v>137</v>
      </c>
    </row>
    <row r="1401" spans="1:5" x14ac:dyDescent="0.25">
      <c r="A1401" s="98" t="s">
        <v>147</v>
      </c>
      <c r="B1401" t="s">
        <v>139</v>
      </c>
      <c r="C1401" t="s">
        <v>140</v>
      </c>
      <c r="D1401" t="s">
        <v>141</v>
      </c>
      <c r="E1401" t="s">
        <v>142</v>
      </c>
    </row>
    <row r="1402" spans="1:5" ht="30" x14ac:dyDescent="0.25">
      <c r="A1402" s="98" t="s">
        <v>723</v>
      </c>
      <c r="B1402" t="s">
        <v>146</v>
      </c>
      <c r="C1402">
        <v>1.3</v>
      </c>
      <c r="D1402">
        <v>12.1135</v>
      </c>
      <c r="E1402">
        <f>ROUND((C1402*D1402),4)</f>
        <v>15.7476</v>
      </c>
    </row>
    <row r="1403" spans="1:5" ht="30" x14ac:dyDescent="0.25">
      <c r="A1403" s="98" t="s">
        <v>698</v>
      </c>
      <c r="B1403" t="s">
        <v>146</v>
      </c>
      <c r="C1403">
        <v>1.3</v>
      </c>
      <c r="D1403">
        <v>14.6435</v>
      </c>
      <c r="E1403">
        <f>ROUND((C1403*D1403),4)</f>
        <v>19.0366</v>
      </c>
    </row>
    <row r="1404" spans="1:5" ht="45" x14ac:dyDescent="0.25">
      <c r="A1404" s="98" t="s">
        <v>1024</v>
      </c>
      <c r="B1404" t="s">
        <v>166</v>
      </c>
      <c r="C1404">
        <v>1</v>
      </c>
      <c r="D1404">
        <v>136.03</v>
      </c>
      <c r="E1404">
        <f>ROUND((C1404*D1404),4)</f>
        <v>136.03</v>
      </c>
    </row>
    <row r="1405" spans="1:5" x14ac:dyDescent="0.25">
      <c r="A1405" s="98" t="s">
        <v>144</v>
      </c>
      <c r="B1405" t="s">
        <v>9</v>
      </c>
      <c r="C1405" t="s">
        <v>9</v>
      </c>
      <c r="D1405" t="s">
        <v>9</v>
      </c>
      <c r="E1405">
        <f>SUM(E1402:E1404)</f>
        <v>170.8142</v>
      </c>
    </row>
    <row r="1407" spans="1:5" x14ac:dyDescent="0.25">
      <c r="A1407" s="98" t="s">
        <v>151</v>
      </c>
      <c r="B1407" t="s">
        <v>9</v>
      </c>
      <c r="C1407" t="s">
        <v>9</v>
      </c>
      <c r="D1407" t="s">
        <v>9</v>
      </c>
      <c r="E1407">
        <f>E1405</f>
        <v>170.8142</v>
      </c>
    </row>
    <row r="1408" spans="1:5" x14ac:dyDescent="0.25">
      <c r="A1408" s="98" t="s">
        <v>152</v>
      </c>
      <c r="B1408" t="s">
        <v>9</v>
      </c>
      <c r="C1408" t="s">
        <v>9</v>
      </c>
      <c r="D1408" s="147">
        <v>0</v>
      </c>
      <c r="E1408">
        <f>ROUND((E1407*D1408),4)</f>
        <v>0</v>
      </c>
    </row>
    <row r="1409" spans="1:5" x14ac:dyDescent="0.25">
      <c r="A1409" s="98" t="s">
        <v>153</v>
      </c>
      <c r="B1409" t="s">
        <v>9</v>
      </c>
      <c r="C1409" t="s">
        <v>9</v>
      </c>
      <c r="D1409" t="s">
        <v>9</v>
      </c>
      <c r="E1409">
        <f>SUM(E1407:E1408)</f>
        <v>170.8142</v>
      </c>
    </row>
    <row r="1411" spans="1:5" x14ac:dyDescent="0.25">
      <c r="A1411" s="98" t="s">
        <v>1025</v>
      </c>
      <c r="B1411" t="s">
        <v>116</v>
      </c>
    </row>
    <row r="1412" spans="1:5" ht="30" x14ac:dyDescent="0.25">
      <c r="A1412" s="98" t="s">
        <v>1026</v>
      </c>
    </row>
    <row r="1413" spans="1:5" x14ac:dyDescent="0.25">
      <c r="A1413" s="98" t="s">
        <v>154</v>
      </c>
    </row>
    <row r="1415" spans="1:5" x14ac:dyDescent="0.25">
      <c r="A1415" s="98" t="s">
        <v>147</v>
      </c>
      <c r="B1415" t="s">
        <v>139</v>
      </c>
      <c r="C1415" t="s">
        <v>140</v>
      </c>
      <c r="D1415" t="s">
        <v>141</v>
      </c>
      <c r="E1415" t="s">
        <v>142</v>
      </c>
    </row>
    <row r="1416" spans="1:5" x14ac:dyDescent="0.25">
      <c r="A1416" s="98" t="s">
        <v>1027</v>
      </c>
      <c r="B1416" t="s">
        <v>146</v>
      </c>
      <c r="C1416">
        <v>0.4</v>
      </c>
      <c r="D1416">
        <v>14.8035</v>
      </c>
      <c r="E1416">
        <f>ROUND((C1416*D1416),4)</f>
        <v>5.9214000000000002</v>
      </c>
    </row>
    <row r="1417" spans="1:5" x14ac:dyDescent="0.25">
      <c r="A1417" s="98" t="s">
        <v>668</v>
      </c>
      <c r="B1417" t="s">
        <v>146</v>
      </c>
      <c r="C1417">
        <v>0.3</v>
      </c>
      <c r="D1417">
        <v>10.5754</v>
      </c>
      <c r="E1417">
        <f>ROUND((C1417*D1417),4)</f>
        <v>3.1726000000000001</v>
      </c>
    </row>
    <row r="1418" spans="1:5" ht="30" x14ac:dyDescent="0.25">
      <c r="A1418" s="98" t="s">
        <v>1028</v>
      </c>
      <c r="B1418" t="s">
        <v>150</v>
      </c>
      <c r="C1418">
        <v>1</v>
      </c>
      <c r="D1418">
        <v>0.88</v>
      </c>
      <c r="E1418">
        <f>ROUND((C1418*D1418),4)</f>
        <v>0.88</v>
      </c>
    </row>
    <row r="1419" spans="1:5" x14ac:dyDescent="0.25">
      <c r="A1419" s="98" t="s">
        <v>1029</v>
      </c>
      <c r="B1419" t="s">
        <v>167</v>
      </c>
      <c r="C1419">
        <v>0.05</v>
      </c>
      <c r="D1419">
        <v>9.9</v>
      </c>
      <c r="E1419">
        <f>ROUND((C1419*D1419),4)</f>
        <v>0.495</v>
      </c>
    </row>
    <row r="1420" spans="1:5" ht="30" x14ac:dyDescent="0.25">
      <c r="A1420" s="98" t="s">
        <v>1030</v>
      </c>
      <c r="B1420" t="s">
        <v>168</v>
      </c>
      <c r="C1420">
        <v>7.4999999999999997E-2</v>
      </c>
      <c r="D1420">
        <v>59.9</v>
      </c>
      <c r="E1420">
        <f>ROUND((C1420*D1420),4)</f>
        <v>4.4924999999999997</v>
      </c>
    </row>
    <row r="1421" spans="1:5" x14ac:dyDescent="0.25">
      <c r="A1421" s="98" t="s">
        <v>144</v>
      </c>
      <c r="B1421" t="s">
        <v>9</v>
      </c>
      <c r="C1421" t="s">
        <v>9</v>
      </c>
      <c r="D1421" t="s">
        <v>9</v>
      </c>
      <c r="E1421">
        <f>SUM(E1416:E1420)</f>
        <v>14.961500000000001</v>
      </c>
    </row>
    <row r="1423" spans="1:5" x14ac:dyDescent="0.25">
      <c r="A1423" s="98" t="s">
        <v>151</v>
      </c>
      <c r="B1423" t="s">
        <v>9</v>
      </c>
      <c r="C1423" t="s">
        <v>9</v>
      </c>
      <c r="D1423" t="s">
        <v>9</v>
      </c>
      <c r="E1423">
        <f>E1421</f>
        <v>14.961500000000001</v>
      </c>
    </row>
    <row r="1424" spans="1:5" x14ac:dyDescent="0.25">
      <c r="A1424" s="98" t="s">
        <v>152</v>
      </c>
      <c r="B1424" t="s">
        <v>9</v>
      </c>
      <c r="C1424" t="s">
        <v>9</v>
      </c>
      <c r="D1424" s="147">
        <v>0</v>
      </c>
      <c r="E1424">
        <f>ROUND((E1423*D1424),4)</f>
        <v>0</v>
      </c>
    </row>
    <row r="1425" spans="1:5" x14ac:dyDescent="0.25">
      <c r="A1425" s="98" t="s">
        <v>153</v>
      </c>
      <c r="B1425" t="s">
        <v>9</v>
      </c>
      <c r="C1425" t="s">
        <v>9</v>
      </c>
      <c r="D1425" t="s">
        <v>9</v>
      </c>
      <c r="E1425">
        <f>SUM(E1423:E1424)</f>
        <v>14.961500000000001</v>
      </c>
    </row>
    <row r="1427" spans="1:5" x14ac:dyDescent="0.25">
      <c r="A1427" s="98" t="s">
        <v>1031</v>
      </c>
      <c r="B1427" t="s">
        <v>119</v>
      </c>
    </row>
    <row r="1428" spans="1:5" ht="30" x14ac:dyDescent="0.25">
      <c r="A1428" s="98" t="s">
        <v>1032</v>
      </c>
    </row>
    <row r="1429" spans="1:5" x14ac:dyDescent="0.25">
      <c r="A1429" s="98" t="s">
        <v>154</v>
      </c>
    </row>
    <row r="1431" spans="1:5" x14ac:dyDescent="0.25">
      <c r="A1431" s="98" t="s">
        <v>147</v>
      </c>
      <c r="B1431" t="s">
        <v>139</v>
      </c>
      <c r="C1431" t="s">
        <v>140</v>
      </c>
      <c r="D1431" t="s">
        <v>141</v>
      </c>
      <c r="E1431" t="s">
        <v>142</v>
      </c>
    </row>
    <row r="1432" spans="1:5" x14ac:dyDescent="0.25">
      <c r="A1432" s="98" t="s">
        <v>1027</v>
      </c>
      <c r="B1432" t="s">
        <v>146</v>
      </c>
      <c r="C1432">
        <v>0.312</v>
      </c>
      <c r="D1432">
        <v>14.8035</v>
      </c>
      <c r="E1432">
        <f>ROUND((C1432*D1432),4)</f>
        <v>4.6186999999999996</v>
      </c>
    </row>
    <row r="1433" spans="1:5" x14ac:dyDescent="0.25">
      <c r="A1433" s="98" t="s">
        <v>668</v>
      </c>
      <c r="B1433" t="s">
        <v>146</v>
      </c>
      <c r="C1433">
        <v>0.114</v>
      </c>
      <c r="D1433">
        <v>10.5754</v>
      </c>
      <c r="E1433">
        <f>ROUND((C1433*D1433),4)</f>
        <v>1.2056</v>
      </c>
    </row>
    <row r="1434" spans="1:5" ht="30" x14ac:dyDescent="0.25">
      <c r="A1434" s="98" t="s">
        <v>1028</v>
      </c>
      <c r="B1434" t="s">
        <v>150</v>
      </c>
      <c r="C1434">
        <v>0.06</v>
      </c>
      <c r="D1434">
        <v>0.88</v>
      </c>
      <c r="E1434">
        <f>ROUND((C1434*D1434),4)</f>
        <v>5.28E-2</v>
      </c>
    </row>
    <row r="1435" spans="1:5" x14ac:dyDescent="0.25">
      <c r="A1435" s="98" t="s">
        <v>1033</v>
      </c>
      <c r="B1435" t="s">
        <v>169</v>
      </c>
      <c r="C1435">
        <v>4.8899999999999999E-2</v>
      </c>
      <c r="D1435">
        <v>100</v>
      </c>
      <c r="E1435">
        <f>ROUND((C1435*D1435),4)</f>
        <v>4.8899999999999997</v>
      </c>
    </row>
    <row r="1436" spans="1:5" x14ac:dyDescent="0.25">
      <c r="A1436" s="98" t="s">
        <v>144</v>
      </c>
      <c r="B1436" t="s">
        <v>9</v>
      </c>
      <c r="C1436" t="s">
        <v>9</v>
      </c>
      <c r="D1436" t="s">
        <v>9</v>
      </c>
      <c r="E1436">
        <f>SUM(E1432:E1435)</f>
        <v>10.767099999999999</v>
      </c>
    </row>
    <row r="1438" spans="1:5" x14ac:dyDescent="0.25">
      <c r="A1438" s="98" t="s">
        <v>151</v>
      </c>
      <c r="B1438" t="s">
        <v>9</v>
      </c>
      <c r="C1438" t="s">
        <v>9</v>
      </c>
      <c r="D1438" t="s">
        <v>9</v>
      </c>
      <c r="E1438">
        <f>E1436</f>
        <v>10.767099999999999</v>
      </c>
    </row>
    <row r="1439" spans="1:5" x14ac:dyDescent="0.25">
      <c r="A1439" s="98" t="s">
        <v>152</v>
      </c>
      <c r="B1439" t="s">
        <v>9</v>
      </c>
      <c r="C1439" t="s">
        <v>9</v>
      </c>
      <c r="D1439" s="147">
        <v>0</v>
      </c>
      <c r="E1439">
        <f>ROUND((E1438*D1439),4)</f>
        <v>0</v>
      </c>
    </row>
    <row r="1440" spans="1:5" x14ac:dyDescent="0.25">
      <c r="A1440" s="98" t="s">
        <v>153</v>
      </c>
      <c r="B1440" t="s">
        <v>9</v>
      </c>
      <c r="C1440" t="s">
        <v>9</v>
      </c>
      <c r="D1440" t="s">
        <v>9</v>
      </c>
      <c r="E1440">
        <f>SUM(E1438:E1439)</f>
        <v>10.767099999999999</v>
      </c>
    </row>
    <row r="1442" spans="1:5" x14ac:dyDescent="0.25">
      <c r="A1442" s="98" t="s">
        <v>1034</v>
      </c>
      <c r="B1442" t="s">
        <v>121</v>
      </c>
    </row>
    <row r="1443" spans="1:5" ht="30" x14ac:dyDescent="0.25">
      <c r="A1443" s="98" t="s">
        <v>1035</v>
      </c>
    </row>
    <row r="1444" spans="1:5" x14ac:dyDescent="0.25">
      <c r="A1444" s="98" t="s">
        <v>154</v>
      </c>
    </row>
    <row r="1446" spans="1:5" x14ac:dyDescent="0.25">
      <c r="A1446" s="98" t="s">
        <v>147</v>
      </c>
      <c r="B1446" t="s">
        <v>139</v>
      </c>
      <c r="C1446" t="s">
        <v>140</v>
      </c>
      <c r="D1446" t="s">
        <v>141</v>
      </c>
      <c r="E1446" t="s">
        <v>142</v>
      </c>
    </row>
    <row r="1447" spans="1:5" x14ac:dyDescent="0.25">
      <c r="A1447" s="98" t="s">
        <v>1027</v>
      </c>
      <c r="B1447" t="s">
        <v>146</v>
      </c>
      <c r="C1447">
        <v>0.17</v>
      </c>
      <c r="D1447">
        <v>14.8035</v>
      </c>
      <c r="E1447">
        <f>ROUND((C1447*D1447),4)</f>
        <v>2.5165999999999999</v>
      </c>
    </row>
    <row r="1448" spans="1:5" x14ac:dyDescent="0.25">
      <c r="A1448" s="98" t="s">
        <v>668</v>
      </c>
      <c r="B1448" t="s">
        <v>146</v>
      </c>
      <c r="C1448">
        <v>6.2E-2</v>
      </c>
      <c r="D1448">
        <v>10.5754</v>
      </c>
      <c r="E1448">
        <f>ROUND((C1448*D1448),4)</f>
        <v>0.65569999999999995</v>
      </c>
    </row>
    <row r="1449" spans="1:5" x14ac:dyDescent="0.25">
      <c r="A1449" s="98" t="s">
        <v>1036</v>
      </c>
      <c r="B1449" t="s">
        <v>167</v>
      </c>
      <c r="C1449">
        <v>0.33</v>
      </c>
      <c r="D1449">
        <v>11.97</v>
      </c>
      <c r="E1449">
        <f>ROUND((C1449*D1449),4)</f>
        <v>3.9500999999999999</v>
      </c>
    </row>
    <row r="1450" spans="1:5" x14ac:dyDescent="0.25">
      <c r="A1450" s="98" t="s">
        <v>144</v>
      </c>
      <c r="B1450" t="s">
        <v>9</v>
      </c>
      <c r="C1450" t="s">
        <v>9</v>
      </c>
      <c r="D1450" t="s">
        <v>9</v>
      </c>
      <c r="E1450">
        <f>SUM(E1447:E1449)</f>
        <v>7.1223999999999998</v>
      </c>
    </row>
    <row r="1452" spans="1:5" x14ac:dyDescent="0.25">
      <c r="A1452" s="98" t="s">
        <v>151</v>
      </c>
      <c r="B1452" t="s">
        <v>9</v>
      </c>
      <c r="C1452" t="s">
        <v>9</v>
      </c>
      <c r="D1452" t="s">
        <v>9</v>
      </c>
      <c r="E1452">
        <f>E1450</f>
        <v>7.1223999999999998</v>
      </c>
    </row>
    <row r="1453" spans="1:5" x14ac:dyDescent="0.25">
      <c r="A1453" s="98" t="s">
        <v>152</v>
      </c>
      <c r="B1453" t="s">
        <v>9</v>
      </c>
      <c r="C1453" t="s">
        <v>9</v>
      </c>
      <c r="D1453" s="147">
        <v>0</v>
      </c>
      <c r="E1453">
        <f>ROUND((E1452*D1453),4)</f>
        <v>0</v>
      </c>
    </row>
    <row r="1454" spans="1:5" x14ac:dyDescent="0.25">
      <c r="A1454" s="98" t="s">
        <v>153</v>
      </c>
      <c r="B1454" t="s">
        <v>9</v>
      </c>
      <c r="C1454" t="s">
        <v>9</v>
      </c>
      <c r="D1454" t="s">
        <v>9</v>
      </c>
      <c r="E1454">
        <f>SUM(E1452:E1453)</f>
        <v>7.1223999999999998</v>
      </c>
    </row>
    <row r="1456" spans="1:5" x14ac:dyDescent="0.25">
      <c r="A1456" s="98" t="s">
        <v>1037</v>
      </c>
      <c r="B1456" t="s">
        <v>123</v>
      </c>
    </row>
    <row r="1457" spans="1:5" ht="30" x14ac:dyDescent="0.25">
      <c r="A1457" s="98" t="s">
        <v>1038</v>
      </c>
    </row>
    <row r="1458" spans="1:5" x14ac:dyDescent="0.25">
      <c r="A1458" s="98" t="s">
        <v>154</v>
      </c>
    </row>
    <row r="1460" spans="1:5" x14ac:dyDescent="0.25">
      <c r="A1460" s="98" t="s">
        <v>147</v>
      </c>
      <c r="B1460" t="s">
        <v>139</v>
      </c>
      <c r="C1460" t="s">
        <v>140</v>
      </c>
      <c r="D1460" t="s">
        <v>141</v>
      </c>
      <c r="E1460" t="s">
        <v>142</v>
      </c>
    </row>
    <row r="1461" spans="1:5" x14ac:dyDescent="0.25">
      <c r="A1461" s="98" t="s">
        <v>1027</v>
      </c>
      <c r="B1461" t="s">
        <v>146</v>
      </c>
      <c r="C1461">
        <v>0.13</v>
      </c>
      <c r="D1461">
        <v>14.8035</v>
      </c>
      <c r="E1461">
        <f>ROUND((C1461*D1461),4)</f>
        <v>1.9245000000000001</v>
      </c>
    </row>
    <row r="1462" spans="1:5" x14ac:dyDescent="0.25">
      <c r="A1462" s="98" t="s">
        <v>668</v>
      </c>
      <c r="B1462" t="s">
        <v>146</v>
      </c>
      <c r="C1462">
        <v>4.8000000000000001E-2</v>
      </c>
      <c r="D1462">
        <v>10.5754</v>
      </c>
      <c r="E1462">
        <f>ROUND((C1462*D1462),4)</f>
        <v>0.50760000000000005</v>
      </c>
    </row>
    <row r="1463" spans="1:5" x14ac:dyDescent="0.25">
      <c r="A1463" s="98" t="s">
        <v>1036</v>
      </c>
      <c r="B1463" t="s">
        <v>167</v>
      </c>
      <c r="C1463">
        <v>0.33</v>
      </c>
      <c r="D1463">
        <v>11.97</v>
      </c>
      <c r="E1463">
        <f>ROUND((C1463*D1463),4)</f>
        <v>3.9500999999999999</v>
      </c>
    </row>
    <row r="1464" spans="1:5" x14ac:dyDescent="0.25">
      <c r="A1464" s="98" t="s">
        <v>144</v>
      </c>
      <c r="B1464" t="s">
        <v>9</v>
      </c>
      <c r="C1464" t="s">
        <v>9</v>
      </c>
      <c r="D1464" t="s">
        <v>9</v>
      </c>
      <c r="E1464">
        <f>SUM(E1461:E1463)</f>
        <v>6.3822000000000001</v>
      </c>
    </row>
    <row r="1466" spans="1:5" x14ac:dyDescent="0.25">
      <c r="A1466" s="98" t="s">
        <v>151</v>
      </c>
      <c r="B1466" t="s">
        <v>9</v>
      </c>
      <c r="C1466" t="s">
        <v>9</v>
      </c>
      <c r="D1466" t="s">
        <v>9</v>
      </c>
      <c r="E1466">
        <f>E1464</f>
        <v>6.3822000000000001</v>
      </c>
    </row>
    <row r="1467" spans="1:5" x14ac:dyDescent="0.25">
      <c r="A1467" s="98" t="s">
        <v>152</v>
      </c>
      <c r="B1467" t="s">
        <v>9</v>
      </c>
      <c r="C1467" t="s">
        <v>9</v>
      </c>
      <c r="D1467" s="147">
        <v>0</v>
      </c>
      <c r="E1467">
        <f>ROUND((E1466*D1467),4)</f>
        <v>0</v>
      </c>
    </row>
    <row r="1468" spans="1:5" x14ac:dyDescent="0.25">
      <c r="A1468" s="98" t="s">
        <v>153</v>
      </c>
      <c r="B1468" t="s">
        <v>9</v>
      </c>
      <c r="C1468" t="s">
        <v>9</v>
      </c>
      <c r="D1468" t="s">
        <v>9</v>
      </c>
      <c r="E1468">
        <f>SUM(E1466:E1467)</f>
        <v>6.3822000000000001</v>
      </c>
    </row>
    <row r="1470" spans="1:5" x14ac:dyDescent="0.25">
      <c r="A1470" s="98" t="s">
        <v>1039</v>
      </c>
      <c r="B1470" t="s">
        <v>125</v>
      </c>
    </row>
    <row r="1471" spans="1:5" ht="30" x14ac:dyDescent="0.25">
      <c r="A1471" s="98" t="s">
        <v>1040</v>
      </c>
    </row>
    <row r="1472" spans="1:5" x14ac:dyDescent="0.25">
      <c r="A1472" s="98" t="s">
        <v>154</v>
      </c>
    </row>
    <row r="1474" spans="1:5" x14ac:dyDescent="0.25">
      <c r="A1474" s="98" t="s">
        <v>147</v>
      </c>
      <c r="B1474" t="s">
        <v>139</v>
      </c>
      <c r="C1474" t="s">
        <v>140</v>
      </c>
      <c r="D1474" t="s">
        <v>141</v>
      </c>
      <c r="E1474" t="s">
        <v>142</v>
      </c>
    </row>
    <row r="1475" spans="1:5" x14ac:dyDescent="0.25">
      <c r="A1475" s="98" t="s">
        <v>1027</v>
      </c>
      <c r="B1475" t="s">
        <v>146</v>
      </c>
      <c r="C1475">
        <v>0.5</v>
      </c>
      <c r="D1475">
        <v>14.8035</v>
      </c>
      <c r="E1475">
        <f>ROUND((C1475*D1475),4)</f>
        <v>7.4017999999999997</v>
      </c>
    </row>
    <row r="1476" spans="1:5" x14ac:dyDescent="0.25">
      <c r="A1476" s="98" t="s">
        <v>668</v>
      </c>
      <c r="B1476" t="s">
        <v>146</v>
      </c>
      <c r="C1476">
        <v>0.5</v>
      </c>
      <c r="D1476">
        <v>10.5754</v>
      </c>
      <c r="E1476">
        <f>ROUND((C1476*D1476),4)</f>
        <v>5.2877000000000001</v>
      </c>
    </row>
    <row r="1477" spans="1:5" x14ac:dyDescent="0.25">
      <c r="A1477" s="98" t="s">
        <v>1041</v>
      </c>
      <c r="B1477" t="s">
        <v>150</v>
      </c>
      <c r="C1477">
        <v>0.6</v>
      </c>
      <c r="D1477">
        <v>3.68</v>
      </c>
      <c r="E1477">
        <f>ROUND((C1477*D1477),4)</f>
        <v>2.2080000000000002</v>
      </c>
    </row>
    <row r="1478" spans="1:5" x14ac:dyDescent="0.25">
      <c r="A1478" s="98" t="s">
        <v>1029</v>
      </c>
      <c r="B1478" t="s">
        <v>167</v>
      </c>
      <c r="C1478">
        <v>7.0000000000000007E-2</v>
      </c>
      <c r="D1478">
        <v>9.9</v>
      </c>
      <c r="E1478">
        <f>ROUND((C1478*D1478),4)</f>
        <v>0.69299999999999995</v>
      </c>
    </row>
    <row r="1479" spans="1:5" x14ac:dyDescent="0.25">
      <c r="A1479" s="98" t="s">
        <v>1042</v>
      </c>
      <c r="B1479" t="s">
        <v>167</v>
      </c>
      <c r="C1479">
        <v>0.16</v>
      </c>
      <c r="D1479">
        <v>26.02</v>
      </c>
      <c r="E1479">
        <f>ROUND((C1479*D1479),4)</f>
        <v>4.1631999999999998</v>
      </c>
    </row>
    <row r="1480" spans="1:5" x14ac:dyDescent="0.25">
      <c r="A1480" s="98" t="s">
        <v>144</v>
      </c>
      <c r="B1480" t="s">
        <v>9</v>
      </c>
      <c r="C1480" t="s">
        <v>9</v>
      </c>
      <c r="D1480" t="s">
        <v>9</v>
      </c>
      <c r="E1480">
        <f>SUM(E1475:E1479)</f>
        <v>19.753699999999998</v>
      </c>
    </row>
    <row r="1482" spans="1:5" x14ac:dyDescent="0.25">
      <c r="A1482" s="98" t="s">
        <v>151</v>
      </c>
      <c r="B1482" t="s">
        <v>9</v>
      </c>
      <c r="C1482" t="s">
        <v>9</v>
      </c>
      <c r="D1482" t="s">
        <v>9</v>
      </c>
      <c r="E1482">
        <f>E1480</f>
        <v>19.753699999999998</v>
      </c>
    </row>
    <row r="1483" spans="1:5" x14ac:dyDescent="0.25">
      <c r="A1483" s="98" t="s">
        <v>152</v>
      </c>
      <c r="B1483" t="s">
        <v>9</v>
      </c>
      <c r="C1483" t="s">
        <v>9</v>
      </c>
      <c r="D1483" s="147">
        <v>0</v>
      </c>
      <c r="E1483">
        <f>ROUND((E1482*D1483),4)</f>
        <v>0</v>
      </c>
    </row>
    <row r="1484" spans="1:5" x14ac:dyDescent="0.25">
      <c r="A1484" s="98" t="s">
        <v>153</v>
      </c>
      <c r="B1484" t="s">
        <v>9</v>
      </c>
      <c r="C1484" t="s">
        <v>9</v>
      </c>
      <c r="D1484" t="s">
        <v>9</v>
      </c>
      <c r="E1484">
        <f>SUM(E1482:E1483)</f>
        <v>19.753699999999998</v>
      </c>
    </row>
    <row r="1486" spans="1:5" x14ac:dyDescent="0.25">
      <c r="A1486" s="98" t="s">
        <v>1043</v>
      </c>
      <c r="B1486" t="s">
        <v>635</v>
      </c>
    </row>
    <row r="1487" spans="1:5" ht="30" x14ac:dyDescent="0.25">
      <c r="A1487" s="98" t="s">
        <v>1044</v>
      </c>
    </row>
    <row r="1488" spans="1:5" x14ac:dyDescent="0.25">
      <c r="A1488" s="98" t="s">
        <v>137</v>
      </c>
    </row>
    <row r="1490" spans="1:5" x14ac:dyDescent="0.25">
      <c r="A1490" s="98" t="s">
        <v>147</v>
      </c>
      <c r="B1490" t="s">
        <v>139</v>
      </c>
      <c r="C1490" t="s">
        <v>140</v>
      </c>
      <c r="D1490" t="s">
        <v>141</v>
      </c>
      <c r="E1490" t="s">
        <v>142</v>
      </c>
    </row>
    <row r="1491" spans="1:5" ht="30" x14ac:dyDescent="0.25">
      <c r="A1491" s="98" t="s">
        <v>1045</v>
      </c>
      <c r="B1491" t="s">
        <v>150</v>
      </c>
      <c r="C1491">
        <v>1</v>
      </c>
      <c r="D1491" s="135">
        <v>3272.25</v>
      </c>
      <c r="E1491">
        <f>ROUND((C1491*D1491),4)</f>
        <v>3272.25</v>
      </c>
    </row>
    <row r="1492" spans="1:5" x14ac:dyDescent="0.25">
      <c r="A1492" s="98" t="s">
        <v>144</v>
      </c>
      <c r="B1492" t="s">
        <v>9</v>
      </c>
      <c r="C1492" t="s">
        <v>9</v>
      </c>
      <c r="D1492" t="s">
        <v>9</v>
      </c>
      <c r="E1492">
        <f>SUM(E1491:E1491)</f>
        <v>3272.25</v>
      </c>
    </row>
    <row r="1494" spans="1:5" x14ac:dyDescent="0.25">
      <c r="A1494" s="98" t="s">
        <v>151</v>
      </c>
      <c r="B1494" t="s">
        <v>9</v>
      </c>
      <c r="C1494" t="s">
        <v>9</v>
      </c>
      <c r="D1494" t="s">
        <v>9</v>
      </c>
      <c r="E1494">
        <f>E1492</f>
        <v>3272.25</v>
      </c>
    </row>
    <row r="1495" spans="1:5" x14ac:dyDescent="0.25">
      <c r="A1495" s="98" t="s">
        <v>152</v>
      </c>
      <c r="B1495" t="s">
        <v>9</v>
      </c>
      <c r="C1495" t="s">
        <v>9</v>
      </c>
      <c r="D1495" s="147">
        <v>0</v>
      </c>
      <c r="E1495">
        <f>ROUND((E1494*D1495),4)</f>
        <v>0</v>
      </c>
    </row>
    <row r="1496" spans="1:5" x14ac:dyDescent="0.25">
      <c r="A1496" s="98" t="s">
        <v>153</v>
      </c>
      <c r="B1496" t="s">
        <v>9</v>
      </c>
      <c r="C1496" t="s">
        <v>9</v>
      </c>
      <c r="D1496" t="s">
        <v>9</v>
      </c>
      <c r="E1496">
        <f>SUM(E1494:E1495)</f>
        <v>3272.25</v>
      </c>
    </row>
    <row r="1498" spans="1:5" x14ac:dyDescent="0.25">
      <c r="A1498" s="98" t="s">
        <v>1046</v>
      </c>
      <c r="B1498" t="s">
        <v>638</v>
      </c>
    </row>
    <row r="1499" spans="1:5" ht="45" x14ac:dyDescent="0.25">
      <c r="A1499" s="98" t="s">
        <v>1047</v>
      </c>
    </row>
    <row r="1500" spans="1:5" x14ac:dyDescent="0.25">
      <c r="A1500" s="98" t="s">
        <v>137</v>
      </c>
    </row>
    <row r="1502" spans="1:5" x14ac:dyDescent="0.25">
      <c r="A1502" s="98" t="s">
        <v>145</v>
      </c>
      <c r="B1502" t="s">
        <v>139</v>
      </c>
      <c r="C1502" t="s">
        <v>140</v>
      </c>
      <c r="D1502" t="s">
        <v>141</v>
      </c>
      <c r="E1502" t="s">
        <v>142</v>
      </c>
    </row>
    <row r="1503" spans="1:5" ht="30" x14ac:dyDescent="0.25">
      <c r="A1503" s="98" t="s">
        <v>910</v>
      </c>
      <c r="B1503" t="s">
        <v>146</v>
      </c>
      <c r="C1503">
        <v>3.09</v>
      </c>
      <c r="D1503">
        <v>11.49</v>
      </c>
      <c r="E1503">
        <f>ROUND((C1503*D1503),4)</f>
        <v>35.504100000000001</v>
      </c>
    </row>
    <row r="1504" spans="1:5" ht="30" x14ac:dyDescent="0.25">
      <c r="A1504" s="98" t="s">
        <v>1048</v>
      </c>
      <c r="B1504" t="s">
        <v>146</v>
      </c>
      <c r="C1504">
        <v>3.09</v>
      </c>
      <c r="D1504">
        <v>5.24</v>
      </c>
      <c r="E1504">
        <f>ROUND((C1504*D1504),4)</f>
        <v>16.191600000000001</v>
      </c>
    </row>
    <row r="1505" spans="1:5" x14ac:dyDescent="0.25">
      <c r="A1505" s="98" t="s">
        <v>144</v>
      </c>
      <c r="B1505" t="s">
        <v>9</v>
      </c>
      <c r="C1505" t="s">
        <v>9</v>
      </c>
      <c r="D1505" t="s">
        <v>9</v>
      </c>
      <c r="E1505">
        <f>SUM(E1503:E1504)</f>
        <v>51.695700000000002</v>
      </c>
    </row>
    <row r="1507" spans="1:5" x14ac:dyDescent="0.25">
      <c r="A1507" s="98" t="s">
        <v>147</v>
      </c>
      <c r="B1507" t="s">
        <v>139</v>
      </c>
      <c r="C1507" t="s">
        <v>140</v>
      </c>
      <c r="D1507" t="s">
        <v>141</v>
      </c>
      <c r="E1507" t="s">
        <v>142</v>
      </c>
    </row>
    <row r="1508" spans="1:5" ht="45" x14ac:dyDescent="0.25">
      <c r="A1508" s="98" t="s">
        <v>1049</v>
      </c>
      <c r="B1508" t="s">
        <v>150</v>
      </c>
      <c r="C1508">
        <v>1</v>
      </c>
      <c r="D1508" s="135">
        <v>3483.34</v>
      </c>
      <c r="E1508">
        <f>ROUND((C1508*D1508),4)</f>
        <v>3483.34</v>
      </c>
    </row>
    <row r="1509" spans="1:5" x14ac:dyDescent="0.25">
      <c r="A1509" s="98" t="s">
        <v>144</v>
      </c>
      <c r="B1509" t="s">
        <v>9</v>
      </c>
      <c r="C1509" t="s">
        <v>9</v>
      </c>
      <c r="D1509" t="s">
        <v>9</v>
      </c>
      <c r="E1509">
        <f>SUM(E1508:E1508)</f>
        <v>3483.34</v>
      </c>
    </row>
    <row r="1511" spans="1:5" x14ac:dyDescent="0.25">
      <c r="A1511" s="98" t="s">
        <v>151</v>
      </c>
      <c r="B1511" t="s">
        <v>9</v>
      </c>
      <c r="C1511" t="s">
        <v>9</v>
      </c>
      <c r="D1511" t="s">
        <v>9</v>
      </c>
      <c r="E1511">
        <f>E1505+E1509</f>
        <v>3535.0357000000004</v>
      </c>
    </row>
    <row r="1512" spans="1:5" x14ac:dyDescent="0.25">
      <c r="A1512" s="98" t="s">
        <v>152</v>
      </c>
      <c r="B1512" t="s">
        <v>9</v>
      </c>
      <c r="C1512" t="s">
        <v>9</v>
      </c>
      <c r="D1512" s="147">
        <v>0</v>
      </c>
      <c r="E1512">
        <f>ROUND((E1511*D1512),4)</f>
        <v>0</v>
      </c>
    </row>
    <row r="1513" spans="1:5" x14ac:dyDescent="0.25">
      <c r="A1513" s="98" t="s">
        <v>153</v>
      </c>
      <c r="B1513" t="s">
        <v>9</v>
      </c>
      <c r="C1513" t="s">
        <v>9</v>
      </c>
      <c r="D1513" t="s">
        <v>9</v>
      </c>
      <c r="E1513">
        <f>SUM(E1511:E1512)</f>
        <v>3535.0357000000004</v>
      </c>
    </row>
    <row r="1515" spans="1:5" x14ac:dyDescent="0.25">
      <c r="A1515" s="98" t="s">
        <v>1050</v>
      </c>
      <c r="B1515" t="s">
        <v>642</v>
      </c>
    </row>
    <row r="1516" spans="1:5" x14ac:dyDescent="0.25">
      <c r="A1516" s="98" t="s">
        <v>1051</v>
      </c>
    </row>
    <row r="1517" spans="1:5" x14ac:dyDescent="0.25">
      <c r="A1517" s="98" t="s">
        <v>137</v>
      </c>
    </row>
    <row r="1519" spans="1:5" x14ac:dyDescent="0.25">
      <c r="A1519" s="98" t="s">
        <v>147</v>
      </c>
      <c r="B1519" t="s">
        <v>139</v>
      </c>
      <c r="C1519" t="s">
        <v>140</v>
      </c>
      <c r="D1519" t="s">
        <v>141</v>
      </c>
      <c r="E1519" t="s">
        <v>142</v>
      </c>
    </row>
    <row r="1520" spans="1:5" x14ac:dyDescent="0.25">
      <c r="A1520" s="98" t="s">
        <v>1052</v>
      </c>
      <c r="B1520" t="s">
        <v>150</v>
      </c>
      <c r="C1520">
        <v>1</v>
      </c>
      <c r="D1520" s="135">
        <v>1578.03</v>
      </c>
      <c r="E1520">
        <f>ROUND((C1520*D1520),4)</f>
        <v>1578.03</v>
      </c>
    </row>
    <row r="1521" spans="1:5" x14ac:dyDescent="0.25">
      <c r="A1521" s="98" t="s">
        <v>144</v>
      </c>
      <c r="B1521" t="s">
        <v>9</v>
      </c>
      <c r="C1521" t="s">
        <v>9</v>
      </c>
      <c r="D1521" t="s">
        <v>9</v>
      </c>
      <c r="E1521">
        <f>SUM(E1520:E1520)</f>
        <v>1578.03</v>
      </c>
    </row>
    <row r="1523" spans="1:5" x14ac:dyDescent="0.25">
      <c r="A1523" s="98" t="s">
        <v>151</v>
      </c>
      <c r="B1523" t="s">
        <v>9</v>
      </c>
      <c r="C1523" t="s">
        <v>9</v>
      </c>
      <c r="D1523" t="s">
        <v>9</v>
      </c>
      <c r="E1523">
        <f>E1521</f>
        <v>1578.03</v>
      </c>
    </row>
    <row r="1524" spans="1:5" x14ac:dyDescent="0.25">
      <c r="A1524" s="98" t="s">
        <v>152</v>
      </c>
      <c r="B1524" t="s">
        <v>9</v>
      </c>
      <c r="C1524" t="s">
        <v>9</v>
      </c>
      <c r="D1524" s="147">
        <v>0</v>
      </c>
      <c r="E1524">
        <f>ROUND((E1523*D1524),4)</f>
        <v>0</v>
      </c>
    </row>
    <row r="1525" spans="1:5" x14ac:dyDescent="0.25">
      <c r="A1525" s="98" t="s">
        <v>153</v>
      </c>
      <c r="B1525" t="s">
        <v>9</v>
      </c>
      <c r="C1525" t="s">
        <v>9</v>
      </c>
      <c r="D1525" t="s">
        <v>9</v>
      </c>
      <c r="E1525">
        <f>SUM(E1523:E1524)</f>
        <v>1578.03</v>
      </c>
    </row>
    <row r="1527" spans="1:5" x14ac:dyDescent="0.25">
      <c r="A1527" s="98" t="s">
        <v>1053</v>
      </c>
      <c r="B1527" t="s">
        <v>132</v>
      </c>
    </row>
    <row r="1528" spans="1:5" x14ac:dyDescent="0.25">
      <c r="A1528" s="98" t="s">
        <v>1054</v>
      </c>
    </row>
    <row r="1529" spans="1:5" x14ac:dyDescent="0.25">
      <c r="A1529" s="98" t="s">
        <v>154</v>
      </c>
    </row>
    <row r="1531" spans="1:5" x14ac:dyDescent="0.25">
      <c r="A1531" s="98" t="s">
        <v>147</v>
      </c>
      <c r="B1531" t="s">
        <v>139</v>
      </c>
      <c r="C1531" t="s">
        <v>140</v>
      </c>
      <c r="D1531" t="s">
        <v>141</v>
      </c>
      <c r="E1531" t="s">
        <v>142</v>
      </c>
    </row>
    <row r="1532" spans="1:5" x14ac:dyDescent="0.25">
      <c r="A1532" s="98" t="s">
        <v>668</v>
      </c>
      <c r="B1532" t="s">
        <v>146</v>
      </c>
      <c r="C1532">
        <v>0.14000000000000001</v>
      </c>
      <c r="D1532">
        <v>10.5754</v>
      </c>
      <c r="E1532">
        <f>ROUND((C1532*D1532),4)</f>
        <v>1.4805999999999999</v>
      </c>
    </row>
    <row r="1533" spans="1:5" x14ac:dyDescent="0.25">
      <c r="A1533" s="98" t="s">
        <v>1055</v>
      </c>
      <c r="B1533" t="s">
        <v>167</v>
      </c>
      <c r="C1533">
        <v>0.05</v>
      </c>
      <c r="D1533">
        <v>4</v>
      </c>
      <c r="E1533">
        <f>ROUND((C1533*D1533),4)</f>
        <v>0.2</v>
      </c>
    </row>
    <row r="1534" spans="1:5" x14ac:dyDescent="0.25">
      <c r="A1534" s="98" t="s">
        <v>144</v>
      </c>
      <c r="B1534" t="s">
        <v>9</v>
      </c>
      <c r="C1534" t="s">
        <v>9</v>
      </c>
      <c r="D1534" t="s">
        <v>9</v>
      </c>
      <c r="E1534">
        <f>SUM(E1532:E1533)</f>
        <v>1.6805999999999999</v>
      </c>
    </row>
    <row r="1536" spans="1:5" x14ac:dyDescent="0.25">
      <c r="A1536" s="98" t="s">
        <v>151</v>
      </c>
      <c r="B1536" t="s">
        <v>9</v>
      </c>
      <c r="C1536" t="s">
        <v>9</v>
      </c>
      <c r="D1536" t="s">
        <v>9</v>
      </c>
      <c r="E1536">
        <f>E1534</f>
        <v>1.6805999999999999</v>
      </c>
    </row>
    <row r="1537" spans="1:5" x14ac:dyDescent="0.25">
      <c r="A1537" s="98" t="s">
        <v>152</v>
      </c>
      <c r="B1537" t="s">
        <v>9</v>
      </c>
      <c r="C1537" t="s">
        <v>9</v>
      </c>
      <c r="D1537" s="147">
        <v>0</v>
      </c>
      <c r="E1537">
        <f>ROUND((E1536*D1537),4)</f>
        <v>0</v>
      </c>
    </row>
    <row r="1538" spans="1:5" x14ac:dyDescent="0.25">
      <c r="A1538" s="98" t="s">
        <v>153</v>
      </c>
      <c r="B1538" t="s">
        <v>9</v>
      </c>
      <c r="C1538" t="s">
        <v>9</v>
      </c>
      <c r="D1538" t="s">
        <v>9</v>
      </c>
      <c r="E1538">
        <f>SUM(E1536:E1537)</f>
        <v>1.6805999999999999</v>
      </c>
    </row>
    <row r="1540" spans="1:5" x14ac:dyDescent="0.25">
      <c r="A1540" s="98" t="s">
        <v>170</v>
      </c>
    </row>
    <row r="1541" spans="1:5" x14ac:dyDescent="0.25">
      <c r="A1541" s="98" t="s">
        <v>1056</v>
      </c>
    </row>
    <row r="1542" spans="1:5" x14ac:dyDescent="0.25">
      <c r="A1542" s="98" t="s">
        <v>171</v>
      </c>
    </row>
    <row r="1544" spans="1:5" x14ac:dyDescent="0.25">
      <c r="A1544" s="98" t="s">
        <v>147</v>
      </c>
      <c r="B1544" t="s">
        <v>139</v>
      </c>
      <c r="C1544" t="s">
        <v>140</v>
      </c>
      <c r="D1544" t="s">
        <v>141</v>
      </c>
      <c r="E1544" t="s">
        <v>142</v>
      </c>
    </row>
    <row r="1545" spans="1:5" ht="30" x14ac:dyDescent="0.25">
      <c r="A1545" s="98" t="s">
        <v>1057</v>
      </c>
      <c r="B1545" t="s">
        <v>146</v>
      </c>
      <c r="C1545">
        <v>0.1</v>
      </c>
      <c r="D1545">
        <v>12.1135</v>
      </c>
      <c r="E1545">
        <f>ROUND((C1545*D1545),4)</f>
        <v>1.2114</v>
      </c>
    </row>
    <row r="1546" spans="1:5" x14ac:dyDescent="0.25">
      <c r="A1546" s="98" t="s">
        <v>1058</v>
      </c>
      <c r="B1546" t="s">
        <v>146</v>
      </c>
      <c r="C1546">
        <v>0.1</v>
      </c>
      <c r="D1546">
        <v>14.8035</v>
      </c>
      <c r="E1546">
        <f>ROUND((C1546*D1546),4)</f>
        <v>1.4803999999999999</v>
      </c>
    </row>
    <row r="1547" spans="1:5" x14ac:dyDescent="0.25">
      <c r="A1547" s="98" t="s">
        <v>1059</v>
      </c>
      <c r="B1547" t="s">
        <v>159</v>
      </c>
      <c r="C1547">
        <v>1.1000000000000001</v>
      </c>
      <c r="D1547">
        <v>3.68</v>
      </c>
      <c r="E1547">
        <f>ROUND((C1547*D1547),4)</f>
        <v>4.048</v>
      </c>
    </row>
    <row r="1548" spans="1:5" x14ac:dyDescent="0.25">
      <c r="A1548" s="98" t="s">
        <v>1060</v>
      </c>
      <c r="B1548" t="s">
        <v>159</v>
      </c>
      <c r="C1548">
        <v>0.03</v>
      </c>
      <c r="D1548">
        <v>6.35</v>
      </c>
      <c r="E1548">
        <f>ROUND((C1548*D1548),4)</f>
        <v>0.1905</v>
      </c>
    </row>
    <row r="1549" spans="1:5" x14ac:dyDescent="0.25">
      <c r="A1549" s="98" t="s">
        <v>144</v>
      </c>
      <c r="B1549" t="s">
        <v>9</v>
      </c>
      <c r="C1549" t="s">
        <v>9</v>
      </c>
      <c r="D1549" t="s">
        <v>9</v>
      </c>
      <c r="E1549">
        <f>SUM(E1545:E1548)</f>
        <v>6.9302999999999999</v>
      </c>
    </row>
    <row r="1551" spans="1:5" x14ac:dyDescent="0.25">
      <c r="A1551" s="98" t="s">
        <v>151</v>
      </c>
      <c r="B1551" t="s">
        <v>9</v>
      </c>
      <c r="C1551" t="s">
        <v>9</v>
      </c>
      <c r="D1551" t="s">
        <v>9</v>
      </c>
      <c r="E1551">
        <f>E1549</f>
        <v>6.9302999999999999</v>
      </c>
    </row>
    <row r="1553" spans="1:5" x14ac:dyDescent="0.25">
      <c r="A1553" s="98" t="s">
        <v>1061</v>
      </c>
    </row>
    <row r="1554" spans="1:5" ht="30" x14ac:dyDescent="0.25">
      <c r="A1554" s="98" t="s">
        <v>1062</v>
      </c>
    </row>
    <row r="1555" spans="1:5" x14ac:dyDescent="0.25">
      <c r="A1555" s="98" t="s">
        <v>156</v>
      </c>
    </row>
    <row r="1557" spans="1:5" x14ac:dyDescent="0.25">
      <c r="A1557" s="98" t="s">
        <v>138</v>
      </c>
      <c r="B1557" t="s">
        <v>139</v>
      </c>
      <c r="C1557" t="s">
        <v>140</v>
      </c>
      <c r="D1557" t="s">
        <v>141</v>
      </c>
      <c r="E1557" t="s">
        <v>142</v>
      </c>
    </row>
    <row r="1558" spans="1:5" ht="30" x14ac:dyDescent="0.25">
      <c r="A1558" s="98" t="s">
        <v>1063</v>
      </c>
      <c r="B1558" t="s">
        <v>146</v>
      </c>
      <c r="C1558">
        <v>0.65</v>
      </c>
      <c r="D1558">
        <v>1.5</v>
      </c>
      <c r="E1558">
        <f>ROUND((C1558*D1558),4)</f>
        <v>0.97499999999999998</v>
      </c>
    </row>
    <row r="1559" spans="1:5" x14ac:dyDescent="0.25">
      <c r="A1559" s="98" t="s">
        <v>144</v>
      </c>
      <c r="B1559" t="s">
        <v>9</v>
      </c>
      <c r="C1559" t="s">
        <v>9</v>
      </c>
      <c r="D1559" t="s">
        <v>9</v>
      </c>
      <c r="E1559">
        <f>SUM(E1558:E1558)</f>
        <v>0.97499999999999998</v>
      </c>
    </row>
    <row r="1561" spans="1:5" x14ac:dyDescent="0.25">
      <c r="A1561" s="98" t="s">
        <v>147</v>
      </c>
      <c r="B1561" t="s">
        <v>139</v>
      </c>
      <c r="C1561" t="s">
        <v>140</v>
      </c>
      <c r="D1561" t="s">
        <v>141</v>
      </c>
      <c r="E1561" t="s">
        <v>142</v>
      </c>
    </row>
    <row r="1562" spans="1:5" x14ac:dyDescent="0.25">
      <c r="A1562" s="98" t="s">
        <v>668</v>
      </c>
      <c r="B1562" t="s">
        <v>146</v>
      </c>
      <c r="C1562">
        <v>6</v>
      </c>
      <c r="D1562">
        <v>10.5754</v>
      </c>
      <c r="E1562">
        <f>ROUND((C1562*D1562),4)</f>
        <v>63.452399999999997</v>
      </c>
    </row>
    <row r="1563" spans="1:5" x14ac:dyDescent="0.25">
      <c r="A1563" s="98" t="s">
        <v>875</v>
      </c>
      <c r="B1563" t="s">
        <v>158</v>
      </c>
      <c r="C1563">
        <v>0.49</v>
      </c>
      <c r="D1563">
        <v>70.92</v>
      </c>
      <c r="E1563">
        <f>ROUND((C1563*D1563),4)</f>
        <v>34.750799999999998</v>
      </c>
    </row>
    <row r="1564" spans="1:5" x14ac:dyDescent="0.25">
      <c r="A1564" s="98" t="s">
        <v>877</v>
      </c>
      <c r="B1564" t="s">
        <v>159</v>
      </c>
      <c r="C1564">
        <v>150</v>
      </c>
      <c r="D1564">
        <v>0.44</v>
      </c>
      <c r="E1564">
        <f>ROUND((C1564*D1564),4)</f>
        <v>66</v>
      </c>
    </row>
    <row r="1565" spans="1:5" ht="30" x14ac:dyDescent="0.25">
      <c r="A1565" s="98" t="s">
        <v>1064</v>
      </c>
      <c r="B1565" t="s">
        <v>158</v>
      </c>
      <c r="C1565">
        <v>0.98</v>
      </c>
      <c r="D1565">
        <v>54.8</v>
      </c>
      <c r="E1565">
        <f>ROUND((C1565*D1565),4)</f>
        <v>53.704000000000001</v>
      </c>
    </row>
    <row r="1566" spans="1:5" x14ac:dyDescent="0.25">
      <c r="A1566" s="98" t="s">
        <v>144</v>
      </c>
      <c r="B1566" t="s">
        <v>9</v>
      </c>
      <c r="C1566" t="s">
        <v>9</v>
      </c>
      <c r="D1566" t="s">
        <v>9</v>
      </c>
      <c r="E1566">
        <f>SUM(E1562:E1565)</f>
        <v>217.90719999999999</v>
      </c>
    </row>
    <row r="1568" spans="1:5" x14ac:dyDescent="0.25">
      <c r="A1568" s="98" t="s">
        <v>151</v>
      </c>
      <c r="B1568" t="s">
        <v>9</v>
      </c>
      <c r="C1568" t="s">
        <v>9</v>
      </c>
      <c r="D1568" t="s">
        <v>9</v>
      </c>
      <c r="E1568">
        <f>E1559+E1566</f>
        <v>218.88219999999998</v>
      </c>
    </row>
    <row r="1570" spans="1:5" x14ac:dyDescent="0.25">
      <c r="A1570" s="98" t="s">
        <v>172</v>
      </c>
    </row>
    <row r="1571" spans="1:5" ht="30" x14ac:dyDescent="0.25">
      <c r="A1571" s="98" t="s">
        <v>1065</v>
      </c>
    </row>
    <row r="1572" spans="1:5" x14ac:dyDescent="0.25">
      <c r="A1572" s="98" t="s">
        <v>156</v>
      </c>
    </row>
    <row r="1574" spans="1:5" x14ac:dyDescent="0.25">
      <c r="A1574" s="98" t="s">
        <v>147</v>
      </c>
      <c r="B1574" t="s">
        <v>139</v>
      </c>
      <c r="C1574" t="s">
        <v>140</v>
      </c>
      <c r="D1574" t="s">
        <v>141</v>
      </c>
      <c r="E1574" t="s">
        <v>142</v>
      </c>
    </row>
    <row r="1575" spans="1:5" x14ac:dyDescent="0.25">
      <c r="A1575" s="98" t="s">
        <v>668</v>
      </c>
      <c r="B1575" t="s">
        <v>146</v>
      </c>
      <c r="C1575">
        <v>6</v>
      </c>
      <c r="D1575">
        <v>10.5754</v>
      </c>
      <c r="E1575">
        <f t="shared" ref="E1575:E1580" si="12">ROUND((C1575*D1575),4)</f>
        <v>63.452399999999997</v>
      </c>
    </row>
    <row r="1576" spans="1:5" ht="45" x14ac:dyDescent="0.25">
      <c r="A1576" s="98" t="s">
        <v>1066</v>
      </c>
      <c r="B1576" t="s">
        <v>180</v>
      </c>
      <c r="C1576">
        <v>0.71399999999999997</v>
      </c>
      <c r="D1576">
        <v>0.80249999999999999</v>
      </c>
      <c r="E1576">
        <f t="shared" si="12"/>
        <v>0.57299999999999995</v>
      </c>
    </row>
    <row r="1577" spans="1:5" ht="30" x14ac:dyDescent="0.25">
      <c r="A1577" s="98" t="s">
        <v>1067</v>
      </c>
      <c r="B1577" t="s">
        <v>158</v>
      </c>
      <c r="C1577">
        <v>0.91259999999999997</v>
      </c>
      <c r="D1577">
        <v>74.25</v>
      </c>
      <c r="E1577">
        <f t="shared" si="12"/>
        <v>67.760599999999997</v>
      </c>
    </row>
    <row r="1578" spans="1:5" x14ac:dyDescent="0.25">
      <c r="A1578" s="98" t="s">
        <v>877</v>
      </c>
      <c r="B1578" t="s">
        <v>159</v>
      </c>
      <c r="C1578">
        <v>293</v>
      </c>
      <c r="D1578">
        <v>0.44</v>
      </c>
      <c r="E1578">
        <f t="shared" si="12"/>
        <v>128.91999999999999</v>
      </c>
    </row>
    <row r="1579" spans="1:5" ht="30" x14ac:dyDescent="0.25">
      <c r="A1579" s="98" t="s">
        <v>878</v>
      </c>
      <c r="B1579" t="s">
        <v>158</v>
      </c>
      <c r="C1579">
        <v>0.20899999999999999</v>
      </c>
      <c r="D1579">
        <v>54.81</v>
      </c>
      <c r="E1579">
        <f t="shared" si="12"/>
        <v>11.455299999999999</v>
      </c>
    </row>
    <row r="1580" spans="1:5" ht="30" x14ac:dyDescent="0.25">
      <c r="A1580" s="98" t="s">
        <v>1064</v>
      </c>
      <c r="B1580" t="s">
        <v>158</v>
      </c>
      <c r="C1580">
        <v>0.627</v>
      </c>
      <c r="D1580">
        <v>54.8</v>
      </c>
      <c r="E1580">
        <f t="shared" si="12"/>
        <v>34.3596</v>
      </c>
    </row>
    <row r="1581" spans="1:5" x14ac:dyDescent="0.25">
      <c r="A1581" s="98" t="s">
        <v>144</v>
      </c>
      <c r="B1581" t="s">
        <v>9</v>
      </c>
      <c r="C1581" t="s">
        <v>9</v>
      </c>
      <c r="D1581" t="s">
        <v>9</v>
      </c>
      <c r="E1581">
        <f>SUM(E1575:E1580)</f>
        <v>306.52090000000004</v>
      </c>
    </row>
    <row r="1583" spans="1:5" x14ac:dyDescent="0.25">
      <c r="A1583" s="98" t="s">
        <v>151</v>
      </c>
      <c r="B1583" t="s">
        <v>9</v>
      </c>
      <c r="C1583" t="s">
        <v>9</v>
      </c>
      <c r="D1583" t="s">
        <v>9</v>
      </c>
      <c r="E1583">
        <f>E1581</f>
        <v>306.52090000000004</v>
      </c>
    </row>
    <row r="1585" spans="1:5" x14ac:dyDescent="0.25">
      <c r="A1585" s="98" t="s">
        <v>173</v>
      </c>
    </row>
    <row r="1586" spans="1:5" ht="30" x14ac:dyDescent="0.25">
      <c r="A1586" s="98" t="s">
        <v>174</v>
      </c>
    </row>
    <row r="1587" spans="1:5" x14ac:dyDescent="0.25">
      <c r="A1587" s="98" t="s">
        <v>137</v>
      </c>
    </row>
    <row r="1589" spans="1:5" x14ac:dyDescent="0.25">
      <c r="A1589" s="98" t="s">
        <v>147</v>
      </c>
      <c r="B1589" t="s">
        <v>139</v>
      </c>
      <c r="C1589" t="s">
        <v>140</v>
      </c>
      <c r="D1589" t="s">
        <v>141</v>
      </c>
      <c r="E1589" t="s">
        <v>142</v>
      </c>
    </row>
    <row r="1590" spans="1:5" ht="30" x14ac:dyDescent="0.25">
      <c r="A1590" s="98" t="s">
        <v>680</v>
      </c>
      <c r="B1590" t="s">
        <v>146</v>
      </c>
      <c r="C1590">
        <v>0.17</v>
      </c>
      <c r="D1590">
        <v>14.8035</v>
      </c>
      <c r="E1590">
        <f>ROUND((C1590*D1590),4)</f>
        <v>2.5165999999999999</v>
      </c>
    </row>
    <row r="1591" spans="1:5" x14ac:dyDescent="0.25">
      <c r="A1591" s="98" t="s">
        <v>668</v>
      </c>
      <c r="B1591" t="s">
        <v>146</v>
      </c>
      <c r="C1591">
        <v>0.05</v>
      </c>
      <c r="D1591">
        <v>10.5754</v>
      </c>
      <c r="E1591">
        <f>ROUND((C1591*D1591),4)</f>
        <v>0.52880000000000005</v>
      </c>
    </row>
    <row r="1592" spans="1:5" x14ac:dyDescent="0.25">
      <c r="A1592" s="98" t="s">
        <v>824</v>
      </c>
      <c r="B1592" t="s">
        <v>150</v>
      </c>
      <c r="C1592">
        <v>0.04</v>
      </c>
      <c r="D1592">
        <v>1.97</v>
      </c>
      <c r="E1592">
        <f>ROUND((C1592*D1592),4)</f>
        <v>7.8799999999999995E-2</v>
      </c>
    </row>
    <row r="1593" spans="1:5" ht="30" x14ac:dyDescent="0.25">
      <c r="A1593" s="98" t="s">
        <v>1068</v>
      </c>
      <c r="B1593" t="s">
        <v>150</v>
      </c>
      <c r="C1593">
        <v>1</v>
      </c>
      <c r="D1593">
        <v>39.79</v>
      </c>
      <c r="E1593">
        <f>ROUND((C1593*D1593),4)</f>
        <v>39.79</v>
      </c>
    </row>
    <row r="1594" spans="1:5" x14ac:dyDescent="0.25">
      <c r="A1594" s="98" t="s">
        <v>144</v>
      </c>
      <c r="B1594" t="s">
        <v>9</v>
      </c>
      <c r="C1594" t="s">
        <v>9</v>
      </c>
      <c r="D1594" t="s">
        <v>9</v>
      </c>
      <c r="E1594">
        <f>SUM(E1590:E1593)</f>
        <v>42.914200000000001</v>
      </c>
    </row>
    <row r="1596" spans="1:5" x14ac:dyDescent="0.25">
      <c r="A1596" s="98" t="s">
        <v>151</v>
      </c>
      <c r="B1596" t="s">
        <v>9</v>
      </c>
      <c r="C1596" t="s">
        <v>9</v>
      </c>
      <c r="D1596" t="s">
        <v>9</v>
      </c>
      <c r="E1596">
        <f>E1594</f>
        <v>42.914200000000001</v>
      </c>
    </row>
    <row r="1598" spans="1:5" x14ac:dyDescent="0.25">
      <c r="A1598" s="98" t="s">
        <v>175</v>
      </c>
    </row>
    <row r="1599" spans="1:5" ht="30" x14ac:dyDescent="0.25">
      <c r="A1599" s="98" t="s">
        <v>1069</v>
      </c>
    </row>
    <row r="1600" spans="1:5" x14ac:dyDescent="0.25">
      <c r="A1600" s="98" t="s">
        <v>137</v>
      </c>
    </row>
    <row r="1602" spans="1:5" x14ac:dyDescent="0.25">
      <c r="A1602" s="98" t="s">
        <v>147</v>
      </c>
      <c r="B1602" t="s">
        <v>139</v>
      </c>
      <c r="C1602" t="s">
        <v>140</v>
      </c>
      <c r="D1602" t="s">
        <v>141</v>
      </c>
      <c r="E1602" t="s">
        <v>142</v>
      </c>
    </row>
    <row r="1603" spans="1:5" ht="30" x14ac:dyDescent="0.25">
      <c r="A1603" s="98" t="s">
        <v>680</v>
      </c>
      <c r="B1603" t="s">
        <v>146</v>
      </c>
      <c r="C1603">
        <v>0.27</v>
      </c>
      <c r="D1603">
        <v>14.8035</v>
      </c>
      <c r="E1603">
        <f>ROUND((C1603*D1603),4)</f>
        <v>3.9969000000000001</v>
      </c>
    </row>
    <row r="1604" spans="1:5" x14ac:dyDescent="0.25">
      <c r="A1604" s="98" t="s">
        <v>668</v>
      </c>
      <c r="B1604" t="s">
        <v>146</v>
      </c>
      <c r="C1604">
        <v>0.09</v>
      </c>
      <c r="D1604">
        <v>10.5754</v>
      </c>
      <c r="E1604">
        <f>ROUND((C1604*D1604),4)</f>
        <v>0.95179999999999998</v>
      </c>
    </row>
    <row r="1605" spans="1:5" x14ac:dyDescent="0.25">
      <c r="A1605" s="98" t="s">
        <v>824</v>
      </c>
      <c r="B1605" t="s">
        <v>150</v>
      </c>
      <c r="C1605">
        <v>0.05</v>
      </c>
      <c r="D1605">
        <v>1.97</v>
      </c>
      <c r="E1605">
        <f>ROUND((C1605*D1605),4)</f>
        <v>9.8500000000000004E-2</v>
      </c>
    </row>
    <row r="1606" spans="1:5" ht="30" x14ac:dyDescent="0.25">
      <c r="A1606" s="98" t="s">
        <v>1070</v>
      </c>
      <c r="B1606" t="s">
        <v>150</v>
      </c>
      <c r="C1606">
        <v>1</v>
      </c>
      <c r="D1606">
        <v>92.1</v>
      </c>
      <c r="E1606">
        <f>ROUND((C1606*D1606),4)</f>
        <v>92.1</v>
      </c>
    </row>
    <row r="1607" spans="1:5" x14ac:dyDescent="0.25">
      <c r="A1607" s="98" t="s">
        <v>144</v>
      </c>
      <c r="B1607" t="s">
        <v>9</v>
      </c>
      <c r="C1607" t="s">
        <v>9</v>
      </c>
      <c r="D1607" t="s">
        <v>9</v>
      </c>
      <c r="E1607">
        <f>SUM(E1603:E1606)</f>
        <v>97.147199999999998</v>
      </c>
    </row>
    <row r="1609" spans="1:5" x14ac:dyDescent="0.25">
      <c r="A1609" s="98" t="s">
        <v>151</v>
      </c>
      <c r="B1609" t="s">
        <v>9</v>
      </c>
      <c r="C1609" t="s">
        <v>9</v>
      </c>
      <c r="D1609" t="s">
        <v>9</v>
      </c>
      <c r="E1609">
        <f>E1607</f>
        <v>97.147199999999998</v>
      </c>
    </row>
    <row r="1611" spans="1:5" x14ac:dyDescent="0.25">
      <c r="A1611" s="98" t="s">
        <v>176</v>
      </c>
    </row>
    <row r="1612" spans="1:5" x14ac:dyDescent="0.25">
      <c r="A1612" s="98" t="s">
        <v>177</v>
      </c>
    </row>
    <row r="1613" spans="1:5" x14ac:dyDescent="0.25">
      <c r="A1613" s="98" t="s">
        <v>137</v>
      </c>
    </row>
    <row r="1615" spans="1:5" x14ac:dyDescent="0.25">
      <c r="A1615" s="98" t="s">
        <v>147</v>
      </c>
      <c r="B1615" t="s">
        <v>139</v>
      </c>
      <c r="C1615" t="s">
        <v>140</v>
      </c>
      <c r="D1615" t="s">
        <v>141</v>
      </c>
      <c r="E1615" t="s">
        <v>142</v>
      </c>
    </row>
    <row r="1616" spans="1:5" ht="30" x14ac:dyDescent="0.25">
      <c r="A1616" s="98" t="s">
        <v>683</v>
      </c>
      <c r="B1616" t="s">
        <v>146</v>
      </c>
      <c r="C1616">
        <v>0.48</v>
      </c>
      <c r="D1616">
        <v>14.173500000000001</v>
      </c>
      <c r="E1616">
        <f>ROUND((C1616*D1616),4)</f>
        <v>6.8033000000000001</v>
      </c>
    </row>
    <row r="1617" spans="1:5" x14ac:dyDescent="0.25">
      <c r="A1617" s="98" t="s">
        <v>668</v>
      </c>
      <c r="B1617" t="s">
        <v>146</v>
      </c>
      <c r="C1617">
        <v>0.15</v>
      </c>
      <c r="D1617">
        <v>10.5754</v>
      </c>
      <c r="E1617">
        <f>ROUND((C1617*D1617),4)</f>
        <v>1.5863</v>
      </c>
    </row>
    <row r="1618" spans="1:5" x14ac:dyDescent="0.25">
      <c r="A1618" s="98" t="s">
        <v>819</v>
      </c>
      <c r="B1618" t="s">
        <v>159</v>
      </c>
      <c r="C1618">
        <v>0.2974</v>
      </c>
      <c r="D1618">
        <v>14.62</v>
      </c>
      <c r="E1618">
        <f>ROUND((C1618*D1618),4)</f>
        <v>4.3479999999999999</v>
      </c>
    </row>
    <row r="1619" spans="1:5" ht="30" x14ac:dyDescent="0.25">
      <c r="A1619" s="98" t="s">
        <v>1071</v>
      </c>
      <c r="B1619" t="s">
        <v>150</v>
      </c>
      <c r="C1619">
        <v>1</v>
      </c>
      <c r="D1619">
        <v>79.59</v>
      </c>
      <c r="E1619">
        <f>ROUND((C1619*D1619),4)</f>
        <v>79.59</v>
      </c>
    </row>
    <row r="1620" spans="1:5" x14ac:dyDescent="0.25">
      <c r="A1620" s="98" t="s">
        <v>144</v>
      </c>
      <c r="B1620" t="s">
        <v>9</v>
      </c>
      <c r="C1620" t="s">
        <v>9</v>
      </c>
      <c r="D1620" t="s">
        <v>9</v>
      </c>
      <c r="E1620">
        <f>SUM(E1616:E1619)</f>
        <v>92.327600000000004</v>
      </c>
    </row>
    <row r="1622" spans="1:5" x14ac:dyDescent="0.25">
      <c r="A1622" s="98" t="s">
        <v>151</v>
      </c>
      <c r="B1622" t="s">
        <v>9</v>
      </c>
      <c r="C1622" t="s">
        <v>9</v>
      </c>
      <c r="D1622" t="s">
        <v>9</v>
      </c>
      <c r="E1622">
        <f>E1620</f>
        <v>92.327600000000004</v>
      </c>
    </row>
    <row r="1624" spans="1:5" x14ac:dyDescent="0.25">
      <c r="A1624" s="98" t="s">
        <v>1072</v>
      </c>
    </row>
    <row r="1625" spans="1:5" ht="30" x14ac:dyDescent="0.25">
      <c r="A1625" s="98" t="s">
        <v>179</v>
      </c>
    </row>
    <row r="1626" spans="1:5" x14ac:dyDescent="0.25">
      <c r="A1626" s="98" t="s">
        <v>156</v>
      </c>
    </row>
    <row r="1628" spans="1:5" x14ac:dyDescent="0.25">
      <c r="A1628" s="98" t="s">
        <v>147</v>
      </c>
      <c r="B1628" t="s">
        <v>139</v>
      </c>
      <c r="C1628" t="s">
        <v>140</v>
      </c>
      <c r="D1628" t="s">
        <v>141</v>
      </c>
      <c r="E1628" t="s">
        <v>142</v>
      </c>
    </row>
    <row r="1629" spans="1:5" ht="30" x14ac:dyDescent="0.25">
      <c r="A1629" s="98" t="s">
        <v>1073</v>
      </c>
      <c r="B1629" t="s">
        <v>146</v>
      </c>
      <c r="C1629">
        <v>4.75</v>
      </c>
      <c r="D1629">
        <v>11.343299999999999</v>
      </c>
      <c r="E1629">
        <f t="shared" ref="E1629:E1634" si="13">ROUND((C1629*D1629),4)</f>
        <v>53.880699999999997</v>
      </c>
    </row>
    <row r="1630" spans="1:5" ht="45" x14ac:dyDescent="0.25">
      <c r="A1630" s="98" t="s">
        <v>1066</v>
      </c>
      <c r="B1630" t="s">
        <v>180</v>
      </c>
      <c r="C1630">
        <v>1.1100000000000001</v>
      </c>
      <c r="D1630">
        <v>0.80249999999999999</v>
      </c>
      <c r="E1630">
        <f t="shared" si="13"/>
        <v>0.89080000000000004</v>
      </c>
    </row>
    <row r="1631" spans="1:5" ht="45" x14ac:dyDescent="0.25">
      <c r="A1631" s="98" t="s">
        <v>1074</v>
      </c>
      <c r="B1631" t="s">
        <v>157</v>
      </c>
      <c r="C1631">
        <v>3.64</v>
      </c>
      <c r="D1631">
        <v>0.23680000000000001</v>
      </c>
      <c r="E1631">
        <f t="shared" si="13"/>
        <v>0.86199999999999999</v>
      </c>
    </row>
    <row r="1632" spans="1:5" x14ac:dyDescent="0.25">
      <c r="A1632" s="98" t="s">
        <v>875</v>
      </c>
      <c r="B1632" t="s">
        <v>158</v>
      </c>
      <c r="C1632">
        <v>1.29</v>
      </c>
      <c r="D1632">
        <v>70.92</v>
      </c>
      <c r="E1632">
        <f t="shared" si="13"/>
        <v>91.486800000000002</v>
      </c>
    </row>
    <row r="1633" spans="1:5" x14ac:dyDescent="0.25">
      <c r="A1633" s="98" t="s">
        <v>876</v>
      </c>
      <c r="B1633" t="s">
        <v>159</v>
      </c>
      <c r="C1633">
        <v>193.7</v>
      </c>
      <c r="D1633">
        <v>0.5</v>
      </c>
      <c r="E1633">
        <f t="shared" si="13"/>
        <v>96.85</v>
      </c>
    </row>
    <row r="1634" spans="1:5" x14ac:dyDescent="0.25">
      <c r="A1634" s="98" t="s">
        <v>877</v>
      </c>
      <c r="B1634" t="s">
        <v>159</v>
      </c>
      <c r="C1634">
        <v>185.63</v>
      </c>
      <c r="D1634">
        <v>0.44</v>
      </c>
      <c r="E1634">
        <f t="shared" si="13"/>
        <v>81.677199999999999</v>
      </c>
    </row>
    <row r="1635" spans="1:5" x14ac:dyDescent="0.25">
      <c r="A1635" s="98" t="s">
        <v>144</v>
      </c>
      <c r="B1635" t="s">
        <v>9</v>
      </c>
      <c r="C1635" t="s">
        <v>9</v>
      </c>
      <c r="D1635" t="s">
        <v>9</v>
      </c>
      <c r="E1635">
        <f>SUM(E1629:E1634)</f>
        <v>325.64749999999998</v>
      </c>
    </row>
    <row r="1637" spans="1:5" x14ac:dyDescent="0.25">
      <c r="A1637" s="98" t="s">
        <v>151</v>
      </c>
      <c r="B1637" t="s">
        <v>9</v>
      </c>
      <c r="C1637" t="s">
        <v>9</v>
      </c>
      <c r="D1637" t="s">
        <v>9</v>
      </c>
      <c r="E1637">
        <f>E1635</f>
        <v>325.64749999999998</v>
      </c>
    </row>
    <row r="1639" spans="1:5" x14ac:dyDescent="0.25">
      <c r="A1639" s="98" t="s">
        <v>181</v>
      </c>
    </row>
    <row r="1640" spans="1:5" ht="30" x14ac:dyDescent="0.25">
      <c r="A1640" s="98" t="s">
        <v>179</v>
      </c>
    </row>
    <row r="1641" spans="1:5" x14ac:dyDescent="0.25">
      <c r="A1641" s="98" t="s">
        <v>156</v>
      </c>
    </row>
    <row r="1643" spans="1:5" x14ac:dyDescent="0.25">
      <c r="A1643" s="98" t="s">
        <v>147</v>
      </c>
      <c r="B1643" t="s">
        <v>139</v>
      </c>
      <c r="C1643" t="s">
        <v>140</v>
      </c>
      <c r="D1643" t="s">
        <v>141</v>
      </c>
      <c r="E1643" t="s">
        <v>142</v>
      </c>
    </row>
    <row r="1644" spans="1:5" x14ac:dyDescent="0.25">
      <c r="A1644" s="98" t="s">
        <v>668</v>
      </c>
      <c r="B1644" t="s">
        <v>146</v>
      </c>
      <c r="C1644">
        <v>11.37</v>
      </c>
      <c r="D1644">
        <v>10.5754</v>
      </c>
      <c r="E1644">
        <f>ROUND((C1644*D1644),4)</f>
        <v>120.2423</v>
      </c>
    </row>
    <row r="1645" spans="1:5" x14ac:dyDescent="0.25">
      <c r="A1645" s="98" t="s">
        <v>875</v>
      </c>
      <c r="B1645" t="s">
        <v>158</v>
      </c>
      <c r="C1645">
        <v>1.26</v>
      </c>
      <c r="D1645">
        <v>70.92</v>
      </c>
      <c r="E1645">
        <f>ROUND((C1645*D1645),4)</f>
        <v>89.359200000000001</v>
      </c>
    </row>
    <row r="1646" spans="1:5" x14ac:dyDescent="0.25">
      <c r="A1646" s="98" t="s">
        <v>876</v>
      </c>
      <c r="B1646" t="s">
        <v>159</v>
      </c>
      <c r="C1646">
        <v>188.94</v>
      </c>
      <c r="D1646">
        <v>0.5</v>
      </c>
      <c r="E1646">
        <f>ROUND((C1646*D1646),4)</f>
        <v>94.47</v>
      </c>
    </row>
    <row r="1647" spans="1:5" x14ac:dyDescent="0.25">
      <c r="A1647" s="98" t="s">
        <v>877</v>
      </c>
      <c r="B1647" t="s">
        <v>159</v>
      </c>
      <c r="C1647">
        <v>181.07</v>
      </c>
      <c r="D1647">
        <v>0.44</v>
      </c>
      <c r="E1647">
        <f>ROUND((C1647*D1647),4)</f>
        <v>79.6708</v>
      </c>
    </row>
    <row r="1648" spans="1:5" x14ac:dyDescent="0.25">
      <c r="A1648" s="98" t="s">
        <v>144</v>
      </c>
      <c r="B1648" t="s">
        <v>9</v>
      </c>
      <c r="C1648" t="s">
        <v>9</v>
      </c>
      <c r="D1648" t="s">
        <v>9</v>
      </c>
      <c r="E1648">
        <f>SUM(E1644:E1647)</f>
        <v>383.7423</v>
      </c>
    </row>
    <row r="1650" spans="1:5" x14ac:dyDescent="0.25">
      <c r="A1650" s="98" t="s">
        <v>151</v>
      </c>
      <c r="B1650" t="s">
        <v>9</v>
      </c>
      <c r="C1650" t="s">
        <v>9</v>
      </c>
      <c r="D1650" t="s">
        <v>9</v>
      </c>
      <c r="E1650">
        <f>E1648</f>
        <v>383.7423</v>
      </c>
    </row>
    <row r="1652" spans="1:5" x14ac:dyDescent="0.25">
      <c r="A1652" s="98" t="s">
        <v>1075</v>
      </c>
    </row>
    <row r="1653" spans="1:5" ht="30" x14ac:dyDescent="0.25">
      <c r="A1653" s="98" t="s">
        <v>1076</v>
      </c>
    </row>
    <row r="1654" spans="1:5" x14ac:dyDescent="0.25">
      <c r="A1654" s="98" t="s">
        <v>156</v>
      </c>
    </row>
    <row r="1656" spans="1:5" x14ac:dyDescent="0.25">
      <c r="A1656" s="98" t="s">
        <v>147</v>
      </c>
      <c r="B1656" t="s">
        <v>139</v>
      </c>
      <c r="C1656" t="s">
        <v>140</v>
      </c>
      <c r="D1656" t="s">
        <v>141</v>
      </c>
      <c r="E1656" t="s">
        <v>142</v>
      </c>
    </row>
    <row r="1657" spans="1:5" x14ac:dyDescent="0.25">
      <c r="A1657" s="98" t="s">
        <v>668</v>
      </c>
      <c r="B1657" t="s">
        <v>146</v>
      </c>
      <c r="C1657">
        <v>10.89</v>
      </c>
      <c r="D1657">
        <v>10.5754</v>
      </c>
      <c r="E1657">
        <f>ROUND((C1657*D1657),4)</f>
        <v>115.1661</v>
      </c>
    </row>
    <row r="1658" spans="1:5" ht="30" x14ac:dyDescent="0.25">
      <c r="A1658" s="98" t="s">
        <v>1067</v>
      </c>
      <c r="B1658" t="s">
        <v>158</v>
      </c>
      <c r="C1658">
        <v>1.05</v>
      </c>
      <c r="D1658">
        <v>74.25</v>
      </c>
      <c r="E1658">
        <f>ROUND((C1658*D1658),4)</f>
        <v>77.962500000000006</v>
      </c>
    </row>
    <row r="1659" spans="1:5" x14ac:dyDescent="0.25">
      <c r="A1659" s="98" t="s">
        <v>877</v>
      </c>
      <c r="B1659" t="s">
        <v>159</v>
      </c>
      <c r="C1659">
        <v>401.09</v>
      </c>
      <c r="D1659">
        <v>0.44</v>
      </c>
      <c r="E1659">
        <f>ROUND((C1659*D1659),4)</f>
        <v>176.4796</v>
      </c>
    </row>
    <row r="1660" spans="1:5" x14ac:dyDescent="0.25">
      <c r="A1660" s="98" t="s">
        <v>144</v>
      </c>
      <c r="B1660" t="s">
        <v>9</v>
      </c>
      <c r="C1660" t="s">
        <v>9</v>
      </c>
      <c r="D1660" t="s">
        <v>9</v>
      </c>
      <c r="E1660">
        <f>SUM(E1657:E1659)</f>
        <v>369.60820000000001</v>
      </c>
    </row>
    <row r="1662" spans="1:5" x14ac:dyDescent="0.25">
      <c r="A1662" s="98" t="s">
        <v>151</v>
      </c>
      <c r="B1662" t="s">
        <v>9</v>
      </c>
      <c r="C1662" t="s">
        <v>9</v>
      </c>
      <c r="D1662" t="s">
        <v>9</v>
      </c>
      <c r="E1662">
        <f>E1660</f>
        <v>369.60820000000001</v>
      </c>
    </row>
    <row r="1664" spans="1:5" x14ac:dyDescent="0.25">
      <c r="A1664" s="98" t="s">
        <v>182</v>
      </c>
    </row>
    <row r="1665" spans="1:5" ht="30" x14ac:dyDescent="0.25">
      <c r="A1665" s="98" t="s">
        <v>183</v>
      </c>
    </row>
    <row r="1666" spans="1:5" x14ac:dyDescent="0.25">
      <c r="A1666" s="98" t="s">
        <v>184</v>
      </c>
    </row>
    <row r="1668" spans="1:5" x14ac:dyDescent="0.25">
      <c r="A1668" s="98" t="s">
        <v>145</v>
      </c>
      <c r="B1668" t="s">
        <v>139</v>
      </c>
      <c r="C1668" t="s">
        <v>140</v>
      </c>
      <c r="D1668" t="s">
        <v>141</v>
      </c>
      <c r="E1668" t="s">
        <v>142</v>
      </c>
    </row>
    <row r="1669" spans="1:5" x14ac:dyDescent="0.25">
      <c r="A1669" s="98" t="s">
        <v>1077</v>
      </c>
      <c r="B1669" t="s">
        <v>146</v>
      </c>
      <c r="C1669">
        <v>1</v>
      </c>
      <c r="D1669">
        <v>8.6199999999999992</v>
      </c>
      <c r="E1669">
        <f>ROUND((C1669*D1669),4)</f>
        <v>8.6199999999999992</v>
      </c>
    </row>
    <row r="1670" spans="1:5" x14ac:dyDescent="0.25">
      <c r="A1670" s="98" t="s">
        <v>144</v>
      </c>
      <c r="B1670" t="s">
        <v>9</v>
      </c>
      <c r="C1670" t="s">
        <v>9</v>
      </c>
      <c r="D1670" t="s">
        <v>9</v>
      </c>
      <c r="E1670">
        <f>SUM(E1669:E1669)</f>
        <v>8.6199999999999992</v>
      </c>
    </row>
    <row r="1672" spans="1:5" x14ac:dyDescent="0.25">
      <c r="A1672" s="98" t="s">
        <v>147</v>
      </c>
      <c r="B1672" t="s">
        <v>139</v>
      </c>
      <c r="C1672" t="s">
        <v>140</v>
      </c>
      <c r="D1672" t="s">
        <v>141</v>
      </c>
      <c r="E1672" t="s">
        <v>142</v>
      </c>
    </row>
    <row r="1673" spans="1:5" x14ac:dyDescent="0.25">
      <c r="A1673" s="98" t="s">
        <v>1078</v>
      </c>
      <c r="B1673" t="s">
        <v>146</v>
      </c>
      <c r="C1673">
        <v>1</v>
      </c>
      <c r="D1673">
        <v>0.33889999999999998</v>
      </c>
      <c r="E1673">
        <f t="shared" ref="E1673:E1678" si="14">ROUND((C1673*D1673),4)</f>
        <v>0.33889999999999998</v>
      </c>
    </row>
    <row r="1674" spans="1:5" x14ac:dyDescent="0.25">
      <c r="A1674" s="98" t="s">
        <v>1079</v>
      </c>
      <c r="B1674" t="s">
        <v>146</v>
      </c>
      <c r="C1674">
        <v>1</v>
      </c>
      <c r="D1674">
        <v>1.1265000000000001</v>
      </c>
      <c r="E1674">
        <f t="shared" si="14"/>
        <v>1.1265000000000001</v>
      </c>
    </row>
    <row r="1675" spans="1:5" ht="30" x14ac:dyDescent="0.25">
      <c r="A1675" s="98" t="s">
        <v>1080</v>
      </c>
      <c r="B1675" t="s">
        <v>146</v>
      </c>
      <c r="C1675">
        <v>1</v>
      </c>
      <c r="D1675">
        <v>0.6</v>
      </c>
      <c r="E1675">
        <f t="shared" si="14"/>
        <v>0.6</v>
      </c>
    </row>
    <row r="1676" spans="1:5" ht="30" x14ac:dyDescent="0.25">
      <c r="A1676" s="98" t="s">
        <v>1081</v>
      </c>
      <c r="B1676" t="s">
        <v>146</v>
      </c>
      <c r="C1676">
        <v>1</v>
      </c>
      <c r="D1676">
        <v>0.7</v>
      </c>
      <c r="E1676">
        <f t="shared" si="14"/>
        <v>0.7</v>
      </c>
    </row>
    <row r="1677" spans="1:5" ht="30" x14ac:dyDescent="0.25">
      <c r="A1677" s="98" t="s">
        <v>1082</v>
      </c>
      <c r="B1677" t="s">
        <v>146</v>
      </c>
      <c r="C1677">
        <v>1</v>
      </c>
      <c r="D1677">
        <v>0.09</v>
      </c>
      <c r="E1677">
        <f t="shared" si="14"/>
        <v>0.09</v>
      </c>
    </row>
    <row r="1678" spans="1:5" ht="30" x14ac:dyDescent="0.25">
      <c r="A1678" s="98" t="s">
        <v>1083</v>
      </c>
      <c r="B1678" t="s">
        <v>146</v>
      </c>
      <c r="C1678">
        <v>1</v>
      </c>
      <c r="D1678">
        <v>0.04</v>
      </c>
      <c r="E1678">
        <f t="shared" si="14"/>
        <v>0.04</v>
      </c>
    </row>
    <row r="1679" spans="1:5" x14ac:dyDescent="0.25">
      <c r="A1679" s="98" t="s">
        <v>144</v>
      </c>
      <c r="B1679" t="s">
        <v>9</v>
      </c>
      <c r="C1679" t="s">
        <v>9</v>
      </c>
      <c r="D1679" t="s">
        <v>9</v>
      </c>
      <c r="E1679">
        <f>SUM(E1673:E1678)</f>
        <v>2.8953999999999995</v>
      </c>
    </row>
    <row r="1681" spans="1:5" x14ac:dyDescent="0.25">
      <c r="A1681" s="98" t="s">
        <v>151</v>
      </c>
      <c r="B1681" t="s">
        <v>9</v>
      </c>
      <c r="C1681" t="s">
        <v>9</v>
      </c>
      <c r="D1681" t="s">
        <v>9</v>
      </c>
      <c r="E1681">
        <f>E1670+E1679</f>
        <v>11.5154</v>
      </c>
    </row>
    <row r="1683" spans="1:5" x14ac:dyDescent="0.25">
      <c r="A1683" s="98" t="s">
        <v>185</v>
      </c>
    </row>
    <row r="1684" spans="1:5" ht="30" x14ac:dyDescent="0.25">
      <c r="A1684" s="98" t="s">
        <v>186</v>
      </c>
    </row>
    <row r="1685" spans="1:5" x14ac:dyDescent="0.25">
      <c r="A1685" s="98" t="s">
        <v>184</v>
      </c>
    </row>
    <row r="1687" spans="1:5" x14ac:dyDescent="0.25">
      <c r="A1687" s="98" t="s">
        <v>145</v>
      </c>
      <c r="B1687" t="s">
        <v>139</v>
      </c>
      <c r="C1687" t="s">
        <v>140</v>
      </c>
      <c r="D1687" t="s">
        <v>141</v>
      </c>
      <c r="E1687" t="s">
        <v>142</v>
      </c>
    </row>
    <row r="1688" spans="1:5" x14ac:dyDescent="0.25">
      <c r="A1688" s="98" t="s">
        <v>884</v>
      </c>
      <c r="B1688" t="s">
        <v>146</v>
      </c>
      <c r="C1688">
        <v>1</v>
      </c>
      <c r="D1688">
        <v>8.66</v>
      </c>
      <c r="E1688">
        <f>ROUND((C1688*D1688),4)</f>
        <v>8.66</v>
      </c>
    </row>
    <row r="1689" spans="1:5" x14ac:dyDescent="0.25">
      <c r="A1689" s="98" t="s">
        <v>144</v>
      </c>
      <c r="B1689" t="s">
        <v>9</v>
      </c>
      <c r="C1689" t="s">
        <v>9</v>
      </c>
      <c r="D1689" t="s">
        <v>9</v>
      </c>
      <c r="E1689">
        <f>SUM(E1688:E1688)</f>
        <v>8.66</v>
      </c>
    </row>
    <row r="1691" spans="1:5" x14ac:dyDescent="0.25">
      <c r="A1691" s="98" t="s">
        <v>147</v>
      </c>
      <c r="B1691" t="s">
        <v>139</v>
      </c>
      <c r="C1691" t="s">
        <v>140</v>
      </c>
      <c r="D1691" t="s">
        <v>141</v>
      </c>
      <c r="E1691" t="s">
        <v>142</v>
      </c>
    </row>
    <row r="1692" spans="1:5" x14ac:dyDescent="0.25">
      <c r="A1692" s="98" t="s">
        <v>1078</v>
      </c>
      <c r="B1692" t="s">
        <v>146</v>
      </c>
      <c r="C1692">
        <v>1</v>
      </c>
      <c r="D1692">
        <v>0.33889999999999998</v>
      </c>
      <c r="E1692">
        <f t="shared" ref="E1692:E1697" si="15">ROUND((C1692*D1692),4)</f>
        <v>0.33889999999999998</v>
      </c>
    </row>
    <row r="1693" spans="1:5" x14ac:dyDescent="0.25">
      <c r="A1693" s="98" t="s">
        <v>1079</v>
      </c>
      <c r="B1693" t="s">
        <v>146</v>
      </c>
      <c r="C1693">
        <v>1</v>
      </c>
      <c r="D1693">
        <v>1.1265000000000001</v>
      </c>
      <c r="E1693">
        <f t="shared" si="15"/>
        <v>1.1265000000000001</v>
      </c>
    </row>
    <row r="1694" spans="1:5" ht="30" x14ac:dyDescent="0.25">
      <c r="A1694" s="98" t="s">
        <v>1080</v>
      </c>
      <c r="B1694" t="s">
        <v>146</v>
      </c>
      <c r="C1694">
        <v>1</v>
      </c>
      <c r="D1694">
        <v>0.6</v>
      </c>
      <c r="E1694">
        <f t="shared" si="15"/>
        <v>0.6</v>
      </c>
    </row>
    <row r="1695" spans="1:5" ht="30" x14ac:dyDescent="0.25">
      <c r="A1695" s="98" t="s">
        <v>1081</v>
      </c>
      <c r="B1695" t="s">
        <v>146</v>
      </c>
      <c r="C1695">
        <v>1</v>
      </c>
      <c r="D1695">
        <v>0.7</v>
      </c>
      <c r="E1695">
        <f t="shared" si="15"/>
        <v>0.7</v>
      </c>
    </row>
    <row r="1696" spans="1:5" ht="30" x14ac:dyDescent="0.25">
      <c r="A1696" s="98" t="s">
        <v>1082</v>
      </c>
      <c r="B1696" t="s">
        <v>146</v>
      </c>
      <c r="C1696">
        <v>1</v>
      </c>
      <c r="D1696">
        <v>0.09</v>
      </c>
      <c r="E1696">
        <f t="shared" si="15"/>
        <v>0.09</v>
      </c>
    </row>
    <row r="1697" spans="1:5" ht="30" x14ac:dyDescent="0.25">
      <c r="A1697" s="98" t="s">
        <v>1083</v>
      </c>
      <c r="B1697" t="s">
        <v>146</v>
      </c>
      <c r="C1697">
        <v>1</v>
      </c>
      <c r="D1697">
        <v>0.04</v>
      </c>
      <c r="E1697">
        <f t="shared" si="15"/>
        <v>0.04</v>
      </c>
    </row>
    <row r="1698" spans="1:5" x14ac:dyDescent="0.25">
      <c r="A1698" s="98" t="s">
        <v>144</v>
      </c>
      <c r="B1698" t="s">
        <v>9</v>
      </c>
      <c r="C1698" t="s">
        <v>9</v>
      </c>
      <c r="D1698" t="s">
        <v>9</v>
      </c>
      <c r="E1698">
        <f>SUM(E1692:E1697)</f>
        <v>2.8953999999999995</v>
      </c>
    </row>
    <row r="1700" spans="1:5" x14ac:dyDescent="0.25">
      <c r="A1700" s="98" t="s">
        <v>151</v>
      </c>
      <c r="B1700" t="s">
        <v>9</v>
      </c>
      <c r="C1700" t="s">
        <v>9</v>
      </c>
      <c r="D1700" t="s">
        <v>9</v>
      </c>
      <c r="E1700">
        <f>E1689+E1698</f>
        <v>11.555399999999999</v>
      </c>
    </row>
    <row r="1702" spans="1:5" x14ac:dyDescent="0.25">
      <c r="A1702" s="98" t="s">
        <v>187</v>
      </c>
    </row>
    <row r="1703" spans="1:5" ht="30" x14ac:dyDescent="0.25">
      <c r="A1703" s="98" t="s">
        <v>188</v>
      </c>
    </row>
    <row r="1704" spans="1:5" x14ac:dyDescent="0.25">
      <c r="A1704" s="98" t="s">
        <v>184</v>
      </c>
    </row>
    <row r="1706" spans="1:5" x14ac:dyDescent="0.25">
      <c r="A1706" s="98" t="s">
        <v>145</v>
      </c>
      <c r="B1706" t="s">
        <v>139</v>
      </c>
      <c r="C1706" t="s">
        <v>140</v>
      </c>
      <c r="D1706" t="s">
        <v>141</v>
      </c>
      <c r="E1706" t="s">
        <v>142</v>
      </c>
    </row>
    <row r="1707" spans="1:5" x14ac:dyDescent="0.25">
      <c r="A1707" s="98" t="s">
        <v>831</v>
      </c>
      <c r="B1707" t="s">
        <v>146</v>
      </c>
      <c r="C1707">
        <v>1</v>
      </c>
      <c r="D1707">
        <v>8.6199999999999992</v>
      </c>
      <c r="E1707">
        <f>ROUND((C1707*D1707),4)</f>
        <v>8.6199999999999992</v>
      </c>
    </row>
    <row r="1708" spans="1:5" x14ac:dyDescent="0.25">
      <c r="A1708" s="98" t="s">
        <v>144</v>
      </c>
      <c r="B1708" t="s">
        <v>9</v>
      </c>
      <c r="C1708" t="s">
        <v>9</v>
      </c>
      <c r="D1708" t="s">
        <v>9</v>
      </c>
      <c r="E1708">
        <f>SUM(E1707:E1707)</f>
        <v>8.6199999999999992</v>
      </c>
    </row>
    <row r="1710" spans="1:5" x14ac:dyDescent="0.25">
      <c r="A1710" s="98" t="s">
        <v>147</v>
      </c>
      <c r="B1710" t="s">
        <v>139</v>
      </c>
      <c r="C1710" t="s">
        <v>140</v>
      </c>
      <c r="D1710" t="s">
        <v>141</v>
      </c>
      <c r="E1710" t="s">
        <v>142</v>
      </c>
    </row>
    <row r="1711" spans="1:5" x14ac:dyDescent="0.25">
      <c r="A1711" s="98" t="s">
        <v>1078</v>
      </c>
      <c r="B1711" t="s">
        <v>146</v>
      </c>
      <c r="C1711">
        <v>1</v>
      </c>
      <c r="D1711">
        <v>0.33889999999999998</v>
      </c>
      <c r="E1711">
        <f t="shared" ref="E1711:E1716" si="16">ROUND((C1711*D1711),4)</f>
        <v>0.33889999999999998</v>
      </c>
    </row>
    <row r="1712" spans="1:5" x14ac:dyDescent="0.25">
      <c r="A1712" s="98" t="s">
        <v>1079</v>
      </c>
      <c r="B1712" t="s">
        <v>146</v>
      </c>
      <c r="C1712">
        <v>1</v>
      </c>
      <c r="D1712">
        <v>1.1265000000000001</v>
      </c>
      <c r="E1712">
        <f t="shared" si="16"/>
        <v>1.1265000000000001</v>
      </c>
    </row>
    <row r="1713" spans="1:5" ht="30" x14ac:dyDescent="0.25">
      <c r="A1713" s="98" t="s">
        <v>1080</v>
      </c>
      <c r="B1713" t="s">
        <v>146</v>
      </c>
      <c r="C1713">
        <v>1</v>
      </c>
      <c r="D1713">
        <v>0.6</v>
      </c>
      <c r="E1713">
        <f t="shared" si="16"/>
        <v>0.6</v>
      </c>
    </row>
    <row r="1714" spans="1:5" ht="30" x14ac:dyDescent="0.25">
      <c r="A1714" s="98" t="s">
        <v>1081</v>
      </c>
      <c r="B1714" t="s">
        <v>146</v>
      </c>
      <c r="C1714">
        <v>1</v>
      </c>
      <c r="D1714">
        <v>0.7</v>
      </c>
      <c r="E1714">
        <f t="shared" si="16"/>
        <v>0.7</v>
      </c>
    </row>
    <row r="1715" spans="1:5" ht="30" x14ac:dyDescent="0.25">
      <c r="A1715" s="98" t="s">
        <v>1082</v>
      </c>
      <c r="B1715" t="s">
        <v>146</v>
      </c>
      <c r="C1715">
        <v>1</v>
      </c>
      <c r="D1715">
        <v>0.09</v>
      </c>
      <c r="E1715">
        <f t="shared" si="16"/>
        <v>0.09</v>
      </c>
    </row>
    <row r="1716" spans="1:5" ht="30" x14ac:dyDescent="0.25">
      <c r="A1716" s="98" t="s">
        <v>1083</v>
      </c>
      <c r="B1716" t="s">
        <v>146</v>
      </c>
      <c r="C1716">
        <v>1</v>
      </c>
      <c r="D1716">
        <v>0.04</v>
      </c>
      <c r="E1716">
        <f t="shared" si="16"/>
        <v>0.04</v>
      </c>
    </row>
    <row r="1717" spans="1:5" x14ac:dyDescent="0.25">
      <c r="A1717" s="98" t="s">
        <v>144</v>
      </c>
      <c r="B1717" t="s">
        <v>9</v>
      </c>
      <c r="C1717" t="s">
        <v>9</v>
      </c>
      <c r="D1717" t="s">
        <v>9</v>
      </c>
      <c r="E1717">
        <f>SUM(E1711:E1716)</f>
        <v>2.8953999999999995</v>
      </c>
    </row>
    <row r="1719" spans="1:5" x14ac:dyDescent="0.25">
      <c r="A1719" s="98" t="s">
        <v>151</v>
      </c>
      <c r="B1719" t="s">
        <v>9</v>
      </c>
      <c r="C1719" t="s">
        <v>9</v>
      </c>
      <c r="D1719" t="s">
        <v>9</v>
      </c>
      <c r="E1719">
        <f>E1708+E1717</f>
        <v>11.5154</v>
      </c>
    </row>
    <row r="1721" spans="1:5" x14ac:dyDescent="0.25">
      <c r="A1721" s="98" t="s">
        <v>189</v>
      </c>
    </row>
    <row r="1722" spans="1:5" ht="30" x14ac:dyDescent="0.25">
      <c r="A1722" s="98" t="s">
        <v>190</v>
      </c>
    </row>
    <row r="1723" spans="1:5" x14ac:dyDescent="0.25">
      <c r="A1723" s="98" t="s">
        <v>184</v>
      </c>
    </row>
    <row r="1725" spans="1:5" x14ac:dyDescent="0.25">
      <c r="A1725" s="98" t="s">
        <v>145</v>
      </c>
      <c r="B1725" t="s">
        <v>139</v>
      </c>
      <c r="C1725" t="s">
        <v>140</v>
      </c>
      <c r="D1725" t="s">
        <v>141</v>
      </c>
      <c r="E1725" t="s">
        <v>142</v>
      </c>
    </row>
    <row r="1726" spans="1:5" x14ac:dyDescent="0.25">
      <c r="A1726" s="98" t="s">
        <v>1084</v>
      </c>
      <c r="B1726" t="s">
        <v>146</v>
      </c>
      <c r="C1726">
        <v>1</v>
      </c>
      <c r="D1726">
        <v>10.44</v>
      </c>
      <c r="E1726">
        <f>ROUND((C1726*D1726),4)</f>
        <v>10.44</v>
      </c>
    </row>
    <row r="1727" spans="1:5" x14ac:dyDescent="0.25">
      <c r="A1727" s="98" t="s">
        <v>144</v>
      </c>
      <c r="B1727" t="s">
        <v>9</v>
      </c>
      <c r="C1727" t="s">
        <v>9</v>
      </c>
      <c r="D1727" t="s">
        <v>9</v>
      </c>
      <c r="E1727">
        <f>SUM(E1726:E1726)</f>
        <v>10.44</v>
      </c>
    </row>
    <row r="1729" spans="1:5" x14ac:dyDescent="0.25">
      <c r="A1729" s="98" t="s">
        <v>147</v>
      </c>
      <c r="B1729" t="s">
        <v>139</v>
      </c>
      <c r="C1729" t="s">
        <v>140</v>
      </c>
      <c r="D1729" t="s">
        <v>141</v>
      </c>
      <c r="E1729" t="s">
        <v>142</v>
      </c>
    </row>
    <row r="1730" spans="1:5" x14ac:dyDescent="0.25">
      <c r="A1730" s="98" t="s">
        <v>1078</v>
      </c>
      <c r="B1730" t="s">
        <v>146</v>
      </c>
      <c r="C1730">
        <v>1</v>
      </c>
      <c r="D1730">
        <v>0.33889999999999998</v>
      </c>
      <c r="E1730">
        <f t="shared" ref="E1730:E1735" si="17">ROUND((C1730*D1730),4)</f>
        <v>0.33889999999999998</v>
      </c>
    </row>
    <row r="1731" spans="1:5" x14ac:dyDescent="0.25">
      <c r="A1731" s="98" t="s">
        <v>1079</v>
      </c>
      <c r="B1731" t="s">
        <v>146</v>
      </c>
      <c r="C1731">
        <v>1</v>
      </c>
      <c r="D1731">
        <v>1.1265000000000001</v>
      </c>
      <c r="E1731">
        <f t="shared" si="17"/>
        <v>1.1265000000000001</v>
      </c>
    </row>
    <row r="1732" spans="1:5" ht="30" x14ac:dyDescent="0.25">
      <c r="A1732" s="98" t="s">
        <v>1080</v>
      </c>
      <c r="B1732" t="s">
        <v>146</v>
      </c>
      <c r="C1732">
        <v>1</v>
      </c>
      <c r="D1732">
        <v>0.6</v>
      </c>
      <c r="E1732">
        <f t="shared" si="17"/>
        <v>0.6</v>
      </c>
    </row>
    <row r="1733" spans="1:5" ht="30" x14ac:dyDescent="0.25">
      <c r="A1733" s="98" t="s">
        <v>1081</v>
      </c>
      <c r="B1733" t="s">
        <v>146</v>
      </c>
      <c r="C1733">
        <v>1</v>
      </c>
      <c r="D1733">
        <v>0.7</v>
      </c>
      <c r="E1733">
        <f t="shared" si="17"/>
        <v>0.7</v>
      </c>
    </row>
    <row r="1734" spans="1:5" ht="30" x14ac:dyDescent="0.25">
      <c r="A1734" s="98" t="s">
        <v>1082</v>
      </c>
      <c r="B1734" t="s">
        <v>146</v>
      </c>
      <c r="C1734">
        <v>1</v>
      </c>
      <c r="D1734">
        <v>0.09</v>
      </c>
      <c r="E1734">
        <f t="shared" si="17"/>
        <v>0.09</v>
      </c>
    </row>
    <row r="1735" spans="1:5" ht="30" x14ac:dyDescent="0.25">
      <c r="A1735" s="98" t="s">
        <v>1083</v>
      </c>
      <c r="B1735" t="s">
        <v>146</v>
      </c>
      <c r="C1735">
        <v>1</v>
      </c>
      <c r="D1735">
        <v>0.04</v>
      </c>
      <c r="E1735">
        <f t="shared" si="17"/>
        <v>0.04</v>
      </c>
    </row>
    <row r="1736" spans="1:5" x14ac:dyDescent="0.25">
      <c r="A1736" s="98" t="s">
        <v>144</v>
      </c>
      <c r="B1736" t="s">
        <v>9</v>
      </c>
      <c r="C1736" t="s">
        <v>9</v>
      </c>
      <c r="D1736" t="s">
        <v>9</v>
      </c>
      <c r="E1736">
        <f>SUM(E1730:E1735)</f>
        <v>2.8953999999999995</v>
      </c>
    </row>
    <row r="1738" spans="1:5" x14ac:dyDescent="0.25">
      <c r="A1738" s="98" t="s">
        <v>151</v>
      </c>
      <c r="B1738" t="s">
        <v>9</v>
      </c>
      <c r="C1738" t="s">
        <v>9</v>
      </c>
      <c r="D1738" t="s">
        <v>9</v>
      </c>
      <c r="E1738">
        <f>E1727+E1736</f>
        <v>13.3354</v>
      </c>
    </row>
    <row r="1740" spans="1:5" x14ac:dyDescent="0.25">
      <c r="A1740" s="98" t="s">
        <v>191</v>
      </c>
    </row>
    <row r="1741" spans="1:5" ht="30" x14ac:dyDescent="0.25">
      <c r="A1741" s="98" t="s">
        <v>192</v>
      </c>
    </row>
    <row r="1742" spans="1:5" x14ac:dyDescent="0.25">
      <c r="A1742" s="98" t="s">
        <v>184</v>
      </c>
    </row>
    <row r="1744" spans="1:5" x14ac:dyDescent="0.25">
      <c r="A1744" s="98" t="s">
        <v>145</v>
      </c>
      <c r="B1744" t="s">
        <v>139</v>
      </c>
      <c r="C1744" t="s">
        <v>140</v>
      </c>
      <c r="D1744" t="s">
        <v>141</v>
      </c>
      <c r="E1744" t="s">
        <v>142</v>
      </c>
    </row>
    <row r="1745" spans="1:5" x14ac:dyDescent="0.25">
      <c r="A1745" s="98" t="s">
        <v>1085</v>
      </c>
      <c r="B1745" t="s">
        <v>146</v>
      </c>
      <c r="C1745">
        <v>1</v>
      </c>
      <c r="D1745">
        <v>11.31</v>
      </c>
      <c r="E1745">
        <f>ROUND((C1745*D1745),4)</f>
        <v>11.31</v>
      </c>
    </row>
    <row r="1746" spans="1:5" x14ac:dyDescent="0.25">
      <c r="A1746" s="98" t="s">
        <v>144</v>
      </c>
      <c r="B1746" t="s">
        <v>9</v>
      </c>
      <c r="C1746" t="s">
        <v>9</v>
      </c>
      <c r="D1746" t="s">
        <v>9</v>
      </c>
      <c r="E1746">
        <f>SUM(E1745:E1745)</f>
        <v>11.31</v>
      </c>
    </row>
    <row r="1748" spans="1:5" x14ac:dyDescent="0.25">
      <c r="A1748" s="98" t="s">
        <v>147</v>
      </c>
      <c r="B1748" t="s">
        <v>139</v>
      </c>
      <c r="C1748" t="s">
        <v>140</v>
      </c>
      <c r="D1748" t="s">
        <v>141</v>
      </c>
      <c r="E1748" t="s">
        <v>142</v>
      </c>
    </row>
    <row r="1749" spans="1:5" x14ac:dyDescent="0.25">
      <c r="A1749" s="98" t="s">
        <v>1078</v>
      </c>
      <c r="B1749" t="s">
        <v>146</v>
      </c>
      <c r="C1749">
        <v>1</v>
      </c>
      <c r="D1749">
        <v>0.33889999999999998</v>
      </c>
      <c r="E1749">
        <f t="shared" ref="E1749:E1754" si="18">ROUND((C1749*D1749),4)</f>
        <v>0.33889999999999998</v>
      </c>
    </row>
    <row r="1750" spans="1:5" x14ac:dyDescent="0.25">
      <c r="A1750" s="98" t="s">
        <v>1079</v>
      </c>
      <c r="B1750" t="s">
        <v>146</v>
      </c>
      <c r="C1750">
        <v>1</v>
      </c>
      <c r="D1750">
        <v>1.1265000000000001</v>
      </c>
      <c r="E1750">
        <f t="shared" si="18"/>
        <v>1.1265000000000001</v>
      </c>
    </row>
    <row r="1751" spans="1:5" ht="30" x14ac:dyDescent="0.25">
      <c r="A1751" s="98" t="s">
        <v>1080</v>
      </c>
      <c r="B1751" t="s">
        <v>146</v>
      </c>
      <c r="C1751">
        <v>1</v>
      </c>
      <c r="D1751">
        <v>0.6</v>
      </c>
      <c r="E1751">
        <f t="shared" si="18"/>
        <v>0.6</v>
      </c>
    </row>
    <row r="1752" spans="1:5" ht="30" x14ac:dyDescent="0.25">
      <c r="A1752" s="98" t="s">
        <v>1081</v>
      </c>
      <c r="B1752" t="s">
        <v>146</v>
      </c>
      <c r="C1752">
        <v>1</v>
      </c>
      <c r="D1752">
        <v>0.7</v>
      </c>
      <c r="E1752">
        <f t="shared" si="18"/>
        <v>0.7</v>
      </c>
    </row>
    <row r="1753" spans="1:5" ht="30" x14ac:dyDescent="0.25">
      <c r="A1753" s="98" t="s">
        <v>1082</v>
      </c>
      <c r="B1753" t="s">
        <v>146</v>
      </c>
      <c r="C1753">
        <v>1</v>
      </c>
      <c r="D1753">
        <v>0.09</v>
      </c>
      <c r="E1753">
        <f t="shared" si="18"/>
        <v>0.09</v>
      </c>
    </row>
    <row r="1754" spans="1:5" ht="30" x14ac:dyDescent="0.25">
      <c r="A1754" s="98" t="s">
        <v>1083</v>
      </c>
      <c r="B1754" t="s">
        <v>146</v>
      </c>
      <c r="C1754">
        <v>1</v>
      </c>
      <c r="D1754">
        <v>0.04</v>
      </c>
      <c r="E1754">
        <f t="shared" si="18"/>
        <v>0.04</v>
      </c>
    </row>
    <row r="1755" spans="1:5" x14ac:dyDescent="0.25">
      <c r="A1755" s="98" t="s">
        <v>144</v>
      </c>
      <c r="B1755" t="s">
        <v>9</v>
      </c>
      <c r="C1755" t="s">
        <v>9</v>
      </c>
      <c r="D1755" t="s">
        <v>9</v>
      </c>
      <c r="E1755">
        <f>SUM(E1749:E1754)</f>
        <v>2.8953999999999995</v>
      </c>
    </row>
    <row r="1757" spans="1:5" x14ac:dyDescent="0.25">
      <c r="A1757" s="98" t="s">
        <v>151</v>
      </c>
      <c r="B1757" t="s">
        <v>9</v>
      </c>
      <c r="C1757" t="s">
        <v>9</v>
      </c>
      <c r="D1757" t="s">
        <v>9</v>
      </c>
      <c r="E1757">
        <f>E1746+E1755</f>
        <v>14.205400000000001</v>
      </c>
    </row>
    <row r="1759" spans="1:5" x14ac:dyDescent="0.25">
      <c r="A1759" s="98" t="s">
        <v>193</v>
      </c>
    </row>
    <row r="1760" spans="1:5" ht="30" x14ac:dyDescent="0.25">
      <c r="A1760" s="98" t="s">
        <v>194</v>
      </c>
    </row>
    <row r="1761" spans="1:5" x14ac:dyDescent="0.25">
      <c r="A1761" s="98" t="s">
        <v>184</v>
      </c>
    </row>
    <row r="1763" spans="1:5" x14ac:dyDescent="0.25">
      <c r="A1763" s="98" t="s">
        <v>145</v>
      </c>
      <c r="B1763" t="s">
        <v>139</v>
      </c>
      <c r="C1763" t="s">
        <v>140</v>
      </c>
      <c r="D1763" t="s">
        <v>141</v>
      </c>
      <c r="E1763" t="s">
        <v>142</v>
      </c>
    </row>
    <row r="1764" spans="1:5" x14ac:dyDescent="0.25">
      <c r="A1764" s="98" t="s">
        <v>1086</v>
      </c>
      <c r="B1764" t="s">
        <v>146</v>
      </c>
      <c r="C1764">
        <v>1</v>
      </c>
      <c r="D1764">
        <v>11.48</v>
      </c>
      <c r="E1764">
        <f>ROUND((C1764*D1764),4)</f>
        <v>11.48</v>
      </c>
    </row>
    <row r="1765" spans="1:5" x14ac:dyDescent="0.25">
      <c r="A1765" s="98" t="s">
        <v>144</v>
      </c>
      <c r="B1765" t="s">
        <v>9</v>
      </c>
      <c r="C1765" t="s">
        <v>9</v>
      </c>
      <c r="D1765" t="s">
        <v>9</v>
      </c>
      <c r="E1765">
        <f>SUM(E1764:E1764)</f>
        <v>11.48</v>
      </c>
    </row>
    <row r="1767" spans="1:5" x14ac:dyDescent="0.25">
      <c r="A1767" s="98" t="s">
        <v>147</v>
      </c>
      <c r="B1767" t="s">
        <v>139</v>
      </c>
      <c r="C1767" t="s">
        <v>140</v>
      </c>
      <c r="D1767" t="s">
        <v>141</v>
      </c>
      <c r="E1767" t="s">
        <v>142</v>
      </c>
    </row>
    <row r="1768" spans="1:5" x14ac:dyDescent="0.25">
      <c r="A1768" s="98" t="s">
        <v>1078</v>
      </c>
      <c r="B1768" t="s">
        <v>146</v>
      </c>
      <c r="C1768">
        <v>1</v>
      </c>
      <c r="D1768">
        <v>0.33889999999999998</v>
      </c>
      <c r="E1768">
        <f t="shared" ref="E1768:E1773" si="19">ROUND((C1768*D1768),4)</f>
        <v>0.33889999999999998</v>
      </c>
    </row>
    <row r="1769" spans="1:5" x14ac:dyDescent="0.25">
      <c r="A1769" s="98" t="s">
        <v>1079</v>
      </c>
      <c r="B1769" t="s">
        <v>146</v>
      </c>
      <c r="C1769">
        <v>1</v>
      </c>
      <c r="D1769">
        <v>1.1265000000000001</v>
      </c>
      <c r="E1769">
        <f t="shared" si="19"/>
        <v>1.1265000000000001</v>
      </c>
    </row>
    <row r="1770" spans="1:5" ht="30" x14ac:dyDescent="0.25">
      <c r="A1770" s="98" t="s">
        <v>1080</v>
      </c>
      <c r="B1770" t="s">
        <v>146</v>
      </c>
      <c r="C1770">
        <v>1</v>
      </c>
      <c r="D1770">
        <v>0.6</v>
      </c>
      <c r="E1770">
        <f t="shared" si="19"/>
        <v>0.6</v>
      </c>
    </row>
    <row r="1771" spans="1:5" ht="30" x14ac:dyDescent="0.25">
      <c r="A1771" s="98" t="s">
        <v>1081</v>
      </c>
      <c r="B1771" t="s">
        <v>146</v>
      </c>
      <c r="C1771">
        <v>1</v>
      </c>
      <c r="D1771">
        <v>0.7</v>
      </c>
      <c r="E1771">
        <f t="shared" si="19"/>
        <v>0.7</v>
      </c>
    </row>
    <row r="1772" spans="1:5" ht="30" x14ac:dyDescent="0.25">
      <c r="A1772" s="98" t="s">
        <v>1082</v>
      </c>
      <c r="B1772" t="s">
        <v>146</v>
      </c>
      <c r="C1772">
        <v>1</v>
      </c>
      <c r="D1772">
        <v>0.09</v>
      </c>
      <c r="E1772">
        <f t="shared" si="19"/>
        <v>0.09</v>
      </c>
    </row>
    <row r="1773" spans="1:5" ht="30" x14ac:dyDescent="0.25">
      <c r="A1773" s="98" t="s">
        <v>1083</v>
      </c>
      <c r="B1773" t="s">
        <v>146</v>
      </c>
      <c r="C1773">
        <v>1</v>
      </c>
      <c r="D1773">
        <v>0.04</v>
      </c>
      <c r="E1773">
        <f t="shared" si="19"/>
        <v>0.04</v>
      </c>
    </row>
    <row r="1774" spans="1:5" x14ac:dyDescent="0.25">
      <c r="A1774" s="98" t="s">
        <v>144</v>
      </c>
      <c r="B1774" t="s">
        <v>9</v>
      </c>
      <c r="C1774" t="s">
        <v>9</v>
      </c>
      <c r="D1774" t="s">
        <v>9</v>
      </c>
      <c r="E1774">
        <f>SUM(E1768:E1773)</f>
        <v>2.8953999999999995</v>
      </c>
    </row>
    <row r="1776" spans="1:5" x14ac:dyDescent="0.25">
      <c r="A1776" s="98" t="s">
        <v>151</v>
      </c>
      <c r="B1776" t="s">
        <v>9</v>
      </c>
      <c r="C1776" t="s">
        <v>9</v>
      </c>
      <c r="D1776" t="s">
        <v>9</v>
      </c>
      <c r="E1776">
        <f>E1765+E1774</f>
        <v>14.375399999999999</v>
      </c>
    </row>
    <row r="1778" spans="1:5" x14ac:dyDescent="0.25">
      <c r="A1778" s="98" t="s">
        <v>195</v>
      </c>
    </row>
    <row r="1779" spans="1:5" x14ac:dyDescent="0.25">
      <c r="A1779" s="98" t="s">
        <v>196</v>
      </c>
    </row>
    <row r="1780" spans="1:5" x14ac:dyDescent="0.25">
      <c r="A1780" s="98" t="s">
        <v>184</v>
      </c>
    </row>
    <row r="1782" spans="1:5" x14ac:dyDescent="0.25">
      <c r="A1782" s="98" t="s">
        <v>145</v>
      </c>
      <c r="B1782" t="s">
        <v>139</v>
      </c>
      <c r="C1782" t="s">
        <v>140</v>
      </c>
      <c r="D1782" t="s">
        <v>141</v>
      </c>
      <c r="E1782" t="s">
        <v>142</v>
      </c>
    </row>
    <row r="1783" spans="1:5" x14ac:dyDescent="0.25">
      <c r="A1783" s="98" t="s">
        <v>885</v>
      </c>
      <c r="B1783" t="s">
        <v>146</v>
      </c>
      <c r="C1783">
        <v>1</v>
      </c>
      <c r="D1783">
        <v>11.48</v>
      </c>
      <c r="E1783">
        <f>ROUND((C1783*D1783),4)</f>
        <v>11.48</v>
      </c>
    </row>
    <row r="1784" spans="1:5" x14ac:dyDescent="0.25">
      <c r="A1784" s="98" t="s">
        <v>144</v>
      </c>
      <c r="B1784" t="s">
        <v>9</v>
      </c>
      <c r="C1784" t="s">
        <v>9</v>
      </c>
      <c r="D1784" t="s">
        <v>9</v>
      </c>
      <c r="E1784">
        <f>SUM(E1783:E1783)</f>
        <v>11.48</v>
      </c>
    </row>
    <row r="1786" spans="1:5" x14ac:dyDescent="0.25">
      <c r="A1786" s="98" t="s">
        <v>147</v>
      </c>
      <c r="B1786" t="s">
        <v>139</v>
      </c>
      <c r="C1786" t="s">
        <v>140</v>
      </c>
      <c r="D1786" t="s">
        <v>141</v>
      </c>
      <c r="E1786" t="s">
        <v>142</v>
      </c>
    </row>
    <row r="1787" spans="1:5" x14ac:dyDescent="0.25">
      <c r="A1787" s="98" t="s">
        <v>1078</v>
      </c>
      <c r="B1787" t="s">
        <v>146</v>
      </c>
      <c r="C1787">
        <v>1</v>
      </c>
      <c r="D1787">
        <v>0.33889999999999998</v>
      </c>
      <c r="E1787">
        <f t="shared" ref="E1787:E1792" si="20">ROUND((C1787*D1787),4)</f>
        <v>0.33889999999999998</v>
      </c>
    </row>
    <row r="1788" spans="1:5" x14ac:dyDescent="0.25">
      <c r="A1788" s="98" t="s">
        <v>1079</v>
      </c>
      <c r="B1788" t="s">
        <v>146</v>
      </c>
      <c r="C1788">
        <v>1</v>
      </c>
      <c r="D1788">
        <v>1.1265000000000001</v>
      </c>
      <c r="E1788">
        <f t="shared" si="20"/>
        <v>1.1265000000000001</v>
      </c>
    </row>
    <row r="1789" spans="1:5" ht="30" x14ac:dyDescent="0.25">
      <c r="A1789" s="98" t="s">
        <v>1080</v>
      </c>
      <c r="B1789" t="s">
        <v>146</v>
      </c>
      <c r="C1789">
        <v>1</v>
      </c>
      <c r="D1789">
        <v>0.6</v>
      </c>
      <c r="E1789">
        <f t="shared" si="20"/>
        <v>0.6</v>
      </c>
    </row>
    <row r="1790" spans="1:5" ht="30" x14ac:dyDescent="0.25">
      <c r="A1790" s="98" t="s">
        <v>1081</v>
      </c>
      <c r="B1790" t="s">
        <v>146</v>
      </c>
      <c r="C1790">
        <v>1</v>
      </c>
      <c r="D1790">
        <v>0.7</v>
      </c>
      <c r="E1790">
        <f t="shared" si="20"/>
        <v>0.7</v>
      </c>
    </row>
    <row r="1791" spans="1:5" ht="30" x14ac:dyDescent="0.25">
      <c r="A1791" s="98" t="s">
        <v>1082</v>
      </c>
      <c r="B1791" t="s">
        <v>146</v>
      </c>
      <c r="C1791">
        <v>1</v>
      </c>
      <c r="D1791">
        <v>0.09</v>
      </c>
      <c r="E1791">
        <f t="shared" si="20"/>
        <v>0.09</v>
      </c>
    </row>
    <row r="1792" spans="1:5" ht="30" x14ac:dyDescent="0.25">
      <c r="A1792" s="98" t="s">
        <v>1083</v>
      </c>
      <c r="B1792" t="s">
        <v>146</v>
      </c>
      <c r="C1792">
        <v>1</v>
      </c>
      <c r="D1792">
        <v>0.04</v>
      </c>
      <c r="E1792">
        <f t="shared" si="20"/>
        <v>0.04</v>
      </c>
    </row>
    <row r="1793" spans="1:5" x14ac:dyDescent="0.25">
      <c r="A1793" s="98" t="s">
        <v>144</v>
      </c>
      <c r="B1793" t="s">
        <v>9</v>
      </c>
      <c r="C1793" t="s">
        <v>9</v>
      </c>
      <c r="D1793" t="s">
        <v>9</v>
      </c>
      <c r="E1793">
        <f>SUM(E1787:E1792)</f>
        <v>2.8953999999999995</v>
      </c>
    </row>
    <row r="1795" spans="1:5" x14ac:dyDescent="0.25">
      <c r="A1795" s="98" t="s">
        <v>151</v>
      </c>
      <c r="B1795" t="s">
        <v>9</v>
      </c>
      <c r="C1795" t="s">
        <v>9</v>
      </c>
      <c r="D1795" t="s">
        <v>9</v>
      </c>
      <c r="E1795">
        <f>E1784+E1793</f>
        <v>14.375399999999999</v>
      </c>
    </row>
    <row r="1797" spans="1:5" x14ac:dyDescent="0.25">
      <c r="A1797" s="98" t="s">
        <v>197</v>
      </c>
    </row>
    <row r="1798" spans="1:5" ht="30" x14ac:dyDescent="0.25">
      <c r="A1798" s="98" t="s">
        <v>198</v>
      </c>
    </row>
    <row r="1799" spans="1:5" x14ac:dyDescent="0.25">
      <c r="A1799" s="98" t="s">
        <v>184</v>
      </c>
    </row>
    <row r="1801" spans="1:5" x14ac:dyDescent="0.25">
      <c r="A1801" s="98" t="s">
        <v>145</v>
      </c>
      <c r="B1801" t="s">
        <v>139</v>
      </c>
      <c r="C1801" t="s">
        <v>140</v>
      </c>
      <c r="D1801" t="s">
        <v>141</v>
      </c>
      <c r="E1801" t="s">
        <v>142</v>
      </c>
    </row>
    <row r="1802" spans="1:5" x14ac:dyDescent="0.25">
      <c r="A1802" s="98" t="s">
        <v>832</v>
      </c>
      <c r="B1802" t="s">
        <v>146</v>
      </c>
      <c r="C1802">
        <v>1</v>
      </c>
      <c r="D1802">
        <v>11.48</v>
      </c>
      <c r="E1802">
        <f>ROUND((C1802*D1802),4)</f>
        <v>11.48</v>
      </c>
    </row>
    <row r="1803" spans="1:5" x14ac:dyDescent="0.25">
      <c r="A1803" s="98" t="s">
        <v>144</v>
      </c>
      <c r="B1803" t="s">
        <v>9</v>
      </c>
      <c r="C1803" t="s">
        <v>9</v>
      </c>
      <c r="D1803" t="s">
        <v>9</v>
      </c>
      <c r="E1803">
        <f>SUM(E1802:E1802)</f>
        <v>11.48</v>
      </c>
    </row>
    <row r="1805" spans="1:5" x14ac:dyDescent="0.25">
      <c r="A1805" s="98" t="s">
        <v>147</v>
      </c>
      <c r="B1805" t="s">
        <v>139</v>
      </c>
      <c r="C1805" t="s">
        <v>140</v>
      </c>
      <c r="D1805" t="s">
        <v>141</v>
      </c>
      <c r="E1805" t="s">
        <v>142</v>
      </c>
    </row>
    <row r="1806" spans="1:5" x14ac:dyDescent="0.25">
      <c r="A1806" s="98" t="s">
        <v>1078</v>
      </c>
      <c r="B1806" t="s">
        <v>146</v>
      </c>
      <c r="C1806">
        <v>1</v>
      </c>
      <c r="D1806">
        <v>0.33889999999999998</v>
      </c>
      <c r="E1806">
        <f t="shared" ref="E1806:E1811" si="21">ROUND((C1806*D1806),4)</f>
        <v>0.33889999999999998</v>
      </c>
    </row>
    <row r="1807" spans="1:5" x14ac:dyDescent="0.25">
      <c r="A1807" s="98" t="s">
        <v>1079</v>
      </c>
      <c r="B1807" t="s">
        <v>146</v>
      </c>
      <c r="C1807">
        <v>1</v>
      </c>
      <c r="D1807">
        <v>1.1265000000000001</v>
      </c>
      <c r="E1807">
        <f t="shared" si="21"/>
        <v>1.1265000000000001</v>
      </c>
    </row>
    <row r="1808" spans="1:5" ht="30" x14ac:dyDescent="0.25">
      <c r="A1808" s="98" t="s">
        <v>1080</v>
      </c>
      <c r="B1808" t="s">
        <v>146</v>
      </c>
      <c r="C1808">
        <v>1</v>
      </c>
      <c r="D1808">
        <v>0.6</v>
      </c>
      <c r="E1808">
        <f t="shared" si="21"/>
        <v>0.6</v>
      </c>
    </row>
    <row r="1809" spans="1:5" ht="30" x14ac:dyDescent="0.25">
      <c r="A1809" s="98" t="s">
        <v>1081</v>
      </c>
      <c r="B1809" t="s">
        <v>146</v>
      </c>
      <c r="C1809">
        <v>1</v>
      </c>
      <c r="D1809">
        <v>0.7</v>
      </c>
      <c r="E1809">
        <f t="shared" si="21"/>
        <v>0.7</v>
      </c>
    </row>
    <row r="1810" spans="1:5" ht="30" x14ac:dyDescent="0.25">
      <c r="A1810" s="98" t="s">
        <v>1082</v>
      </c>
      <c r="B1810" t="s">
        <v>146</v>
      </c>
      <c r="C1810">
        <v>1</v>
      </c>
      <c r="D1810">
        <v>0.09</v>
      </c>
      <c r="E1810">
        <f t="shared" si="21"/>
        <v>0.09</v>
      </c>
    </row>
    <row r="1811" spans="1:5" ht="30" x14ac:dyDescent="0.25">
      <c r="A1811" s="98" t="s">
        <v>1083</v>
      </c>
      <c r="B1811" t="s">
        <v>146</v>
      </c>
      <c r="C1811">
        <v>1</v>
      </c>
      <c r="D1811">
        <v>0.04</v>
      </c>
      <c r="E1811">
        <f t="shared" si="21"/>
        <v>0.04</v>
      </c>
    </row>
    <row r="1812" spans="1:5" x14ac:dyDescent="0.25">
      <c r="A1812" s="98" t="s">
        <v>144</v>
      </c>
      <c r="B1812" t="s">
        <v>9</v>
      </c>
      <c r="C1812" t="s">
        <v>9</v>
      </c>
      <c r="D1812" t="s">
        <v>9</v>
      </c>
      <c r="E1812">
        <f>SUM(E1806:E1811)</f>
        <v>2.8953999999999995</v>
      </c>
    </row>
    <row r="1814" spans="1:5" x14ac:dyDescent="0.25">
      <c r="A1814" s="98" t="s">
        <v>151</v>
      </c>
      <c r="B1814" t="s">
        <v>9</v>
      </c>
      <c r="C1814" t="s">
        <v>9</v>
      </c>
      <c r="D1814" t="s">
        <v>9</v>
      </c>
      <c r="E1814">
        <f>E1803+E1812</f>
        <v>14.375399999999999</v>
      </c>
    </row>
    <row r="1816" spans="1:5" x14ac:dyDescent="0.25">
      <c r="A1816" s="98" t="s">
        <v>199</v>
      </c>
    </row>
    <row r="1817" spans="1:5" ht="30" x14ac:dyDescent="0.25">
      <c r="A1817" s="98" t="s">
        <v>200</v>
      </c>
    </row>
    <row r="1818" spans="1:5" x14ac:dyDescent="0.25">
      <c r="A1818" s="98" t="s">
        <v>184</v>
      </c>
    </row>
    <row r="1820" spans="1:5" x14ac:dyDescent="0.25">
      <c r="A1820" s="98" t="s">
        <v>145</v>
      </c>
      <c r="B1820" t="s">
        <v>139</v>
      </c>
      <c r="C1820" t="s">
        <v>140</v>
      </c>
      <c r="D1820" t="s">
        <v>141</v>
      </c>
      <c r="E1820" t="s">
        <v>142</v>
      </c>
    </row>
    <row r="1821" spans="1:5" x14ac:dyDescent="0.25">
      <c r="A1821" s="98" t="s">
        <v>1087</v>
      </c>
      <c r="B1821" t="s">
        <v>146</v>
      </c>
      <c r="C1821">
        <v>1</v>
      </c>
      <c r="D1821">
        <v>10.81</v>
      </c>
      <c r="E1821">
        <f>ROUND((C1821*D1821),4)</f>
        <v>10.81</v>
      </c>
    </row>
    <row r="1822" spans="1:5" x14ac:dyDescent="0.25">
      <c r="A1822" s="98" t="s">
        <v>144</v>
      </c>
      <c r="B1822" t="s">
        <v>9</v>
      </c>
      <c r="C1822" t="s">
        <v>9</v>
      </c>
      <c r="D1822" t="s">
        <v>9</v>
      </c>
      <c r="E1822">
        <f>SUM(E1821:E1821)</f>
        <v>10.81</v>
      </c>
    </row>
    <row r="1824" spans="1:5" x14ac:dyDescent="0.25">
      <c r="A1824" s="98" t="s">
        <v>147</v>
      </c>
      <c r="B1824" t="s">
        <v>139</v>
      </c>
      <c r="C1824" t="s">
        <v>140</v>
      </c>
      <c r="D1824" t="s">
        <v>141</v>
      </c>
      <c r="E1824" t="s">
        <v>142</v>
      </c>
    </row>
    <row r="1825" spans="1:5" x14ac:dyDescent="0.25">
      <c r="A1825" s="98" t="s">
        <v>1078</v>
      </c>
      <c r="B1825" t="s">
        <v>146</v>
      </c>
      <c r="C1825">
        <v>1</v>
      </c>
      <c r="D1825">
        <v>0.33889999999999998</v>
      </c>
      <c r="E1825">
        <f t="shared" ref="E1825:E1830" si="22">ROUND((C1825*D1825),4)</f>
        <v>0.33889999999999998</v>
      </c>
    </row>
    <row r="1826" spans="1:5" x14ac:dyDescent="0.25">
      <c r="A1826" s="98" t="s">
        <v>1079</v>
      </c>
      <c r="B1826" t="s">
        <v>146</v>
      </c>
      <c r="C1826">
        <v>1</v>
      </c>
      <c r="D1826">
        <v>1.1265000000000001</v>
      </c>
      <c r="E1826">
        <f t="shared" si="22"/>
        <v>1.1265000000000001</v>
      </c>
    </row>
    <row r="1827" spans="1:5" ht="30" x14ac:dyDescent="0.25">
      <c r="A1827" s="98" t="s">
        <v>1080</v>
      </c>
      <c r="B1827" t="s">
        <v>146</v>
      </c>
      <c r="C1827">
        <v>1</v>
      </c>
      <c r="D1827">
        <v>0.6</v>
      </c>
      <c r="E1827">
        <f t="shared" si="22"/>
        <v>0.6</v>
      </c>
    </row>
    <row r="1828" spans="1:5" ht="30" x14ac:dyDescent="0.25">
      <c r="A1828" s="98" t="s">
        <v>1081</v>
      </c>
      <c r="B1828" t="s">
        <v>146</v>
      </c>
      <c r="C1828">
        <v>1</v>
      </c>
      <c r="D1828">
        <v>0.7</v>
      </c>
      <c r="E1828">
        <f t="shared" si="22"/>
        <v>0.7</v>
      </c>
    </row>
    <row r="1829" spans="1:5" ht="30" x14ac:dyDescent="0.25">
      <c r="A1829" s="98" t="s">
        <v>1082</v>
      </c>
      <c r="B1829" t="s">
        <v>146</v>
      </c>
      <c r="C1829">
        <v>1</v>
      </c>
      <c r="D1829">
        <v>0.09</v>
      </c>
      <c r="E1829">
        <f t="shared" si="22"/>
        <v>0.09</v>
      </c>
    </row>
    <row r="1830" spans="1:5" ht="30" x14ac:dyDescent="0.25">
      <c r="A1830" s="98" t="s">
        <v>1083</v>
      </c>
      <c r="B1830" t="s">
        <v>146</v>
      </c>
      <c r="C1830">
        <v>1</v>
      </c>
      <c r="D1830">
        <v>0.04</v>
      </c>
      <c r="E1830">
        <f t="shared" si="22"/>
        <v>0.04</v>
      </c>
    </row>
    <row r="1831" spans="1:5" x14ac:dyDescent="0.25">
      <c r="A1831" s="98" t="s">
        <v>144</v>
      </c>
      <c r="B1831" t="s">
        <v>9</v>
      </c>
      <c r="C1831" t="s">
        <v>9</v>
      </c>
      <c r="D1831" t="s">
        <v>9</v>
      </c>
      <c r="E1831">
        <f>SUM(E1825:E1830)</f>
        <v>2.8953999999999995</v>
      </c>
    </row>
    <row r="1833" spans="1:5" x14ac:dyDescent="0.25">
      <c r="A1833" s="98" t="s">
        <v>151</v>
      </c>
      <c r="B1833" t="s">
        <v>9</v>
      </c>
      <c r="C1833" t="s">
        <v>9</v>
      </c>
      <c r="D1833" t="s">
        <v>9</v>
      </c>
      <c r="E1833">
        <f>E1822+E1831</f>
        <v>13.705400000000001</v>
      </c>
    </row>
    <row r="1835" spans="1:5" x14ac:dyDescent="0.25">
      <c r="A1835" s="98" t="s">
        <v>201</v>
      </c>
    </row>
    <row r="1836" spans="1:5" x14ac:dyDescent="0.25">
      <c r="A1836" s="98" t="s">
        <v>202</v>
      </c>
    </row>
    <row r="1837" spans="1:5" x14ac:dyDescent="0.25">
      <c r="A1837" s="98" t="s">
        <v>184</v>
      </c>
    </row>
    <row r="1839" spans="1:5" x14ac:dyDescent="0.25">
      <c r="A1839" s="98" t="s">
        <v>145</v>
      </c>
      <c r="B1839" t="s">
        <v>139</v>
      </c>
      <c r="C1839" t="s">
        <v>140</v>
      </c>
      <c r="D1839" t="s">
        <v>141</v>
      </c>
      <c r="E1839" t="s">
        <v>142</v>
      </c>
    </row>
    <row r="1840" spans="1:5" x14ac:dyDescent="0.25">
      <c r="A1840" s="98" t="s">
        <v>1088</v>
      </c>
      <c r="B1840" t="s">
        <v>146</v>
      </c>
      <c r="C1840">
        <v>1</v>
      </c>
      <c r="D1840">
        <v>11.48</v>
      </c>
      <c r="E1840">
        <f>ROUND((C1840*D1840),4)</f>
        <v>11.48</v>
      </c>
    </row>
    <row r="1841" spans="1:5" x14ac:dyDescent="0.25">
      <c r="A1841" s="98" t="s">
        <v>144</v>
      </c>
      <c r="B1841" t="s">
        <v>9</v>
      </c>
      <c r="C1841" t="s">
        <v>9</v>
      </c>
      <c r="D1841" t="s">
        <v>9</v>
      </c>
      <c r="E1841">
        <f>SUM(E1840:E1840)</f>
        <v>11.48</v>
      </c>
    </row>
    <row r="1843" spans="1:5" x14ac:dyDescent="0.25">
      <c r="A1843" s="98" t="s">
        <v>147</v>
      </c>
      <c r="B1843" t="s">
        <v>139</v>
      </c>
      <c r="C1843" t="s">
        <v>140</v>
      </c>
      <c r="D1843" t="s">
        <v>141</v>
      </c>
      <c r="E1843" t="s">
        <v>142</v>
      </c>
    </row>
    <row r="1844" spans="1:5" x14ac:dyDescent="0.25">
      <c r="A1844" s="98" t="s">
        <v>1078</v>
      </c>
      <c r="B1844" t="s">
        <v>146</v>
      </c>
      <c r="C1844">
        <v>1</v>
      </c>
      <c r="D1844">
        <v>0.33889999999999998</v>
      </c>
      <c r="E1844">
        <f t="shared" ref="E1844:E1849" si="23">ROUND((C1844*D1844),4)</f>
        <v>0.33889999999999998</v>
      </c>
    </row>
    <row r="1845" spans="1:5" x14ac:dyDescent="0.25">
      <c r="A1845" s="98" t="s">
        <v>1079</v>
      </c>
      <c r="B1845" t="s">
        <v>146</v>
      </c>
      <c r="C1845">
        <v>1</v>
      </c>
      <c r="D1845">
        <v>1.1265000000000001</v>
      </c>
      <c r="E1845">
        <f t="shared" si="23"/>
        <v>1.1265000000000001</v>
      </c>
    </row>
    <row r="1846" spans="1:5" ht="30" x14ac:dyDescent="0.25">
      <c r="A1846" s="98" t="s">
        <v>1080</v>
      </c>
      <c r="B1846" t="s">
        <v>146</v>
      </c>
      <c r="C1846">
        <v>1</v>
      </c>
      <c r="D1846">
        <v>0.6</v>
      </c>
      <c r="E1846">
        <f t="shared" si="23"/>
        <v>0.6</v>
      </c>
    </row>
    <row r="1847" spans="1:5" ht="30" x14ac:dyDescent="0.25">
      <c r="A1847" s="98" t="s">
        <v>1081</v>
      </c>
      <c r="B1847" t="s">
        <v>146</v>
      </c>
      <c r="C1847">
        <v>1</v>
      </c>
      <c r="D1847">
        <v>0.7</v>
      </c>
      <c r="E1847">
        <f t="shared" si="23"/>
        <v>0.7</v>
      </c>
    </row>
    <row r="1848" spans="1:5" ht="30" x14ac:dyDescent="0.25">
      <c r="A1848" s="98" t="s">
        <v>1082</v>
      </c>
      <c r="B1848" t="s">
        <v>146</v>
      </c>
      <c r="C1848">
        <v>1</v>
      </c>
      <c r="D1848">
        <v>0.09</v>
      </c>
      <c r="E1848">
        <f t="shared" si="23"/>
        <v>0.09</v>
      </c>
    </row>
    <row r="1849" spans="1:5" ht="30" x14ac:dyDescent="0.25">
      <c r="A1849" s="98" t="s">
        <v>1083</v>
      </c>
      <c r="B1849" t="s">
        <v>146</v>
      </c>
      <c r="C1849">
        <v>1</v>
      </c>
      <c r="D1849">
        <v>0.04</v>
      </c>
      <c r="E1849">
        <f t="shared" si="23"/>
        <v>0.04</v>
      </c>
    </row>
    <row r="1850" spans="1:5" x14ac:dyDescent="0.25">
      <c r="A1850" s="98" t="s">
        <v>144</v>
      </c>
      <c r="B1850" t="s">
        <v>9</v>
      </c>
      <c r="C1850" t="s">
        <v>9</v>
      </c>
      <c r="D1850" t="s">
        <v>9</v>
      </c>
      <c r="E1850">
        <f>SUM(E1844:E1849)</f>
        <v>2.8953999999999995</v>
      </c>
    </row>
    <row r="1852" spans="1:5" x14ac:dyDescent="0.25">
      <c r="A1852" s="98" t="s">
        <v>151</v>
      </c>
      <c r="B1852" t="s">
        <v>9</v>
      </c>
      <c r="C1852" t="s">
        <v>9</v>
      </c>
      <c r="D1852" t="s">
        <v>9</v>
      </c>
      <c r="E1852">
        <f>E1841+E1850</f>
        <v>14.375399999999999</v>
      </c>
    </row>
    <row r="1854" spans="1:5" x14ac:dyDescent="0.25">
      <c r="A1854" s="98" t="s">
        <v>203</v>
      </c>
    </row>
    <row r="1855" spans="1:5" x14ac:dyDescent="0.25">
      <c r="A1855" s="98" t="s">
        <v>204</v>
      </c>
    </row>
    <row r="1856" spans="1:5" x14ac:dyDescent="0.25">
      <c r="A1856" s="98" t="s">
        <v>184</v>
      </c>
    </row>
    <row r="1858" spans="1:5" x14ac:dyDescent="0.25">
      <c r="A1858" s="98" t="s">
        <v>145</v>
      </c>
      <c r="B1858" t="s">
        <v>139</v>
      </c>
      <c r="C1858" t="s">
        <v>140</v>
      </c>
      <c r="D1858" t="s">
        <v>141</v>
      </c>
      <c r="E1858" t="s">
        <v>142</v>
      </c>
    </row>
    <row r="1859" spans="1:5" x14ac:dyDescent="0.25">
      <c r="A1859" s="98" t="s">
        <v>1089</v>
      </c>
      <c r="B1859" t="s">
        <v>146</v>
      </c>
      <c r="C1859">
        <v>1</v>
      </c>
      <c r="D1859">
        <v>11.15</v>
      </c>
      <c r="E1859">
        <f>ROUND((C1859*D1859),4)</f>
        <v>11.15</v>
      </c>
    </row>
    <row r="1860" spans="1:5" x14ac:dyDescent="0.25">
      <c r="A1860" s="98" t="s">
        <v>144</v>
      </c>
      <c r="B1860" t="s">
        <v>9</v>
      </c>
      <c r="C1860" t="s">
        <v>9</v>
      </c>
      <c r="D1860" t="s">
        <v>9</v>
      </c>
      <c r="E1860">
        <f>SUM(E1859:E1859)</f>
        <v>11.15</v>
      </c>
    </row>
    <row r="1862" spans="1:5" x14ac:dyDescent="0.25">
      <c r="A1862" s="98" t="s">
        <v>147</v>
      </c>
      <c r="B1862" t="s">
        <v>139</v>
      </c>
      <c r="C1862" t="s">
        <v>140</v>
      </c>
      <c r="D1862" t="s">
        <v>141</v>
      </c>
      <c r="E1862" t="s">
        <v>142</v>
      </c>
    </row>
    <row r="1863" spans="1:5" x14ac:dyDescent="0.25">
      <c r="A1863" s="98" t="s">
        <v>1078</v>
      </c>
      <c r="B1863" t="s">
        <v>146</v>
      </c>
      <c r="C1863">
        <v>1</v>
      </c>
      <c r="D1863">
        <v>0.33889999999999998</v>
      </c>
      <c r="E1863">
        <f t="shared" ref="E1863:E1868" si="24">ROUND((C1863*D1863),4)</f>
        <v>0.33889999999999998</v>
      </c>
    </row>
    <row r="1864" spans="1:5" x14ac:dyDescent="0.25">
      <c r="A1864" s="98" t="s">
        <v>1079</v>
      </c>
      <c r="B1864" t="s">
        <v>146</v>
      </c>
      <c r="C1864">
        <v>1</v>
      </c>
      <c r="D1864">
        <v>1.1265000000000001</v>
      </c>
      <c r="E1864">
        <f t="shared" si="24"/>
        <v>1.1265000000000001</v>
      </c>
    </row>
    <row r="1865" spans="1:5" ht="30" x14ac:dyDescent="0.25">
      <c r="A1865" s="98" t="s">
        <v>1080</v>
      </c>
      <c r="B1865" t="s">
        <v>146</v>
      </c>
      <c r="C1865">
        <v>1</v>
      </c>
      <c r="D1865">
        <v>0.6</v>
      </c>
      <c r="E1865">
        <f t="shared" si="24"/>
        <v>0.6</v>
      </c>
    </row>
    <row r="1866" spans="1:5" ht="30" x14ac:dyDescent="0.25">
      <c r="A1866" s="98" t="s">
        <v>1081</v>
      </c>
      <c r="B1866" t="s">
        <v>146</v>
      </c>
      <c r="C1866">
        <v>1</v>
      </c>
      <c r="D1866">
        <v>0.7</v>
      </c>
      <c r="E1866">
        <f t="shared" si="24"/>
        <v>0.7</v>
      </c>
    </row>
    <row r="1867" spans="1:5" ht="30" x14ac:dyDescent="0.25">
      <c r="A1867" s="98" t="s">
        <v>1082</v>
      </c>
      <c r="B1867" t="s">
        <v>146</v>
      </c>
      <c r="C1867">
        <v>1</v>
      </c>
      <c r="D1867">
        <v>0.09</v>
      </c>
      <c r="E1867">
        <f t="shared" si="24"/>
        <v>0.09</v>
      </c>
    </row>
    <row r="1868" spans="1:5" ht="30" x14ac:dyDescent="0.25">
      <c r="A1868" s="98" t="s">
        <v>1083</v>
      </c>
      <c r="B1868" t="s">
        <v>146</v>
      </c>
      <c r="C1868">
        <v>1</v>
      </c>
      <c r="D1868">
        <v>0.04</v>
      </c>
      <c r="E1868">
        <f t="shared" si="24"/>
        <v>0.04</v>
      </c>
    </row>
    <row r="1869" spans="1:5" x14ac:dyDescent="0.25">
      <c r="A1869" s="98" t="s">
        <v>144</v>
      </c>
      <c r="B1869" t="s">
        <v>9</v>
      </c>
      <c r="C1869" t="s">
        <v>9</v>
      </c>
      <c r="D1869" t="s">
        <v>9</v>
      </c>
      <c r="E1869">
        <f>SUM(E1863:E1868)</f>
        <v>2.8953999999999995</v>
      </c>
    </row>
    <row r="1871" spans="1:5" x14ac:dyDescent="0.25">
      <c r="A1871" s="98" t="s">
        <v>151</v>
      </c>
      <c r="B1871" t="s">
        <v>9</v>
      </c>
      <c r="C1871" t="s">
        <v>9</v>
      </c>
      <c r="D1871" t="s">
        <v>9</v>
      </c>
      <c r="E1871">
        <f>E1860+E1869</f>
        <v>14.045400000000001</v>
      </c>
    </row>
    <row r="1873" spans="1:5" x14ac:dyDescent="0.25">
      <c r="A1873" s="98" t="s">
        <v>1090</v>
      </c>
    </row>
    <row r="1874" spans="1:5" x14ac:dyDescent="0.25">
      <c r="A1874" s="98" t="s">
        <v>1091</v>
      </c>
    </row>
    <row r="1875" spans="1:5" x14ac:dyDescent="0.25">
      <c r="A1875" s="98" t="s">
        <v>184</v>
      </c>
    </row>
    <row r="1877" spans="1:5" x14ac:dyDescent="0.25">
      <c r="A1877" s="98" t="s">
        <v>145</v>
      </c>
      <c r="B1877" t="s">
        <v>139</v>
      </c>
      <c r="C1877" t="s">
        <v>140</v>
      </c>
      <c r="D1877" t="s">
        <v>141</v>
      </c>
      <c r="E1877" t="s">
        <v>142</v>
      </c>
    </row>
    <row r="1878" spans="1:5" x14ac:dyDescent="0.25">
      <c r="A1878" s="98" t="s">
        <v>1092</v>
      </c>
      <c r="B1878" t="s">
        <v>146</v>
      </c>
      <c r="C1878">
        <v>1</v>
      </c>
      <c r="D1878">
        <v>11.27</v>
      </c>
      <c r="E1878">
        <f>ROUND((C1878*D1878),4)</f>
        <v>11.27</v>
      </c>
    </row>
    <row r="1879" spans="1:5" x14ac:dyDescent="0.25">
      <c r="A1879" s="98" t="s">
        <v>144</v>
      </c>
      <c r="B1879" t="s">
        <v>9</v>
      </c>
      <c r="C1879" t="s">
        <v>9</v>
      </c>
      <c r="D1879" t="s">
        <v>9</v>
      </c>
      <c r="E1879">
        <f>SUM(E1878:E1878)</f>
        <v>11.27</v>
      </c>
    </row>
    <row r="1881" spans="1:5" x14ac:dyDescent="0.25">
      <c r="A1881" s="98" t="s">
        <v>147</v>
      </c>
      <c r="B1881" t="s">
        <v>139</v>
      </c>
      <c r="C1881" t="s">
        <v>140</v>
      </c>
      <c r="D1881" t="s">
        <v>141</v>
      </c>
      <c r="E1881" t="s">
        <v>142</v>
      </c>
    </row>
    <row r="1882" spans="1:5" ht="30" x14ac:dyDescent="0.25">
      <c r="A1882" s="98" t="s">
        <v>1080</v>
      </c>
      <c r="B1882" t="s">
        <v>146</v>
      </c>
      <c r="C1882">
        <v>1</v>
      </c>
      <c r="D1882">
        <v>0.6</v>
      </c>
      <c r="E1882">
        <f>ROUND((C1882*D1882),4)</f>
        <v>0.6</v>
      </c>
    </row>
    <row r="1883" spans="1:5" ht="30" x14ac:dyDescent="0.25">
      <c r="A1883" s="98" t="s">
        <v>1081</v>
      </c>
      <c r="B1883" t="s">
        <v>146</v>
      </c>
      <c r="C1883">
        <v>1</v>
      </c>
      <c r="D1883">
        <v>0.7</v>
      </c>
      <c r="E1883">
        <f>ROUND((C1883*D1883),4)</f>
        <v>0.7</v>
      </c>
    </row>
    <row r="1884" spans="1:5" ht="30" x14ac:dyDescent="0.25">
      <c r="A1884" s="98" t="s">
        <v>1082</v>
      </c>
      <c r="B1884" t="s">
        <v>146</v>
      </c>
      <c r="C1884">
        <v>1</v>
      </c>
      <c r="D1884">
        <v>0.09</v>
      </c>
      <c r="E1884">
        <f>ROUND((C1884*D1884),4)</f>
        <v>0.09</v>
      </c>
    </row>
    <row r="1885" spans="1:5" ht="30" x14ac:dyDescent="0.25">
      <c r="A1885" s="98" t="s">
        <v>1083</v>
      </c>
      <c r="B1885" t="s">
        <v>146</v>
      </c>
      <c r="C1885">
        <v>1</v>
      </c>
      <c r="D1885">
        <v>0.04</v>
      </c>
      <c r="E1885">
        <f>ROUND((C1885*D1885),4)</f>
        <v>0.04</v>
      </c>
    </row>
    <row r="1886" spans="1:5" x14ac:dyDescent="0.25">
      <c r="A1886" s="98" t="s">
        <v>144</v>
      </c>
      <c r="B1886" t="s">
        <v>9</v>
      </c>
      <c r="C1886" t="s">
        <v>9</v>
      </c>
      <c r="D1886" t="s">
        <v>9</v>
      </c>
      <c r="E1886">
        <f>SUM(E1882:E1885)</f>
        <v>1.43</v>
      </c>
    </row>
    <row r="1888" spans="1:5" x14ac:dyDescent="0.25">
      <c r="A1888" s="98" t="s">
        <v>151</v>
      </c>
      <c r="B1888" t="s">
        <v>9</v>
      </c>
      <c r="C1888" t="s">
        <v>9</v>
      </c>
      <c r="D1888" t="s">
        <v>9</v>
      </c>
      <c r="E1888">
        <f>E1879+E1886</f>
        <v>12.7</v>
      </c>
    </row>
    <row r="1890" spans="1:5" x14ac:dyDescent="0.25">
      <c r="A1890" s="98" t="s">
        <v>205</v>
      </c>
    </row>
    <row r="1891" spans="1:5" x14ac:dyDescent="0.25">
      <c r="A1891" s="98" t="s">
        <v>206</v>
      </c>
    </row>
    <row r="1892" spans="1:5" x14ac:dyDescent="0.25">
      <c r="A1892" s="98" t="s">
        <v>184</v>
      </c>
    </row>
    <row r="1894" spans="1:5" x14ac:dyDescent="0.25">
      <c r="A1894" s="98" t="s">
        <v>145</v>
      </c>
      <c r="B1894" t="s">
        <v>139</v>
      </c>
      <c r="C1894" t="s">
        <v>140</v>
      </c>
      <c r="D1894" t="s">
        <v>141</v>
      </c>
      <c r="E1894" t="s">
        <v>142</v>
      </c>
    </row>
    <row r="1895" spans="1:5" x14ac:dyDescent="0.25">
      <c r="A1895" s="98" t="s">
        <v>1093</v>
      </c>
      <c r="B1895" t="s">
        <v>146</v>
      </c>
      <c r="C1895">
        <v>1</v>
      </c>
      <c r="D1895">
        <v>7.68</v>
      </c>
      <c r="E1895">
        <f>ROUND((C1895*D1895),4)</f>
        <v>7.68</v>
      </c>
    </row>
    <row r="1896" spans="1:5" x14ac:dyDescent="0.25">
      <c r="A1896" s="98" t="s">
        <v>144</v>
      </c>
      <c r="B1896" t="s">
        <v>9</v>
      </c>
      <c r="C1896" t="s">
        <v>9</v>
      </c>
      <c r="D1896" t="s">
        <v>9</v>
      </c>
      <c r="E1896">
        <f>SUM(E1895:E1895)</f>
        <v>7.68</v>
      </c>
    </row>
    <row r="1898" spans="1:5" x14ac:dyDescent="0.25">
      <c r="A1898" s="98" t="s">
        <v>147</v>
      </c>
      <c r="B1898" t="s">
        <v>139</v>
      </c>
      <c r="C1898" t="s">
        <v>140</v>
      </c>
      <c r="D1898" t="s">
        <v>141</v>
      </c>
      <c r="E1898" t="s">
        <v>142</v>
      </c>
    </row>
    <row r="1899" spans="1:5" x14ac:dyDescent="0.25">
      <c r="A1899" s="98" t="s">
        <v>1078</v>
      </c>
      <c r="B1899" t="s">
        <v>146</v>
      </c>
      <c r="C1899">
        <v>1</v>
      </c>
      <c r="D1899">
        <v>0.33889999999999998</v>
      </c>
      <c r="E1899">
        <f t="shared" ref="E1899:E1904" si="25">ROUND((C1899*D1899),4)</f>
        <v>0.33889999999999998</v>
      </c>
    </row>
    <row r="1900" spans="1:5" x14ac:dyDescent="0.25">
      <c r="A1900" s="98" t="s">
        <v>1079</v>
      </c>
      <c r="B1900" t="s">
        <v>146</v>
      </c>
      <c r="C1900">
        <v>1</v>
      </c>
      <c r="D1900">
        <v>1.1265000000000001</v>
      </c>
      <c r="E1900">
        <f t="shared" si="25"/>
        <v>1.1265000000000001</v>
      </c>
    </row>
    <row r="1901" spans="1:5" ht="30" x14ac:dyDescent="0.25">
      <c r="A1901" s="98" t="s">
        <v>1080</v>
      </c>
      <c r="B1901" t="s">
        <v>146</v>
      </c>
      <c r="C1901">
        <v>1</v>
      </c>
      <c r="D1901">
        <v>0.6</v>
      </c>
      <c r="E1901">
        <f t="shared" si="25"/>
        <v>0.6</v>
      </c>
    </row>
    <row r="1902" spans="1:5" ht="30" x14ac:dyDescent="0.25">
      <c r="A1902" s="98" t="s">
        <v>1081</v>
      </c>
      <c r="B1902" t="s">
        <v>146</v>
      </c>
      <c r="C1902">
        <v>1</v>
      </c>
      <c r="D1902">
        <v>0.7</v>
      </c>
      <c r="E1902">
        <f t="shared" si="25"/>
        <v>0.7</v>
      </c>
    </row>
    <row r="1903" spans="1:5" ht="30" x14ac:dyDescent="0.25">
      <c r="A1903" s="98" t="s">
        <v>1082</v>
      </c>
      <c r="B1903" t="s">
        <v>146</v>
      </c>
      <c r="C1903">
        <v>1</v>
      </c>
      <c r="D1903">
        <v>0.09</v>
      </c>
      <c r="E1903">
        <f t="shared" si="25"/>
        <v>0.09</v>
      </c>
    </row>
    <row r="1904" spans="1:5" ht="30" x14ac:dyDescent="0.25">
      <c r="A1904" s="98" t="s">
        <v>1083</v>
      </c>
      <c r="B1904" t="s">
        <v>146</v>
      </c>
      <c r="C1904">
        <v>1</v>
      </c>
      <c r="D1904">
        <v>0.04</v>
      </c>
      <c r="E1904">
        <f t="shared" si="25"/>
        <v>0.04</v>
      </c>
    </row>
    <row r="1905" spans="1:5" x14ac:dyDescent="0.25">
      <c r="A1905" s="98" t="s">
        <v>144</v>
      </c>
      <c r="B1905" t="s">
        <v>9</v>
      </c>
      <c r="C1905" t="s">
        <v>9</v>
      </c>
      <c r="D1905" t="s">
        <v>9</v>
      </c>
      <c r="E1905">
        <f>SUM(E1899:E1904)</f>
        <v>2.8953999999999995</v>
      </c>
    </row>
    <row r="1907" spans="1:5" x14ac:dyDescent="0.25">
      <c r="A1907" s="98" t="s">
        <v>151</v>
      </c>
      <c r="B1907" t="s">
        <v>9</v>
      </c>
      <c r="C1907" t="s">
        <v>9</v>
      </c>
      <c r="D1907" t="s">
        <v>9</v>
      </c>
      <c r="E1907">
        <f>E1896+E1905</f>
        <v>10.575399999999998</v>
      </c>
    </row>
    <row r="1909" spans="1:5" x14ac:dyDescent="0.25">
      <c r="A1909" s="98" t="s">
        <v>1094</v>
      </c>
    </row>
    <row r="1910" spans="1:5" ht="30" x14ac:dyDescent="0.25">
      <c r="A1910" s="98" t="s">
        <v>1095</v>
      </c>
    </row>
    <row r="1911" spans="1:5" x14ac:dyDescent="0.25">
      <c r="A1911" s="98" t="s">
        <v>156</v>
      </c>
    </row>
    <row r="1913" spans="1:5" x14ac:dyDescent="0.25">
      <c r="A1913" s="98" t="s">
        <v>147</v>
      </c>
      <c r="B1913" t="s">
        <v>139</v>
      </c>
      <c r="C1913" t="s">
        <v>140</v>
      </c>
      <c r="D1913" t="s">
        <v>141</v>
      </c>
      <c r="E1913" t="s">
        <v>142</v>
      </c>
    </row>
    <row r="1914" spans="1:5" ht="30" x14ac:dyDescent="0.25">
      <c r="A1914" s="98" t="s">
        <v>1096</v>
      </c>
      <c r="B1914" t="s">
        <v>146</v>
      </c>
      <c r="C1914">
        <v>8.67</v>
      </c>
      <c r="D1914">
        <v>13.9633</v>
      </c>
      <c r="E1914">
        <f>ROUND((C1914*D1914),4)</f>
        <v>121.06180000000001</v>
      </c>
    </row>
    <row r="1915" spans="1:5" x14ac:dyDescent="0.25">
      <c r="A1915" s="98" t="s">
        <v>875</v>
      </c>
      <c r="B1915" t="s">
        <v>158</v>
      </c>
      <c r="C1915">
        <v>1.2</v>
      </c>
      <c r="D1915">
        <v>70.92</v>
      </c>
      <c r="E1915">
        <f>ROUND((C1915*D1915),4)</f>
        <v>85.103999999999999</v>
      </c>
    </row>
    <row r="1916" spans="1:5" x14ac:dyDescent="0.25">
      <c r="A1916" s="98" t="s">
        <v>876</v>
      </c>
      <c r="B1916" t="s">
        <v>159</v>
      </c>
      <c r="C1916">
        <v>80.23</v>
      </c>
      <c r="D1916">
        <v>0.5</v>
      </c>
      <c r="E1916">
        <f>ROUND((C1916*D1916),4)</f>
        <v>40.115000000000002</v>
      </c>
    </row>
    <row r="1917" spans="1:5" x14ac:dyDescent="0.25">
      <c r="A1917" s="98" t="s">
        <v>877</v>
      </c>
      <c r="B1917" t="s">
        <v>159</v>
      </c>
      <c r="C1917">
        <v>307.54000000000002</v>
      </c>
      <c r="D1917">
        <v>0.44</v>
      </c>
      <c r="E1917">
        <f>ROUND((C1917*D1917),4)</f>
        <v>135.3176</v>
      </c>
    </row>
    <row r="1918" spans="1:5" x14ac:dyDescent="0.25">
      <c r="A1918" s="98" t="s">
        <v>144</v>
      </c>
      <c r="B1918" t="s">
        <v>9</v>
      </c>
      <c r="C1918" t="s">
        <v>9</v>
      </c>
      <c r="D1918" t="s">
        <v>9</v>
      </c>
      <c r="E1918">
        <f>SUM(E1914:E1917)</f>
        <v>381.59839999999997</v>
      </c>
    </row>
    <row r="1920" spans="1:5" x14ac:dyDescent="0.25">
      <c r="A1920" s="98" t="s">
        <v>151</v>
      </c>
      <c r="B1920" t="s">
        <v>9</v>
      </c>
      <c r="C1920" t="s">
        <v>9</v>
      </c>
      <c r="D1920" t="s">
        <v>9</v>
      </c>
      <c r="E1920">
        <f>E1918</f>
        <v>381.59839999999997</v>
      </c>
    </row>
    <row r="1922" spans="1:5" x14ac:dyDescent="0.25">
      <c r="A1922" s="98" t="s">
        <v>1097</v>
      </c>
    </row>
    <row r="1923" spans="1:5" ht="30" x14ac:dyDescent="0.25">
      <c r="A1923" s="98" t="s">
        <v>1098</v>
      </c>
    </row>
    <row r="1924" spans="1:5" x14ac:dyDescent="0.25">
      <c r="A1924" s="98" t="s">
        <v>156</v>
      </c>
    </row>
    <row r="1926" spans="1:5" x14ac:dyDescent="0.25">
      <c r="A1926" s="98" t="s">
        <v>147</v>
      </c>
      <c r="B1926" t="s">
        <v>139</v>
      </c>
      <c r="C1926" t="s">
        <v>140</v>
      </c>
      <c r="D1926" t="s">
        <v>141</v>
      </c>
      <c r="E1926" t="s">
        <v>142</v>
      </c>
    </row>
    <row r="1927" spans="1:5" ht="30" x14ac:dyDescent="0.25">
      <c r="A1927" s="98" t="s">
        <v>1096</v>
      </c>
      <c r="B1927" t="s">
        <v>146</v>
      </c>
      <c r="C1927">
        <v>8.48</v>
      </c>
      <c r="D1927">
        <v>13.9633</v>
      </c>
      <c r="E1927">
        <f>ROUND((C1927*D1927),4)</f>
        <v>118.4088</v>
      </c>
    </row>
    <row r="1928" spans="1:5" x14ac:dyDescent="0.25">
      <c r="A1928" s="98" t="s">
        <v>875</v>
      </c>
      <c r="B1928" t="s">
        <v>158</v>
      </c>
      <c r="C1928">
        <v>1.1499999999999999</v>
      </c>
      <c r="D1928">
        <v>70.92</v>
      </c>
      <c r="E1928">
        <f>ROUND((C1928*D1928),4)</f>
        <v>81.558000000000007</v>
      </c>
    </row>
    <row r="1929" spans="1:5" x14ac:dyDescent="0.25">
      <c r="A1929" s="98" t="s">
        <v>877</v>
      </c>
      <c r="B1929" t="s">
        <v>159</v>
      </c>
      <c r="C1929">
        <v>441.51</v>
      </c>
      <c r="D1929">
        <v>0.44</v>
      </c>
      <c r="E1929">
        <f>ROUND((C1929*D1929),4)</f>
        <v>194.26439999999999</v>
      </c>
    </row>
    <row r="1930" spans="1:5" x14ac:dyDescent="0.25">
      <c r="A1930" s="98" t="s">
        <v>144</v>
      </c>
      <c r="B1930" t="s">
        <v>9</v>
      </c>
      <c r="C1930" t="s">
        <v>9</v>
      </c>
      <c r="D1930" t="s">
        <v>9</v>
      </c>
      <c r="E1930">
        <f>SUM(E1927:E1929)</f>
        <v>394.2312</v>
      </c>
    </row>
    <row r="1932" spans="1:5" x14ac:dyDescent="0.25">
      <c r="A1932" s="98" t="s">
        <v>151</v>
      </c>
      <c r="B1932" t="s">
        <v>9</v>
      </c>
      <c r="C1932" t="s">
        <v>9</v>
      </c>
      <c r="D1932" t="s">
        <v>9</v>
      </c>
      <c r="E1932">
        <f>E1930</f>
        <v>394.2312</v>
      </c>
    </row>
    <row r="1934" spans="1:5" x14ac:dyDescent="0.25">
      <c r="A1934" s="98" t="s">
        <v>1099</v>
      </c>
    </row>
    <row r="1935" spans="1:5" ht="30" x14ac:dyDescent="0.25">
      <c r="A1935" s="98" t="s">
        <v>1100</v>
      </c>
    </row>
    <row r="1936" spans="1:5" x14ac:dyDescent="0.25">
      <c r="A1936" s="98" t="s">
        <v>156</v>
      </c>
    </row>
    <row r="1938" spans="1:5" x14ac:dyDescent="0.25">
      <c r="A1938" s="98" t="s">
        <v>147</v>
      </c>
      <c r="B1938" t="s">
        <v>139</v>
      </c>
      <c r="C1938" t="s">
        <v>140</v>
      </c>
      <c r="D1938" t="s">
        <v>141</v>
      </c>
      <c r="E1938" t="s">
        <v>142</v>
      </c>
    </row>
    <row r="1939" spans="1:5" ht="30" x14ac:dyDescent="0.25">
      <c r="A1939" s="98" t="s">
        <v>1096</v>
      </c>
      <c r="B1939" t="s">
        <v>146</v>
      </c>
      <c r="C1939">
        <v>8.59</v>
      </c>
      <c r="D1939">
        <v>13.9633</v>
      </c>
      <c r="E1939">
        <f>ROUND((C1939*D1939),4)</f>
        <v>119.9447</v>
      </c>
    </row>
    <row r="1940" spans="1:5" x14ac:dyDescent="0.25">
      <c r="A1940" s="98" t="s">
        <v>875</v>
      </c>
      <c r="B1940" t="s">
        <v>158</v>
      </c>
      <c r="C1940">
        <v>1.23</v>
      </c>
      <c r="D1940">
        <v>70.92</v>
      </c>
      <c r="E1940">
        <f>ROUND((C1940*D1940),4)</f>
        <v>87.2316</v>
      </c>
    </row>
    <row r="1941" spans="1:5" x14ac:dyDescent="0.25">
      <c r="A1941" s="98" t="s">
        <v>877</v>
      </c>
      <c r="B1941" t="s">
        <v>159</v>
      </c>
      <c r="C1941">
        <v>355.04</v>
      </c>
      <c r="D1941">
        <v>0.44</v>
      </c>
      <c r="E1941">
        <f>ROUND((C1941*D1941),4)</f>
        <v>156.2176</v>
      </c>
    </row>
    <row r="1942" spans="1:5" x14ac:dyDescent="0.25">
      <c r="A1942" s="98" t="s">
        <v>144</v>
      </c>
      <c r="B1942" t="s">
        <v>9</v>
      </c>
      <c r="C1942" t="s">
        <v>9</v>
      </c>
      <c r="D1942" t="s">
        <v>9</v>
      </c>
      <c r="E1942">
        <f>SUM(E1939:E1941)</f>
        <v>363.39390000000003</v>
      </c>
    </row>
    <row r="1944" spans="1:5" x14ac:dyDescent="0.25">
      <c r="A1944" s="98" t="s">
        <v>151</v>
      </c>
      <c r="B1944" t="s">
        <v>9</v>
      </c>
      <c r="C1944" t="s">
        <v>9</v>
      </c>
      <c r="D1944" t="s">
        <v>9</v>
      </c>
      <c r="E1944">
        <f>E1942</f>
        <v>363.39390000000003</v>
      </c>
    </row>
    <row r="1946" spans="1:5" x14ac:dyDescent="0.25">
      <c r="A1946" s="98" t="s">
        <v>1101</v>
      </c>
    </row>
    <row r="1947" spans="1:5" ht="30" x14ac:dyDescent="0.25">
      <c r="A1947" s="98" t="s">
        <v>186</v>
      </c>
    </row>
    <row r="1948" spans="1:5" x14ac:dyDescent="0.25">
      <c r="A1948" s="98" t="s">
        <v>184</v>
      </c>
    </row>
    <row r="1950" spans="1:5" x14ac:dyDescent="0.25">
      <c r="A1950" s="98" t="s">
        <v>145</v>
      </c>
      <c r="B1950" t="s">
        <v>139</v>
      </c>
      <c r="C1950" t="s">
        <v>140</v>
      </c>
      <c r="D1950" t="s">
        <v>141</v>
      </c>
      <c r="E1950" t="s">
        <v>142</v>
      </c>
    </row>
    <row r="1951" spans="1:5" x14ac:dyDescent="0.25">
      <c r="A1951" s="98" t="s">
        <v>1102</v>
      </c>
      <c r="B1951" t="s">
        <v>146</v>
      </c>
      <c r="C1951">
        <v>1</v>
      </c>
      <c r="D1951">
        <v>8.66</v>
      </c>
      <c r="E1951">
        <f>ROUND((C1951*D1951),4)</f>
        <v>8.66</v>
      </c>
    </row>
    <row r="1952" spans="1:5" x14ac:dyDescent="0.25">
      <c r="A1952" s="98" t="s">
        <v>144</v>
      </c>
      <c r="B1952" t="s">
        <v>9</v>
      </c>
      <c r="C1952" t="s">
        <v>9</v>
      </c>
      <c r="D1952" t="s">
        <v>9</v>
      </c>
      <c r="E1952">
        <f>SUM(E1951:E1951)</f>
        <v>8.66</v>
      </c>
    </row>
    <row r="1954" spans="1:5" x14ac:dyDescent="0.25">
      <c r="A1954" s="98" t="s">
        <v>147</v>
      </c>
      <c r="B1954" t="s">
        <v>139</v>
      </c>
      <c r="C1954" t="s">
        <v>140</v>
      </c>
      <c r="D1954" t="s">
        <v>141</v>
      </c>
      <c r="E1954" t="s">
        <v>142</v>
      </c>
    </row>
    <row r="1955" spans="1:5" x14ac:dyDescent="0.25">
      <c r="A1955" s="98" t="s">
        <v>1103</v>
      </c>
      <c r="B1955" t="s">
        <v>146</v>
      </c>
      <c r="C1955">
        <v>1</v>
      </c>
      <c r="D1955">
        <v>0.32800000000000001</v>
      </c>
      <c r="E1955">
        <f t="shared" ref="E1955:E1960" si="26">ROUND((C1955*D1955),4)</f>
        <v>0.32800000000000001</v>
      </c>
    </row>
    <row r="1956" spans="1:5" x14ac:dyDescent="0.25">
      <c r="A1956" s="98" t="s">
        <v>1104</v>
      </c>
      <c r="B1956" t="s">
        <v>146</v>
      </c>
      <c r="C1956">
        <v>1</v>
      </c>
      <c r="D1956">
        <v>1.2021999999999999</v>
      </c>
      <c r="E1956">
        <f t="shared" si="26"/>
        <v>1.2021999999999999</v>
      </c>
    </row>
    <row r="1957" spans="1:5" ht="30" x14ac:dyDescent="0.25">
      <c r="A1957" s="98" t="s">
        <v>1105</v>
      </c>
      <c r="B1957" t="s">
        <v>146</v>
      </c>
      <c r="C1957">
        <v>1</v>
      </c>
      <c r="D1957">
        <v>0.6</v>
      </c>
      <c r="E1957">
        <f t="shared" si="26"/>
        <v>0.6</v>
      </c>
    </row>
    <row r="1958" spans="1:5" ht="30" x14ac:dyDescent="0.25">
      <c r="A1958" s="98" t="s">
        <v>1106</v>
      </c>
      <c r="B1958" t="s">
        <v>146</v>
      </c>
      <c r="C1958">
        <v>1</v>
      </c>
      <c r="D1958">
        <v>0.7</v>
      </c>
      <c r="E1958">
        <f t="shared" si="26"/>
        <v>0.7</v>
      </c>
    </row>
    <row r="1959" spans="1:5" ht="30" x14ac:dyDescent="0.25">
      <c r="A1959" s="98" t="s">
        <v>1107</v>
      </c>
      <c r="B1959" t="s">
        <v>146</v>
      </c>
      <c r="C1959">
        <v>1</v>
      </c>
      <c r="D1959">
        <v>0.09</v>
      </c>
      <c r="E1959">
        <f t="shared" si="26"/>
        <v>0.09</v>
      </c>
    </row>
    <row r="1960" spans="1:5" ht="30" x14ac:dyDescent="0.25">
      <c r="A1960" s="98" t="s">
        <v>1108</v>
      </c>
      <c r="B1960" t="s">
        <v>146</v>
      </c>
      <c r="C1960">
        <v>1</v>
      </c>
      <c r="D1960">
        <v>0.04</v>
      </c>
      <c r="E1960">
        <f t="shared" si="26"/>
        <v>0.04</v>
      </c>
    </row>
    <row r="1961" spans="1:5" x14ac:dyDescent="0.25">
      <c r="A1961" s="98" t="s">
        <v>144</v>
      </c>
      <c r="B1961" t="s">
        <v>9</v>
      </c>
      <c r="C1961" t="s">
        <v>9</v>
      </c>
      <c r="D1961" t="s">
        <v>9</v>
      </c>
      <c r="E1961">
        <f>SUM(E1955:E1960)</f>
        <v>2.9601999999999995</v>
      </c>
    </row>
    <row r="1963" spans="1:5" x14ac:dyDescent="0.25">
      <c r="A1963" s="98" t="s">
        <v>151</v>
      </c>
      <c r="B1963" t="s">
        <v>9</v>
      </c>
      <c r="C1963" t="s">
        <v>9</v>
      </c>
      <c r="D1963" t="s">
        <v>9</v>
      </c>
      <c r="E1963">
        <f>E1952+E1961</f>
        <v>11.620200000000001</v>
      </c>
    </row>
    <row r="1965" spans="1:5" x14ac:dyDescent="0.25">
      <c r="A1965" s="98" t="s">
        <v>1109</v>
      </c>
    </row>
    <row r="1966" spans="1:5" x14ac:dyDescent="0.25">
      <c r="A1966" s="98" t="s">
        <v>196</v>
      </c>
    </row>
    <row r="1967" spans="1:5" x14ac:dyDescent="0.25">
      <c r="A1967" s="98" t="s">
        <v>184</v>
      </c>
    </row>
    <row r="1969" spans="1:5" x14ac:dyDescent="0.25">
      <c r="A1969" s="98" t="s">
        <v>145</v>
      </c>
      <c r="B1969" t="s">
        <v>139</v>
      </c>
      <c r="C1969" t="s">
        <v>140</v>
      </c>
      <c r="D1969" t="s">
        <v>141</v>
      </c>
      <c r="E1969" t="s">
        <v>142</v>
      </c>
    </row>
    <row r="1970" spans="1:5" x14ac:dyDescent="0.25">
      <c r="A1970" s="98" t="s">
        <v>1110</v>
      </c>
      <c r="B1970" t="s">
        <v>146</v>
      </c>
      <c r="C1970">
        <v>1</v>
      </c>
      <c r="D1970">
        <v>11.48</v>
      </c>
      <c r="E1970">
        <f>ROUND((C1970*D1970),4)</f>
        <v>11.48</v>
      </c>
    </row>
    <row r="1971" spans="1:5" x14ac:dyDescent="0.25">
      <c r="A1971" s="98" t="s">
        <v>144</v>
      </c>
      <c r="B1971" t="s">
        <v>9</v>
      </c>
      <c r="C1971" t="s">
        <v>9</v>
      </c>
      <c r="D1971" t="s">
        <v>9</v>
      </c>
      <c r="E1971">
        <f>SUM(E1970:E1970)</f>
        <v>11.48</v>
      </c>
    </row>
    <row r="1973" spans="1:5" x14ac:dyDescent="0.25">
      <c r="A1973" s="98" t="s">
        <v>147</v>
      </c>
      <c r="B1973" t="s">
        <v>139</v>
      </c>
      <c r="C1973" t="s">
        <v>140</v>
      </c>
      <c r="D1973" t="s">
        <v>141</v>
      </c>
      <c r="E1973" t="s">
        <v>142</v>
      </c>
    </row>
    <row r="1974" spans="1:5" x14ac:dyDescent="0.25">
      <c r="A1974" s="98" t="s">
        <v>1103</v>
      </c>
      <c r="B1974" t="s">
        <v>146</v>
      </c>
      <c r="C1974">
        <v>1</v>
      </c>
      <c r="D1974">
        <v>0.32800000000000001</v>
      </c>
      <c r="E1974">
        <f t="shared" ref="E1974:E1979" si="27">ROUND((C1974*D1974),4)</f>
        <v>0.32800000000000001</v>
      </c>
    </row>
    <row r="1975" spans="1:5" x14ac:dyDescent="0.25">
      <c r="A1975" s="98" t="s">
        <v>1104</v>
      </c>
      <c r="B1975" t="s">
        <v>146</v>
      </c>
      <c r="C1975">
        <v>1</v>
      </c>
      <c r="D1975">
        <v>1.2021999999999999</v>
      </c>
      <c r="E1975">
        <f t="shared" si="27"/>
        <v>1.2021999999999999</v>
      </c>
    </row>
    <row r="1976" spans="1:5" ht="30" x14ac:dyDescent="0.25">
      <c r="A1976" s="98" t="s">
        <v>1105</v>
      </c>
      <c r="B1976" t="s">
        <v>146</v>
      </c>
      <c r="C1976">
        <v>1</v>
      </c>
      <c r="D1976">
        <v>0.6</v>
      </c>
      <c r="E1976">
        <f t="shared" si="27"/>
        <v>0.6</v>
      </c>
    </row>
    <row r="1977" spans="1:5" ht="30" x14ac:dyDescent="0.25">
      <c r="A1977" s="98" t="s">
        <v>1106</v>
      </c>
      <c r="B1977" t="s">
        <v>146</v>
      </c>
      <c r="C1977">
        <v>1</v>
      </c>
      <c r="D1977">
        <v>0.7</v>
      </c>
      <c r="E1977">
        <f t="shared" si="27"/>
        <v>0.7</v>
      </c>
    </row>
    <row r="1978" spans="1:5" ht="30" x14ac:dyDescent="0.25">
      <c r="A1978" s="98" t="s">
        <v>1107</v>
      </c>
      <c r="B1978" t="s">
        <v>146</v>
      </c>
      <c r="C1978">
        <v>1</v>
      </c>
      <c r="D1978">
        <v>0.09</v>
      </c>
      <c r="E1978">
        <f t="shared" si="27"/>
        <v>0.09</v>
      </c>
    </row>
    <row r="1979" spans="1:5" ht="30" x14ac:dyDescent="0.25">
      <c r="A1979" s="98" t="s">
        <v>1108</v>
      </c>
      <c r="B1979" t="s">
        <v>146</v>
      </c>
      <c r="C1979">
        <v>1</v>
      </c>
      <c r="D1979">
        <v>0.04</v>
      </c>
      <c r="E1979">
        <f t="shared" si="27"/>
        <v>0.04</v>
      </c>
    </row>
    <row r="1980" spans="1:5" x14ac:dyDescent="0.25">
      <c r="A1980" s="98" t="s">
        <v>144</v>
      </c>
      <c r="B1980" t="s">
        <v>9</v>
      </c>
      <c r="C1980" t="s">
        <v>9</v>
      </c>
      <c r="D1980" t="s">
        <v>9</v>
      </c>
      <c r="E1980">
        <f>SUM(E1974:E1979)</f>
        <v>2.9601999999999995</v>
      </c>
    </row>
    <row r="1982" spans="1:5" x14ac:dyDescent="0.25">
      <c r="A1982" s="98" t="s">
        <v>151</v>
      </c>
      <c r="B1982" t="s">
        <v>9</v>
      </c>
      <c r="C1982" t="s">
        <v>9</v>
      </c>
      <c r="D1982" t="s">
        <v>9</v>
      </c>
      <c r="E1982">
        <f>E1971+E1980</f>
        <v>14.440200000000001</v>
      </c>
    </row>
    <row r="1984" spans="1:5" x14ac:dyDescent="0.25">
      <c r="A1984" s="98" t="s">
        <v>208</v>
      </c>
    </row>
    <row r="1985" spans="1:5" x14ac:dyDescent="0.25">
      <c r="A1985" s="98" t="s">
        <v>209</v>
      </c>
    </row>
    <row r="1986" spans="1:5" x14ac:dyDescent="0.25">
      <c r="A1986" s="98" t="s">
        <v>184</v>
      </c>
    </row>
    <row r="1988" spans="1:5" x14ac:dyDescent="0.25">
      <c r="A1988" s="98" t="s">
        <v>147</v>
      </c>
      <c r="B1988" t="s">
        <v>139</v>
      </c>
      <c r="C1988" t="s">
        <v>140</v>
      </c>
      <c r="D1988" t="s">
        <v>141</v>
      </c>
      <c r="E1988" t="s">
        <v>142</v>
      </c>
    </row>
    <row r="1989" spans="1:5" x14ac:dyDescent="0.25">
      <c r="A1989" s="98" t="s">
        <v>1111</v>
      </c>
      <c r="B1989" t="s">
        <v>150</v>
      </c>
      <c r="C1989">
        <v>2.8999999999999998E-3</v>
      </c>
      <c r="D1989">
        <v>6.93</v>
      </c>
      <c r="E1989">
        <f>ROUND((C1989*D1989),4)</f>
        <v>2.01E-2</v>
      </c>
    </row>
    <row r="1990" spans="1:5" x14ac:dyDescent="0.25">
      <c r="A1990" s="98" t="s">
        <v>1112</v>
      </c>
      <c r="B1990" t="s">
        <v>150</v>
      </c>
      <c r="C1990">
        <v>2.8999999999999998E-3</v>
      </c>
      <c r="D1990">
        <v>93.94</v>
      </c>
      <c r="E1990">
        <f>ROUND((C1990*D1990),4)</f>
        <v>0.27239999999999998</v>
      </c>
    </row>
    <row r="1991" spans="1:5" ht="30" x14ac:dyDescent="0.25">
      <c r="A1991" s="98" t="s">
        <v>1113</v>
      </c>
      <c r="B1991" t="s">
        <v>150</v>
      </c>
      <c r="C1991">
        <v>2.8999999999999998E-3</v>
      </c>
      <c r="D1991">
        <v>16</v>
      </c>
      <c r="E1991">
        <f>ROUND((C1991*D1991),4)</f>
        <v>4.6399999999999997E-2</v>
      </c>
    </row>
    <row r="1992" spans="1:5" x14ac:dyDescent="0.25">
      <c r="A1992" s="98" t="s">
        <v>144</v>
      </c>
      <c r="B1992" t="s">
        <v>9</v>
      </c>
      <c r="C1992" t="s">
        <v>9</v>
      </c>
      <c r="D1992" t="s">
        <v>9</v>
      </c>
      <c r="E1992">
        <f>SUM(E1989:E1991)</f>
        <v>0.33889999999999998</v>
      </c>
    </row>
    <row r="1994" spans="1:5" x14ac:dyDescent="0.25">
      <c r="A1994" s="98" t="s">
        <v>151</v>
      </c>
      <c r="B1994" t="s">
        <v>9</v>
      </c>
      <c r="C1994" t="s">
        <v>9</v>
      </c>
      <c r="D1994" t="s">
        <v>9</v>
      </c>
      <c r="E1994">
        <f>E1992</f>
        <v>0.33889999999999998</v>
      </c>
    </row>
    <row r="1996" spans="1:5" x14ac:dyDescent="0.25">
      <c r="A1996" s="98" t="s">
        <v>210</v>
      </c>
    </row>
    <row r="1997" spans="1:5" x14ac:dyDescent="0.25">
      <c r="A1997" s="98" t="s">
        <v>211</v>
      </c>
    </row>
    <row r="1998" spans="1:5" x14ac:dyDescent="0.25">
      <c r="A1998" s="98" t="s">
        <v>184</v>
      </c>
    </row>
    <row r="2000" spans="1:5" x14ac:dyDescent="0.25">
      <c r="A2000" s="98" t="s">
        <v>147</v>
      </c>
      <c r="B2000" t="s">
        <v>139</v>
      </c>
      <c r="C2000" t="s">
        <v>140</v>
      </c>
      <c r="D2000" t="s">
        <v>141</v>
      </c>
      <c r="E2000" t="s">
        <v>142</v>
      </c>
    </row>
    <row r="2001" spans="1:5" x14ac:dyDescent="0.25">
      <c r="A2001" s="98" t="s">
        <v>1114</v>
      </c>
      <c r="B2001" t="s">
        <v>212</v>
      </c>
      <c r="C2001">
        <v>1.38E-2</v>
      </c>
      <c r="D2001">
        <v>33.270000000000003</v>
      </c>
      <c r="E2001">
        <f>ROUND((C2001*D2001),4)</f>
        <v>0.45910000000000001</v>
      </c>
    </row>
    <row r="2002" spans="1:5" x14ac:dyDescent="0.25">
      <c r="A2002" s="98" t="s">
        <v>1115</v>
      </c>
      <c r="B2002" t="s">
        <v>150</v>
      </c>
      <c r="C2002">
        <v>1.38E-2</v>
      </c>
      <c r="D2002">
        <v>27.73</v>
      </c>
      <c r="E2002">
        <f>ROUND((C2002*D2002),4)</f>
        <v>0.38269999999999998</v>
      </c>
    </row>
    <row r="2003" spans="1:5" x14ac:dyDescent="0.25">
      <c r="A2003" s="98" t="s">
        <v>1116</v>
      </c>
      <c r="B2003" t="s">
        <v>150</v>
      </c>
      <c r="C2003">
        <v>1.38E-2</v>
      </c>
      <c r="D2003">
        <v>11.73</v>
      </c>
      <c r="E2003">
        <f>ROUND((C2003*D2003),4)</f>
        <v>0.16189999999999999</v>
      </c>
    </row>
    <row r="2004" spans="1:5" x14ac:dyDescent="0.25">
      <c r="A2004" s="98" t="s">
        <v>1117</v>
      </c>
      <c r="B2004" t="s">
        <v>212</v>
      </c>
      <c r="C2004">
        <v>1.38E-2</v>
      </c>
      <c r="D2004">
        <v>8.9</v>
      </c>
      <c r="E2004">
        <f>ROUND((C2004*D2004),4)</f>
        <v>0.12280000000000001</v>
      </c>
    </row>
    <row r="2005" spans="1:5" x14ac:dyDescent="0.25">
      <c r="A2005" s="98" t="s">
        <v>144</v>
      </c>
      <c r="B2005" t="s">
        <v>9</v>
      </c>
      <c r="C2005" t="s">
        <v>9</v>
      </c>
      <c r="D2005" t="s">
        <v>9</v>
      </c>
      <c r="E2005">
        <f>SUM(E2001:E2004)</f>
        <v>1.1265000000000001</v>
      </c>
    </row>
    <row r="2007" spans="1:5" x14ac:dyDescent="0.25">
      <c r="A2007" s="98" t="s">
        <v>151</v>
      </c>
      <c r="B2007" t="s">
        <v>9</v>
      </c>
      <c r="C2007" t="s">
        <v>9</v>
      </c>
      <c r="D2007" t="s">
        <v>9</v>
      </c>
      <c r="E2007">
        <f>E2005</f>
        <v>1.1265000000000001</v>
      </c>
    </row>
    <row r="2009" spans="1:5" x14ac:dyDescent="0.25">
      <c r="A2009" s="98" t="s">
        <v>213</v>
      </c>
    </row>
    <row r="2010" spans="1:5" ht="30" x14ac:dyDescent="0.25">
      <c r="A2010" s="98" t="s">
        <v>214</v>
      </c>
    </row>
    <row r="2011" spans="1:5" x14ac:dyDescent="0.25">
      <c r="A2011" s="98" t="s">
        <v>184</v>
      </c>
    </row>
    <row r="2013" spans="1:5" x14ac:dyDescent="0.25">
      <c r="A2013" s="98" t="s">
        <v>145</v>
      </c>
      <c r="B2013" t="s">
        <v>139</v>
      </c>
      <c r="C2013" t="s">
        <v>140</v>
      </c>
      <c r="D2013" t="s">
        <v>141</v>
      </c>
      <c r="E2013" t="s">
        <v>142</v>
      </c>
    </row>
    <row r="2014" spans="1:5" x14ac:dyDescent="0.25">
      <c r="A2014" s="98" t="s">
        <v>1118</v>
      </c>
      <c r="B2014" t="s">
        <v>146</v>
      </c>
      <c r="C2014">
        <v>1</v>
      </c>
      <c r="D2014">
        <v>8.6199999999999992</v>
      </c>
      <c r="E2014">
        <f>ROUND((C2014*D2014),4)</f>
        <v>8.6199999999999992</v>
      </c>
    </row>
    <row r="2015" spans="1:5" x14ac:dyDescent="0.25">
      <c r="A2015" s="98" t="s">
        <v>144</v>
      </c>
      <c r="B2015" t="s">
        <v>9</v>
      </c>
      <c r="C2015" t="s">
        <v>9</v>
      </c>
      <c r="D2015" t="s">
        <v>9</v>
      </c>
      <c r="E2015">
        <f>SUM(E2014:E2014)</f>
        <v>8.6199999999999992</v>
      </c>
    </row>
    <row r="2017" spans="1:5" x14ac:dyDescent="0.25">
      <c r="A2017" s="98" t="s">
        <v>147</v>
      </c>
      <c r="B2017" t="s">
        <v>139</v>
      </c>
      <c r="C2017" t="s">
        <v>140</v>
      </c>
      <c r="D2017" t="s">
        <v>141</v>
      </c>
      <c r="E2017" t="s">
        <v>142</v>
      </c>
    </row>
    <row r="2018" spans="1:5" x14ac:dyDescent="0.25">
      <c r="A2018" s="98" t="s">
        <v>1078</v>
      </c>
      <c r="B2018" t="s">
        <v>146</v>
      </c>
      <c r="C2018">
        <v>1</v>
      </c>
      <c r="D2018">
        <v>0.33889999999999998</v>
      </c>
      <c r="E2018">
        <f t="shared" ref="E2018:E2023" si="28">ROUND((C2018*D2018),4)</f>
        <v>0.33889999999999998</v>
      </c>
    </row>
    <row r="2019" spans="1:5" x14ac:dyDescent="0.25">
      <c r="A2019" s="98" t="s">
        <v>1079</v>
      </c>
      <c r="B2019" t="s">
        <v>146</v>
      </c>
      <c r="C2019">
        <v>1</v>
      </c>
      <c r="D2019">
        <v>1.1265000000000001</v>
      </c>
      <c r="E2019">
        <f t="shared" si="28"/>
        <v>1.1265000000000001</v>
      </c>
    </row>
    <row r="2020" spans="1:5" ht="30" x14ac:dyDescent="0.25">
      <c r="A2020" s="98" t="s">
        <v>1080</v>
      </c>
      <c r="B2020" t="s">
        <v>146</v>
      </c>
      <c r="C2020">
        <v>1</v>
      </c>
      <c r="D2020">
        <v>0.6</v>
      </c>
      <c r="E2020">
        <f t="shared" si="28"/>
        <v>0.6</v>
      </c>
    </row>
    <row r="2021" spans="1:5" ht="30" x14ac:dyDescent="0.25">
      <c r="A2021" s="98" t="s">
        <v>1081</v>
      </c>
      <c r="B2021" t="s">
        <v>146</v>
      </c>
      <c r="C2021">
        <v>1</v>
      </c>
      <c r="D2021">
        <v>0.7</v>
      </c>
      <c r="E2021">
        <f t="shared" si="28"/>
        <v>0.7</v>
      </c>
    </row>
    <row r="2022" spans="1:5" ht="30" x14ac:dyDescent="0.25">
      <c r="A2022" s="98" t="s">
        <v>1082</v>
      </c>
      <c r="B2022" t="s">
        <v>146</v>
      </c>
      <c r="C2022">
        <v>1</v>
      </c>
      <c r="D2022">
        <v>0.09</v>
      </c>
      <c r="E2022">
        <f t="shared" si="28"/>
        <v>0.09</v>
      </c>
    </row>
    <row r="2023" spans="1:5" ht="30" x14ac:dyDescent="0.25">
      <c r="A2023" s="98" t="s">
        <v>1083</v>
      </c>
      <c r="B2023" t="s">
        <v>146</v>
      </c>
      <c r="C2023">
        <v>1</v>
      </c>
      <c r="D2023">
        <v>0.04</v>
      </c>
      <c r="E2023">
        <f t="shared" si="28"/>
        <v>0.04</v>
      </c>
    </row>
    <row r="2024" spans="1:5" x14ac:dyDescent="0.25">
      <c r="A2024" s="98" t="s">
        <v>144</v>
      </c>
      <c r="B2024" t="s">
        <v>9</v>
      </c>
      <c r="C2024" t="s">
        <v>9</v>
      </c>
      <c r="D2024" t="s">
        <v>9</v>
      </c>
      <c r="E2024">
        <f>SUM(E2018:E2023)</f>
        <v>2.8953999999999995</v>
      </c>
    </row>
    <row r="2026" spans="1:5" x14ac:dyDescent="0.25">
      <c r="A2026" s="98" t="s">
        <v>151</v>
      </c>
      <c r="B2026" t="s">
        <v>9</v>
      </c>
      <c r="C2026" t="s">
        <v>9</v>
      </c>
      <c r="D2026" t="s">
        <v>9</v>
      </c>
      <c r="E2026">
        <f>E2015+E2024</f>
        <v>11.5154</v>
      </c>
    </row>
    <row r="2028" spans="1:5" x14ac:dyDescent="0.25">
      <c r="A2028" s="98" t="s">
        <v>215</v>
      </c>
    </row>
    <row r="2029" spans="1:5" x14ac:dyDescent="0.25">
      <c r="A2029" s="98" t="s">
        <v>216</v>
      </c>
    </row>
    <row r="2030" spans="1:5" x14ac:dyDescent="0.25">
      <c r="A2030" s="98" t="s">
        <v>184</v>
      </c>
    </row>
    <row r="2032" spans="1:5" x14ac:dyDescent="0.25">
      <c r="A2032" s="98" t="s">
        <v>145</v>
      </c>
      <c r="B2032" t="s">
        <v>139</v>
      </c>
      <c r="C2032" t="s">
        <v>140</v>
      </c>
      <c r="D2032" t="s">
        <v>141</v>
      </c>
      <c r="E2032" t="s">
        <v>142</v>
      </c>
    </row>
    <row r="2033" spans="1:5" x14ac:dyDescent="0.25">
      <c r="A2033" s="98" t="s">
        <v>1119</v>
      </c>
      <c r="B2033" t="s">
        <v>146</v>
      </c>
      <c r="C2033">
        <v>1</v>
      </c>
      <c r="D2033">
        <v>11.48</v>
      </c>
      <c r="E2033">
        <f>ROUND((C2033*D2033),4)</f>
        <v>11.48</v>
      </c>
    </row>
    <row r="2034" spans="1:5" x14ac:dyDescent="0.25">
      <c r="A2034" s="98" t="s">
        <v>144</v>
      </c>
      <c r="B2034" t="s">
        <v>9</v>
      </c>
      <c r="C2034" t="s">
        <v>9</v>
      </c>
      <c r="D2034" t="s">
        <v>9</v>
      </c>
      <c r="E2034">
        <f>SUM(E2033:E2033)</f>
        <v>11.48</v>
      </c>
    </row>
    <row r="2036" spans="1:5" x14ac:dyDescent="0.25">
      <c r="A2036" s="98" t="s">
        <v>147</v>
      </c>
      <c r="B2036" t="s">
        <v>139</v>
      </c>
      <c r="C2036" t="s">
        <v>140</v>
      </c>
      <c r="D2036" t="s">
        <v>141</v>
      </c>
      <c r="E2036" t="s">
        <v>142</v>
      </c>
    </row>
    <row r="2037" spans="1:5" x14ac:dyDescent="0.25">
      <c r="A2037" s="98" t="s">
        <v>1078</v>
      </c>
      <c r="B2037" t="s">
        <v>146</v>
      </c>
      <c r="C2037">
        <v>1</v>
      </c>
      <c r="D2037">
        <v>0.33889999999999998</v>
      </c>
      <c r="E2037">
        <f t="shared" ref="E2037:E2042" si="29">ROUND((C2037*D2037),4)</f>
        <v>0.33889999999999998</v>
      </c>
    </row>
    <row r="2038" spans="1:5" x14ac:dyDescent="0.25">
      <c r="A2038" s="98" t="s">
        <v>1079</v>
      </c>
      <c r="B2038" t="s">
        <v>146</v>
      </c>
      <c r="C2038">
        <v>1</v>
      </c>
      <c r="D2038">
        <v>1.1265000000000001</v>
      </c>
      <c r="E2038">
        <f t="shared" si="29"/>
        <v>1.1265000000000001</v>
      </c>
    </row>
    <row r="2039" spans="1:5" ht="30" x14ac:dyDescent="0.25">
      <c r="A2039" s="98" t="s">
        <v>1080</v>
      </c>
      <c r="B2039" t="s">
        <v>146</v>
      </c>
      <c r="C2039">
        <v>1</v>
      </c>
      <c r="D2039">
        <v>0.6</v>
      </c>
      <c r="E2039">
        <f t="shared" si="29"/>
        <v>0.6</v>
      </c>
    </row>
    <row r="2040" spans="1:5" ht="30" x14ac:dyDescent="0.25">
      <c r="A2040" s="98" t="s">
        <v>1081</v>
      </c>
      <c r="B2040" t="s">
        <v>146</v>
      </c>
      <c r="C2040">
        <v>1</v>
      </c>
      <c r="D2040">
        <v>0.7</v>
      </c>
      <c r="E2040">
        <f t="shared" si="29"/>
        <v>0.7</v>
      </c>
    </row>
    <row r="2041" spans="1:5" ht="30" x14ac:dyDescent="0.25">
      <c r="A2041" s="98" t="s">
        <v>1082</v>
      </c>
      <c r="B2041" t="s">
        <v>146</v>
      </c>
      <c r="C2041">
        <v>1</v>
      </c>
      <c r="D2041">
        <v>0.09</v>
      </c>
      <c r="E2041">
        <f t="shared" si="29"/>
        <v>0.09</v>
      </c>
    </row>
    <row r="2042" spans="1:5" ht="30" x14ac:dyDescent="0.25">
      <c r="A2042" s="98" t="s">
        <v>1083</v>
      </c>
      <c r="B2042" t="s">
        <v>146</v>
      </c>
      <c r="C2042">
        <v>1</v>
      </c>
      <c r="D2042">
        <v>0.04</v>
      </c>
      <c r="E2042">
        <f t="shared" si="29"/>
        <v>0.04</v>
      </c>
    </row>
    <row r="2043" spans="1:5" x14ac:dyDescent="0.25">
      <c r="A2043" s="98" t="s">
        <v>144</v>
      </c>
      <c r="B2043" t="s">
        <v>9</v>
      </c>
      <c r="C2043" t="s">
        <v>9</v>
      </c>
      <c r="D2043" t="s">
        <v>9</v>
      </c>
      <c r="E2043">
        <f>SUM(E2037:E2042)</f>
        <v>2.8953999999999995</v>
      </c>
    </row>
    <row r="2045" spans="1:5" x14ac:dyDescent="0.25">
      <c r="A2045" s="98" t="s">
        <v>151</v>
      </c>
      <c r="B2045" t="s">
        <v>9</v>
      </c>
      <c r="C2045" t="s">
        <v>9</v>
      </c>
      <c r="D2045" t="s">
        <v>9</v>
      </c>
      <c r="E2045">
        <f>E2034+E2043</f>
        <v>14.375399999999999</v>
      </c>
    </row>
    <row r="2047" spans="1:5" x14ac:dyDescent="0.25">
      <c r="A2047" s="98" t="s">
        <v>1120</v>
      </c>
    </row>
    <row r="2048" spans="1:5" ht="30" x14ac:dyDescent="0.25">
      <c r="A2048" s="98" t="s">
        <v>1121</v>
      </c>
    </row>
    <row r="2049" spans="1:5" x14ac:dyDescent="0.25">
      <c r="A2049" s="98" t="s">
        <v>184</v>
      </c>
    </row>
    <row r="2051" spans="1:5" x14ac:dyDescent="0.25">
      <c r="A2051" s="98" t="s">
        <v>145</v>
      </c>
      <c r="B2051" t="s">
        <v>139</v>
      </c>
      <c r="C2051" t="s">
        <v>140</v>
      </c>
      <c r="D2051" t="s">
        <v>141</v>
      </c>
      <c r="E2051" t="s">
        <v>142</v>
      </c>
    </row>
    <row r="2052" spans="1:5" x14ac:dyDescent="0.25">
      <c r="A2052" s="98" t="s">
        <v>1122</v>
      </c>
      <c r="B2052" t="s">
        <v>146</v>
      </c>
      <c r="C2052">
        <v>1</v>
      </c>
      <c r="D2052">
        <v>12.76</v>
      </c>
      <c r="E2052">
        <f>ROUND((C2052*D2052),4)</f>
        <v>12.76</v>
      </c>
    </row>
    <row r="2053" spans="1:5" x14ac:dyDescent="0.25">
      <c r="A2053" s="98" t="s">
        <v>144</v>
      </c>
      <c r="B2053" t="s">
        <v>9</v>
      </c>
      <c r="C2053" t="s">
        <v>9</v>
      </c>
      <c r="D2053" t="s">
        <v>9</v>
      </c>
      <c r="E2053">
        <f>SUM(E2052:E2052)</f>
        <v>12.76</v>
      </c>
    </row>
    <row r="2055" spans="1:5" x14ac:dyDescent="0.25">
      <c r="A2055" s="98" t="s">
        <v>147</v>
      </c>
      <c r="B2055" t="s">
        <v>139</v>
      </c>
      <c r="C2055" t="s">
        <v>140</v>
      </c>
      <c r="D2055" t="s">
        <v>141</v>
      </c>
      <c r="E2055" t="s">
        <v>142</v>
      </c>
    </row>
    <row r="2056" spans="1:5" x14ac:dyDescent="0.25">
      <c r="A2056" s="98" t="s">
        <v>1079</v>
      </c>
      <c r="B2056" t="s">
        <v>146</v>
      </c>
      <c r="C2056">
        <v>1</v>
      </c>
      <c r="D2056">
        <v>1.1265000000000001</v>
      </c>
      <c r="E2056">
        <f>ROUND((C2056*D2056),4)</f>
        <v>1.1265000000000001</v>
      </c>
    </row>
    <row r="2057" spans="1:5" ht="30" x14ac:dyDescent="0.25">
      <c r="A2057" s="98" t="s">
        <v>1080</v>
      </c>
      <c r="B2057" t="s">
        <v>146</v>
      </c>
      <c r="C2057">
        <v>1</v>
      </c>
      <c r="D2057">
        <v>0.6</v>
      </c>
      <c r="E2057">
        <f>ROUND((C2057*D2057),4)</f>
        <v>0.6</v>
      </c>
    </row>
    <row r="2058" spans="1:5" ht="30" x14ac:dyDescent="0.25">
      <c r="A2058" s="98" t="s">
        <v>1081</v>
      </c>
      <c r="B2058" t="s">
        <v>146</v>
      </c>
      <c r="C2058">
        <v>1</v>
      </c>
      <c r="D2058">
        <v>0.7</v>
      </c>
      <c r="E2058">
        <f>ROUND((C2058*D2058),4)</f>
        <v>0.7</v>
      </c>
    </row>
    <row r="2059" spans="1:5" ht="30" x14ac:dyDescent="0.25">
      <c r="A2059" s="98" t="s">
        <v>1082</v>
      </c>
      <c r="B2059" t="s">
        <v>146</v>
      </c>
      <c r="C2059">
        <v>1</v>
      </c>
      <c r="D2059">
        <v>0.09</v>
      </c>
      <c r="E2059">
        <f>ROUND((C2059*D2059),4)</f>
        <v>0.09</v>
      </c>
    </row>
    <row r="2060" spans="1:5" ht="30" x14ac:dyDescent="0.25">
      <c r="A2060" s="98" t="s">
        <v>1083</v>
      </c>
      <c r="B2060" t="s">
        <v>146</v>
      </c>
      <c r="C2060">
        <v>1</v>
      </c>
      <c r="D2060">
        <v>0.04</v>
      </c>
      <c r="E2060">
        <f>ROUND((C2060*D2060),4)</f>
        <v>0.04</v>
      </c>
    </row>
    <row r="2061" spans="1:5" x14ac:dyDescent="0.25">
      <c r="A2061" s="98" t="s">
        <v>144</v>
      </c>
      <c r="B2061" t="s">
        <v>9</v>
      </c>
      <c r="C2061" t="s">
        <v>9</v>
      </c>
      <c r="D2061" t="s">
        <v>9</v>
      </c>
      <c r="E2061">
        <f>SUM(E2056:E2060)</f>
        <v>2.5564999999999998</v>
      </c>
    </row>
    <row r="2063" spans="1:5" x14ac:dyDescent="0.25">
      <c r="A2063" s="98" t="s">
        <v>151</v>
      </c>
      <c r="B2063" t="s">
        <v>9</v>
      </c>
      <c r="C2063" t="s">
        <v>9</v>
      </c>
      <c r="D2063" t="s">
        <v>9</v>
      </c>
      <c r="E2063">
        <f>E2053+E2061</f>
        <v>15.3165</v>
      </c>
    </row>
    <row r="2065" spans="1:5" x14ac:dyDescent="0.25">
      <c r="A2065" s="98" t="s">
        <v>217</v>
      </c>
    </row>
    <row r="2066" spans="1:5" ht="30" x14ac:dyDescent="0.25">
      <c r="A2066" s="98" t="s">
        <v>218</v>
      </c>
    </row>
    <row r="2067" spans="1:5" x14ac:dyDescent="0.25">
      <c r="A2067" s="98" t="s">
        <v>184</v>
      </c>
    </row>
    <row r="2069" spans="1:5" x14ac:dyDescent="0.25">
      <c r="A2069" s="98" t="s">
        <v>145</v>
      </c>
      <c r="B2069" t="s">
        <v>139</v>
      </c>
      <c r="C2069" t="s">
        <v>140</v>
      </c>
      <c r="D2069" t="s">
        <v>141</v>
      </c>
      <c r="E2069" t="s">
        <v>142</v>
      </c>
    </row>
    <row r="2070" spans="1:5" ht="30" x14ac:dyDescent="0.25">
      <c r="A2070" s="98" t="s">
        <v>1123</v>
      </c>
      <c r="B2070" t="s">
        <v>146</v>
      </c>
      <c r="C2070">
        <v>1</v>
      </c>
      <c r="D2070">
        <v>8.4499999999999993</v>
      </c>
      <c r="E2070">
        <f>ROUND((C2070*D2070),4)</f>
        <v>8.4499999999999993</v>
      </c>
    </row>
    <row r="2071" spans="1:5" x14ac:dyDescent="0.25">
      <c r="A2071" s="98" t="s">
        <v>144</v>
      </c>
      <c r="B2071" t="s">
        <v>9</v>
      </c>
      <c r="C2071" t="s">
        <v>9</v>
      </c>
      <c r="D2071" t="s">
        <v>9</v>
      </c>
      <c r="E2071">
        <f>SUM(E2070:E2070)</f>
        <v>8.4499999999999993</v>
      </c>
    </row>
    <row r="2073" spans="1:5" x14ac:dyDescent="0.25">
      <c r="A2073" s="98" t="s">
        <v>147</v>
      </c>
      <c r="B2073" t="s">
        <v>139</v>
      </c>
      <c r="C2073" t="s">
        <v>140</v>
      </c>
      <c r="D2073" t="s">
        <v>141</v>
      </c>
      <c r="E2073" t="s">
        <v>142</v>
      </c>
    </row>
    <row r="2074" spans="1:5" x14ac:dyDescent="0.25">
      <c r="A2074" s="98" t="s">
        <v>1079</v>
      </c>
      <c r="B2074" t="s">
        <v>146</v>
      </c>
      <c r="C2074">
        <v>1</v>
      </c>
      <c r="D2074">
        <v>1.1265000000000001</v>
      </c>
      <c r="E2074">
        <f>ROUND((C2074*D2074),4)</f>
        <v>1.1265000000000001</v>
      </c>
    </row>
    <row r="2075" spans="1:5" ht="30" x14ac:dyDescent="0.25">
      <c r="A2075" s="98" t="s">
        <v>1080</v>
      </c>
      <c r="B2075" t="s">
        <v>146</v>
      </c>
      <c r="C2075">
        <v>1</v>
      </c>
      <c r="D2075">
        <v>0.6</v>
      </c>
      <c r="E2075">
        <f>ROUND((C2075*D2075),4)</f>
        <v>0.6</v>
      </c>
    </row>
    <row r="2076" spans="1:5" ht="30" x14ac:dyDescent="0.25">
      <c r="A2076" s="98" t="s">
        <v>1081</v>
      </c>
      <c r="B2076" t="s">
        <v>146</v>
      </c>
      <c r="C2076">
        <v>1</v>
      </c>
      <c r="D2076">
        <v>0.7</v>
      </c>
      <c r="E2076">
        <f>ROUND((C2076*D2076),4)</f>
        <v>0.7</v>
      </c>
    </row>
    <row r="2077" spans="1:5" ht="30" x14ac:dyDescent="0.25">
      <c r="A2077" s="98" t="s">
        <v>1082</v>
      </c>
      <c r="B2077" t="s">
        <v>146</v>
      </c>
      <c r="C2077">
        <v>1</v>
      </c>
      <c r="D2077">
        <v>0.09</v>
      </c>
      <c r="E2077">
        <f>ROUND((C2077*D2077),4)</f>
        <v>0.09</v>
      </c>
    </row>
    <row r="2078" spans="1:5" ht="30" x14ac:dyDescent="0.25">
      <c r="A2078" s="98" t="s">
        <v>1083</v>
      </c>
      <c r="B2078" t="s">
        <v>146</v>
      </c>
      <c r="C2078">
        <v>1</v>
      </c>
      <c r="D2078">
        <v>0.04</v>
      </c>
      <c r="E2078">
        <f>ROUND((C2078*D2078),4)</f>
        <v>0.04</v>
      </c>
    </row>
    <row r="2079" spans="1:5" x14ac:dyDescent="0.25">
      <c r="A2079" s="98" t="s">
        <v>144</v>
      </c>
      <c r="B2079" t="s">
        <v>9</v>
      </c>
      <c r="C2079" t="s">
        <v>9</v>
      </c>
      <c r="D2079" t="s">
        <v>9</v>
      </c>
      <c r="E2079">
        <f>SUM(E2074:E2078)</f>
        <v>2.5564999999999998</v>
      </c>
    </row>
    <row r="2081" spans="1:5" x14ac:dyDescent="0.25">
      <c r="A2081" s="98" t="s">
        <v>151</v>
      </c>
      <c r="B2081" t="s">
        <v>9</v>
      </c>
      <c r="C2081" t="s">
        <v>9</v>
      </c>
      <c r="D2081" t="s">
        <v>9</v>
      </c>
      <c r="E2081">
        <f>E2071+E2079</f>
        <v>11.006499999999999</v>
      </c>
    </row>
    <row r="2083" spans="1:5" x14ac:dyDescent="0.25">
      <c r="A2083" s="98" t="s">
        <v>1124</v>
      </c>
    </row>
    <row r="2084" spans="1:5" ht="30" x14ac:dyDescent="0.25">
      <c r="A2084" s="98" t="s">
        <v>1125</v>
      </c>
    </row>
    <row r="2085" spans="1:5" x14ac:dyDescent="0.25">
      <c r="A2085" s="98" t="s">
        <v>219</v>
      </c>
    </row>
    <row r="2087" spans="1:5" x14ac:dyDescent="0.25">
      <c r="A2087" s="98" t="s">
        <v>147</v>
      </c>
      <c r="B2087" t="s">
        <v>139</v>
      </c>
      <c r="C2087" t="s">
        <v>140</v>
      </c>
      <c r="D2087" t="s">
        <v>141</v>
      </c>
      <c r="E2087" t="s">
        <v>142</v>
      </c>
    </row>
    <row r="2088" spans="1:5" ht="45" x14ac:dyDescent="0.25">
      <c r="A2088" s="98" t="s">
        <v>1126</v>
      </c>
      <c r="B2088" t="s">
        <v>146</v>
      </c>
      <c r="C2088">
        <v>1</v>
      </c>
      <c r="D2088">
        <v>0.192</v>
      </c>
      <c r="E2088">
        <f>ROUND((C2088*D2088),4)</f>
        <v>0.192</v>
      </c>
    </row>
    <row r="2089" spans="1:5" ht="45" x14ac:dyDescent="0.25">
      <c r="A2089" s="98" t="s">
        <v>1127</v>
      </c>
      <c r="B2089" t="s">
        <v>146</v>
      </c>
      <c r="C2089">
        <v>1</v>
      </c>
      <c r="D2089">
        <v>4.48E-2</v>
      </c>
      <c r="E2089">
        <f>ROUND((C2089*D2089),4)</f>
        <v>4.48E-2</v>
      </c>
    </row>
    <row r="2090" spans="1:5" ht="60" x14ac:dyDescent="0.25">
      <c r="A2090" s="98" t="s">
        <v>1128</v>
      </c>
      <c r="B2090" t="s">
        <v>146</v>
      </c>
      <c r="C2090">
        <v>1</v>
      </c>
      <c r="D2090">
        <v>0.15989999999999999</v>
      </c>
      <c r="E2090">
        <f>ROUND((C2090*D2090),4)</f>
        <v>0.15989999999999999</v>
      </c>
    </row>
    <row r="2091" spans="1:5" ht="60" x14ac:dyDescent="0.25">
      <c r="A2091" s="98" t="s">
        <v>1129</v>
      </c>
      <c r="B2091" t="s">
        <v>146</v>
      </c>
      <c r="C2091">
        <v>1</v>
      </c>
      <c r="D2091">
        <v>0.40579999999999999</v>
      </c>
      <c r="E2091">
        <f>ROUND((C2091*D2091),4)</f>
        <v>0.40579999999999999</v>
      </c>
    </row>
    <row r="2092" spans="1:5" x14ac:dyDescent="0.25">
      <c r="A2092" s="98" t="s">
        <v>144</v>
      </c>
      <c r="B2092" t="s">
        <v>9</v>
      </c>
      <c r="C2092" t="s">
        <v>9</v>
      </c>
      <c r="D2092" t="s">
        <v>9</v>
      </c>
      <c r="E2092">
        <f>SUM(E2088:E2091)</f>
        <v>0.80249999999999999</v>
      </c>
    </row>
    <row r="2094" spans="1:5" x14ac:dyDescent="0.25">
      <c r="A2094" s="98" t="s">
        <v>151</v>
      </c>
      <c r="B2094" t="s">
        <v>9</v>
      </c>
      <c r="C2094" t="s">
        <v>9</v>
      </c>
      <c r="D2094" t="s">
        <v>9</v>
      </c>
      <c r="E2094">
        <f>E2092</f>
        <v>0.80249999999999999</v>
      </c>
    </row>
    <row r="2096" spans="1:5" x14ac:dyDescent="0.25">
      <c r="A2096" s="98" t="s">
        <v>1130</v>
      </c>
    </row>
    <row r="2097" spans="1:5" ht="30" x14ac:dyDescent="0.25">
      <c r="A2097" s="98" t="s">
        <v>1125</v>
      </c>
    </row>
    <row r="2098" spans="1:5" x14ac:dyDescent="0.25">
      <c r="A2098" s="98" t="s">
        <v>178</v>
      </c>
    </row>
    <row r="2100" spans="1:5" x14ac:dyDescent="0.25">
      <c r="A2100" s="98" t="s">
        <v>147</v>
      </c>
      <c r="B2100" t="s">
        <v>139</v>
      </c>
      <c r="C2100" t="s">
        <v>140</v>
      </c>
      <c r="D2100" t="s">
        <v>141</v>
      </c>
      <c r="E2100" t="s">
        <v>142</v>
      </c>
    </row>
    <row r="2101" spans="1:5" ht="45" x14ac:dyDescent="0.25">
      <c r="A2101" s="98" t="s">
        <v>1126</v>
      </c>
      <c r="B2101" t="s">
        <v>146</v>
      </c>
      <c r="C2101">
        <v>1</v>
      </c>
      <c r="D2101">
        <v>0.192</v>
      </c>
      <c r="E2101">
        <f>ROUND((C2101*D2101),4)</f>
        <v>0.192</v>
      </c>
    </row>
    <row r="2102" spans="1:5" ht="45" x14ac:dyDescent="0.25">
      <c r="A2102" s="98" t="s">
        <v>1127</v>
      </c>
      <c r="B2102" t="s">
        <v>146</v>
      </c>
      <c r="C2102">
        <v>1</v>
      </c>
      <c r="D2102">
        <v>4.48E-2</v>
      </c>
      <c r="E2102">
        <f>ROUND((C2102*D2102),4)</f>
        <v>4.48E-2</v>
      </c>
    </row>
    <row r="2103" spans="1:5" x14ac:dyDescent="0.25">
      <c r="A2103" s="98" t="s">
        <v>144</v>
      </c>
      <c r="B2103" t="s">
        <v>9</v>
      </c>
      <c r="C2103" t="s">
        <v>9</v>
      </c>
      <c r="D2103" t="s">
        <v>9</v>
      </c>
      <c r="E2103">
        <f>SUM(E2101:E2102)</f>
        <v>0.23680000000000001</v>
      </c>
    </row>
    <row r="2105" spans="1:5" x14ac:dyDescent="0.25">
      <c r="A2105" s="98" t="s">
        <v>151</v>
      </c>
      <c r="B2105" t="s">
        <v>9</v>
      </c>
      <c r="C2105" t="s">
        <v>9</v>
      </c>
      <c r="D2105" t="s">
        <v>9</v>
      </c>
      <c r="E2105">
        <f>E2103</f>
        <v>0.23680000000000001</v>
      </c>
    </row>
    <row r="2107" spans="1:5" x14ac:dyDescent="0.25">
      <c r="A2107" s="98" t="s">
        <v>1131</v>
      </c>
    </row>
    <row r="2108" spans="1:5" x14ac:dyDescent="0.25">
      <c r="A2108" s="98" t="s">
        <v>209</v>
      </c>
    </row>
    <row r="2109" spans="1:5" x14ac:dyDescent="0.25">
      <c r="A2109" s="98" t="s">
        <v>184</v>
      </c>
    </row>
    <row r="2111" spans="1:5" x14ac:dyDescent="0.25">
      <c r="A2111" s="98" t="s">
        <v>147</v>
      </c>
      <c r="B2111" t="s">
        <v>139</v>
      </c>
      <c r="C2111" t="s">
        <v>140</v>
      </c>
      <c r="D2111" t="s">
        <v>141</v>
      </c>
      <c r="E2111" t="s">
        <v>142</v>
      </c>
    </row>
    <row r="2112" spans="1:5" x14ac:dyDescent="0.25">
      <c r="A2112" s="98" t="s">
        <v>1132</v>
      </c>
      <c r="B2112" t="s">
        <v>150</v>
      </c>
      <c r="C2112">
        <v>2.8999999999999998E-3</v>
      </c>
      <c r="D2112">
        <v>6.93</v>
      </c>
      <c r="E2112">
        <f>ROUND((C2112*D2112),4)</f>
        <v>2.01E-2</v>
      </c>
    </row>
    <row r="2113" spans="1:5" x14ac:dyDescent="0.25">
      <c r="A2113" s="98" t="s">
        <v>1133</v>
      </c>
      <c r="B2113" t="s">
        <v>150</v>
      </c>
      <c r="C2113">
        <v>2.8999999999999998E-3</v>
      </c>
      <c r="D2113">
        <v>93.94</v>
      </c>
      <c r="E2113">
        <f>ROUND((C2113*D2113),4)</f>
        <v>0.27239999999999998</v>
      </c>
    </row>
    <row r="2114" spans="1:5" ht="30" x14ac:dyDescent="0.25">
      <c r="A2114" s="98" t="s">
        <v>1134</v>
      </c>
      <c r="B2114" t="s">
        <v>150</v>
      </c>
      <c r="C2114">
        <v>2.8999999999999998E-3</v>
      </c>
      <c r="D2114">
        <v>16</v>
      </c>
      <c r="E2114">
        <f>ROUND((C2114*D2114),4)</f>
        <v>4.6399999999999997E-2</v>
      </c>
    </row>
    <row r="2115" spans="1:5" x14ac:dyDescent="0.25">
      <c r="A2115" s="98" t="s">
        <v>144</v>
      </c>
      <c r="B2115" t="s">
        <v>9</v>
      </c>
      <c r="C2115" t="s">
        <v>9</v>
      </c>
      <c r="D2115" t="s">
        <v>9</v>
      </c>
      <c r="E2115">
        <f>SUM(E2112:E2114)</f>
        <v>0.33889999999999998</v>
      </c>
    </row>
    <row r="2117" spans="1:5" x14ac:dyDescent="0.25">
      <c r="A2117" s="98" t="s">
        <v>151</v>
      </c>
      <c r="B2117" t="s">
        <v>9</v>
      </c>
      <c r="C2117" t="s">
        <v>9</v>
      </c>
      <c r="D2117" t="s">
        <v>9</v>
      </c>
      <c r="E2117">
        <f>E2115</f>
        <v>0.33889999999999998</v>
      </c>
    </row>
    <row r="2119" spans="1:5" x14ac:dyDescent="0.25">
      <c r="A2119" s="98" t="s">
        <v>1135</v>
      </c>
    </row>
    <row r="2120" spans="1:5" x14ac:dyDescent="0.25">
      <c r="A2120" s="98" t="s">
        <v>211</v>
      </c>
    </row>
    <row r="2121" spans="1:5" x14ac:dyDescent="0.25">
      <c r="A2121" s="98" t="s">
        <v>184</v>
      </c>
    </row>
    <row r="2123" spans="1:5" x14ac:dyDescent="0.25">
      <c r="A2123" s="98" t="s">
        <v>147</v>
      </c>
      <c r="B2123" t="s">
        <v>139</v>
      </c>
      <c r="C2123" t="s">
        <v>140</v>
      </c>
      <c r="D2123" t="s">
        <v>141</v>
      </c>
      <c r="E2123" t="s">
        <v>142</v>
      </c>
    </row>
    <row r="2124" spans="1:5" x14ac:dyDescent="0.25">
      <c r="A2124" s="98" t="s">
        <v>1136</v>
      </c>
      <c r="B2124" t="s">
        <v>212</v>
      </c>
      <c r="C2124">
        <v>1.38E-2</v>
      </c>
      <c r="D2124">
        <v>33.270000000000003</v>
      </c>
      <c r="E2124">
        <f>ROUND((C2124*D2124),4)</f>
        <v>0.45910000000000001</v>
      </c>
    </row>
    <row r="2125" spans="1:5" x14ac:dyDescent="0.25">
      <c r="A2125" s="98" t="s">
        <v>1137</v>
      </c>
      <c r="B2125" t="s">
        <v>150</v>
      </c>
      <c r="C2125">
        <v>1.38E-2</v>
      </c>
      <c r="D2125">
        <v>27.73</v>
      </c>
      <c r="E2125">
        <f>ROUND((C2125*D2125),4)</f>
        <v>0.38269999999999998</v>
      </c>
    </row>
    <row r="2126" spans="1:5" x14ac:dyDescent="0.25">
      <c r="A2126" s="98" t="s">
        <v>1138</v>
      </c>
      <c r="B2126" t="s">
        <v>150</v>
      </c>
      <c r="C2126">
        <v>1.38E-2</v>
      </c>
      <c r="D2126">
        <v>11.73</v>
      </c>
      <c r="E2126">
        <f>ROUND((C2126*D2126),4)</f>
        <v>0.16189999999999999</v>
      </c>
    </row>
    <row r="2127" spans="1:5" x14ac:dyDescent="0.25">
      <c r="A2127" s="98" t="s">
        <v>1139</v>
      </c>
      <c r="B2127" t="s">
        <v>212</v>
      </c>
      <c r="C2127">
        <v>1.38E-2</v>
      </c>
      <c r="D2127">
        <v>8.9</v>
      </c>
      <c r="E2127">
        <f>ROUND((C2127*D2127),4)</f>
        <v>0.12280000000000001</v>
      </c>
    </row>
    <row r="2128" spans="1:5" x14ac:dyDescent="0.25">
      <c r="A2128" s="98" t="s">
        <v>144</v>
      </c>
      <c r="B2128" t="s">
        <v>9</v>
      </c>
      <c r="C2128" t="s">
        <v>9</v>
      </c>
      <c r="D2128" t="s">
        <v>9</v>
      </c>
      <c r="E2128">
        <f>SUM(E2124:E2127)</f>
        <v>1.1265000000000001</v>
      </c>
    </row>
    <row r="2130" spans="1:5" x14ac:dyDescent="0.25">
      <c r="A2130" s="98" t="s">
        <v>151</v>
      </c>
      <c r="B2130" t="s">
        <v>9</v>
      </c>
      <c r="C2130" t="s">
        <v>9</v>
      </c>
      <c r="D2130" t="s">
        <v>9</v>
      </c>
      <c r="E2130">
        <f>E2128</f>
        <v>1.1265000000000001</v>
      </c>
    </row>
    <row r="2132" spans="1:5" x14ac:dyDescent="0.25">
      <c r="A2132" s="98" t="s">
        <v>1140</v>
      </c>
    </row>
    <row r="2133" spans="1:5" ht="30" x14ac:dyDescent="0.25">
      <c r="A2133" s="98" t="s">
        <v>1125</v>
      </c>
    </row>
    <row r="2134" spans="1:5" x14ac:dyDescent="0.25">
      <c r="A2134" s="98" t="s">
        <v>184</v>
      </c>
    </row>
    <row r="2136" spans="1:5" x14ac:dyDescent="0.25">
      <c r="A2136" s="98" t="s">
        <v>138</v>
      </c>
      <c r="B2136" t="s">
        <v>139</v>
      </c>
      <c r="C2136" t="s">
        <v>140</v>
      </c>
      <c r="D2136" t="s">
        <v>141</v>
      </c>
      <c r="E2136" t="s">
        <v>142</v>
      </c>
    </row>
    <row r="2137" spans="1:5" ht="45" x14ac:dyDescent="0.25">
      <c r="A2137" s="98" t="s">
        <v>1141</v>
      </c>
      <c r="B2137" t="s">
        <v>150</v>
      </c>
      <c r="C2137">
        <v>6.86E-5</v>
      </c>
      <c r="D2137" s="135">
        <v>3290</v>
      </c>
      <c r="E2137">
        <f>ROUND((C2137*D2137),4)</f>
        <v>0.22570000000000001</v>
      </c>
    </row>
    <row r="2138" spans="1:5" x14ac:dyDescent="0.25">
      <c r="A2138" s="98" t="s">
        <v>144</v>
      </c>
      <c r="B2138" t="s">
        <v>9</v>
      </c>
      <c r="C2138" t="s">
        <v>9</v>
      </c>
      <c r="D2138" t="s">
        <v>9</v>
      </c>
      <c r="E2138">
        <f>SUM(E2137:E2137)</f>
        <v>0.22570000000000001</v>
      </c>
    </row>
    <row r="2140" spans="1:5" x14ac:dyDescent="0.25">
      <c r="A2140" s="98" t="s">
        <v>151</v>
      </c>
      <c r="B2140" t="s">
        <v>9</v>
      </c>
      <c r="C2140" t="s">
        <v>9</v>
      </c>
      <c r="D2140" t="s">
        <v>9</v>
      </c>
      <c r="E2140">
        <f>E2138</f>
        <v>0.22570000000000001</v>
      </c>
    </row>
    <row r="2142" spans="1:5" x14ac:dyDescent="0.25">
      <c r="A2142" s="98" t="s">
        <v>1142</v>
      </c>
    </row>
    <row r="2143" spans="1:5" ht="30" x14ac:dyDescent="0.25">
      <c r="A2143" s="98" t="s">
        <v>1125</v>
      </c>
    </row>
    <row r="2144" spans="1:5" x14ac:dyDescent="0.25">
      <c r="A2144" s="98" t="s">
        <v>184</v>
      </c>
    </row>
    <row r="2146" spans="1:5" x14ac:dyDescent="0.25">
      <c r="A2146" s="98" t="s">
        <v>138</v>
      </c>
      <c r="B2146" t="s">
        <v>139</v>
      </c>
      <c r="C2146" t="s">
        <v>140</v>
      </c>
      <c r="D2146" t="s">
        <v>141</v>
      </c>
      <c r="E2146" t="s">
        <v>142</v>
      </c>
    </row>
    <row r="2147" spans="1:5" ht="45" x14ac:dyDescent="0.25">
      <c r="A2147" s="98" t="s">
        <v>1141</v>
      </c>
      <c r="B2147" t="s">
        <v>150</v>
      </c>
      <c r="C2147">
        <v>1.5999999999999999E-5</v>
      </c>
      <c r="D2147" s="135">
        <v>3290</v>
      </c>
      <c r="E2147">
        <f>ROUND((C2147*D2147),4)</f>
        <v>5.2600000000000001E-2</v>
      </c>
    </row>
    <row r="2148" spans="1:5" x14ac:dyDescent="0.25">
      <c r="A2148" s="98" t="s">
        <v>144</v>
      </c>
      <c r="B2148" t="s">
        <v>9</v>
      </c>
      <c r="C2148" t="s">
        <v>9</v>
      </c>
      <c r="D2148" t="s">
        <v>9</v>
      </c>
      <c r="E2148">
        <f>SUM(E2147:E2147)</f>
        <v>5.2600000000000001E-2</v>
      </c>
    </row>
    <row r="2150" spans="1:5" x14ac:dyDescent="0.25">
      <c r="A2150" s="98" t="s">
        <v>151</v>
      </c>
      <c r="B2150" t="s">
        <v>9</v>
      </c>
      <c r="C2150" t="s">
        <v>9</v>
      </c>
      <c r="D2150" t="s">
        <v>9</v>
      </c>
      <c r="E2150">
        <f>E2148</f>
        <v>5.2600000000000001E-2</v>
      </c>
    </row>
    <row r="2152" spans="1:5" x14ac:dyDescent="0.25">
      <c r="A2152" s="98" t="s">
        <v>1143</v>
      </c>
    </row>
    <row r="2153" spans="1:5" ht="30" x14ac:dyDescent="0.25">
      <c r="A2153" s="98" t="s">
        <v>1125</v>
      </c>
    </row>
    <row r="2154" spans="1:5" x14ac:dyDescent="0.25">
      <c r="A2154" s="98" t="s">
        <v>184</v>
      </c>
    </row>
    <row r="2156" spans="1:5" x14ac:dyDescent="0.25">
      <c r="A2156" s="98" t="s">
        <v>138</v>
      </c>
      <c r="B2156" t="s">
        <v>139</v>
      </c>
      <c r="C2156" t="s">
        <v>140</v>
      </c>
      <c r="D2156" t="s">
        <v>141</v>
      </c>
      <c r="E2156" t="s">
        <v>142</v>
      </c>
    </row>
    <row r="2157" spans="1:5" ht="45" x14ac:dyDescent="0.25">
      <c r="A2157" s="98" t="s">
        <v>1141</v>
      </c>
      <c r="B2157" t="s">
        <v>150</v>
      </c>
      <c r="C2157">
        <v>5.7099999999999999E-5</v>
      </c>
      <c r="D2157" s="135">
        <v>3290</v>
      </c>
      <c r="E2157">
        <f>ROUND((C2157*D2157),4)</f>
        <v>0.18790000000000001</v>
      </c>
    </row>
    <row r="2158" spans="1:5" x14ac:dyDescent="0.25">
      <c r="A2158" s="98" t="s">
        <v>144</v>
      </c>
      <c r="B2158" t="s">
        <v>9</v>
      </c>
      <c r="C2158" t="s">
        <v>9</v>
      </c>
      <c r="D2158" t="s">
        <v>9</v>
      </c>
      <c r="E2158">
        <f>SUM(E2157:E2157)</f>
        <v>0.18790000000000001</v>
      </c>
    </row>
    <row r="2160" spans="1:5" x14ac:dyDescent="0.25">
      <c r="A2160" s="98" t="s">
        <v>151</v>
      </c>
      <c r="B2160" t="s">
        <v>9</v>
      </c>
      <c r="C2160" t="s">
        <v>9</v>
      </c>
      <c r="D2160" t="s">
        <v>9</v>
      </c>
      <c r="E2160">
        <f>E2158</f>
        <v>0.18790000000000001</v>
      </c>
    </row>
    <row r="2162" spans="1:5" x14ac:dyDescent="0.25">
      <c r="A2162" s="98" t="s">
        <v>1144</v>
      </c>
    </row>
    <row r="2163" spans="1:5" ht="30" x14ac:dyDescent="0.25">
      <c r="A2163" s="98" t="s">
        <v>1125</v>
      </c>
    </row>
    <row r="2164" spans="1:5" x14ac:dyDescent="0.25">
      <c r="A2164" s="98" t="s">
        <v>184</v>
      </c>
    </row>
    <row r="2166" spans="1:5" x14ac:dyDescent="0.25">
      <c r="A2166" s="98" t="s">
        <v>147</v>
      </c>
      <c r="B2166" t="s">
        <v>139</v>
      </c>
      <c r="C2166" t="s">
        <v>140</v>
      </c>
      <c r="D2166" t="s">
        <v>141</v>
      </c>
      <c r="E2166" t="s">
        <v>142</v>
      </c>
    </row>
    <row r="2167" spans="1:5" ht="30" x14ac:dyDescent="0.25">
      <c r="A2167" s="98" t="s">
        <v>1145</v>
      </c>
      <c r="B2167" t="s">
        <v>220</v>
      </c>
      <c r="C2167">
        <v>1.2682</v>
      </c>
      <c r="D2167">
        <v>0.4</v>
      </c>
      <c r="E2167">
        <f>ROUND((C2167*D2167),4)</f>
        <v>0.50729999999999997</v>
      </c>
    </row>
    <row r="2168" spans="1:5" x14ac:dyDescent="0.25">
      <c r="A2168" s="98" t="s">
        <v>144</v>
      </c>
      <c r="B2168" t="s">
        <v>9</v>
      </c>
      <c r="C2168" t="s">
        <v>9</v>
      </c>
      <c r="D2168" t="s">
        <v>9</v>
      </c>
      <c r="E2168">
        <f>SUM(E2167:E2167)</f>
        <v>0.50729999999999997</v>
      </c>
    </row>
    <row r="2170" spans="1:5" x14ac:dyDescent="0.25">
      <c r="A2170" s="98" t="s">
        <v>151</v>
      </c>
      <c r="B2170" t="s">
        <v>9</v>
      </c>
      <c r="C2170" t="s">
        <v>9</v>
      </c>
      <c r="D2170" t="s">
        <v>9</v>
      </c>
      <c r="E2170">
        <f>E2168</f>
        <v>0.50729999999999997</v>
      </c>
    </row>
  </sheetData>
  <mergeCells count="5">
    <mergeCell ref="A1:D1"/>
    <mergeCell ref="A2:D2"/>
    <mergeCell ref="A3:D3"/>
    <mergeCell ref="A4:D4"/>
    <mergeCell ref="A5:D5"/>
  </mergeCells>
  <pageMargins left="0.51181102362204722" right="0.51181102362204722" top="0.78740157480314965" bottom="0.78740157480314965" header="0.31496062992125984" footer="0.31496062992125984"/>
  <pageSetup paperSize="9" scale="93" fitToHeight="10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N48"/>
  <sheetViews>
    <sheetView workbookViewId="0"/>
  </sheetViews>
  <sheetFormatPr defaultRowHeight="15" x14ac:dyDescent="0.25"/>
  <cols>
    <col min="1" max="1" width="14.28515625" customWidth="1"/>
    <col min="2" max="2" width="49.28515625" customWidth="1"/>
    <col min="3" max="3" width="13.42578125" hidden="1" customWidth="1"/>
    <col min="4" max="4" width="13.42578125" customWidth="1"/>
    <col min="5" max="5" width="13.42578125" hidden="1" customWidth="1"/>
    <col min="6" max="7" width="12.7109375" hidden="1" customWidth="1"/>
    <col min="8" max="66" width="0.85546875" customWidth="1"/>
  </cols>
  <sheetData>
    <row r="1" spans="1:66" ht="15.75" thickBot="1" x14ac:dyDescent="0.3">
      <c r="H1" s="100">
        <v>41913</v>
      </c>
      <c r="I1" s="100">
        <v>41914</v>
      </c>
      <c r="J1" s="100">
        <v>41915</v>
      </c>
      <c r="K1" s="100">
        <v>41916</v>
      </c>
      <c r="L1" s="100">
        <v>41917</v>
      </c>
      <c r="M1" s="100">
        <v>41918</v>
      </c>
      <c r="N1" s="100">
        <v>41919</v>
      </c>
      <c r="O1" s="100">
        <v>41920</v>
      </c>
      <c r="P1" s="100">
        <v>41921</v>
      </c>
      <c r="Q1" s="100">
        <v>41922</v>
      </c>
      <c r="R1" s="100">
        <v>41923</v>
      </c>
      <c r="S1" s="100">
        <v>41924</v>
      </c>
      <c r="T1" s="100">
        <v>41925</v>
      </c>
      <c r="U1" s="100">
        <v>41926</v>
      </c>
      <c r="V1" s="100">
        <v>41927</v>
      </c>
      <c r="W1" s="100">
        <v>41928</v>
      </c>
      <c r="X1" s="100">
        <v>41929</v>
      </c>
      <c r="Y1" s="100">
        <v>41930</v>
      </c>
      <c r="Z1" s="100">
        <v>41931</v>
      </c>
      <c r="AA1" s="100">
        <v>41932</v>
      </c>
      <c r="AB1" s="100">
        <v>41933</v>
      </c>
      <c r="AC1" s="100">
        <v>41934</v>
      </c>
      <c r="AD1" s="100">
        <v>41935</v>
      </c>
      <c r="AE1" s="100">
        <v>41936</v>
      </c>
      <c r="AF1" s="100">
        <v>41937</v>
      </c>
      <c r="AG1" s="100">
        <v>41938</v>
      </c>
      <c r="AH1" s="100">
        <v>41939</v>
      </c>
      <c r="AI1" s="100">
        <v>41940</v>
      </c>
      <c r="AJ1" s="100">
        <v>41941</v>
      </c>
      <c r="AK1" s="100">
        <v>41942</v>
      </c>
      <c r="AL1" s="100">
        <v>41943</v>
      </c>
      <c r="AM1" s="100">
        <v>41944</v>
      </c>
      <c r="AN1" s="100">
        <v>41945</v>
      </c>
      <c r="AO1" s="100">
        <v>41946</v>
      </c>
      <c r="AP1" s="100">
        <v>41947</v>
      </c>
      <c r="AQ1" s="100">
        <v>41948</v>
      </c>
      <c r="AR1" s="100">
        <v>41949</v>
      </c>
      <c r="AS1" s="100">
        <v>41950</v>
      </c>
      <c r="AT1" s="100">
        <v>41951</v>
      </c>
      <c r="AU1" s="100">
        <v>41952</v>
      </c>
      <c r="AV1" s="100">
        <v>41953</v>
      </c>
      <c r="AW1" s="100">
        <v>41954</v>
      </c>
      <c r="AX1" s="100">
        <v>41955</v>
      </c>
      <c r="AY1" s="100">
        <v>41956</v>
      </c>
      <c r="AZ1" s="100">
        <v>41957</v>
      </c>
      <c r="BA1" s="100">
        <v>41958</v>
      </c>
      <c r="BB1" s="100">
        <v>41959</v>
      </c>
      <c r="BC1" s="100">
        <v>41960</v>
      </c>
      <c r="BD1" s="100">
        <v>41961</v>
      </c>
      <c r="BE1" s="100">
        <v>41962</v>
      </c>
      <c r="BF1" s="100">
        <v>41963</v>
      </c>
      <c r="BG1" s="100">
        <v>41964</v>
      </c>
      <c r="BH1" s="100">
        <v>41965</v>
      </c>
      <c r="BI1" s="100">
        <v>41966</v>
      </c>
      <c r="BJ1" s="100">
        <v>41967</v>
      </c>
      <c r="BK1" s="100">
        <v>41968</v>
      </c>
      <c r="BL1" s="100">
        <v>41969</v>
      </c>
      <c r="BM1" s="100">
        <v>41970</v>
      </c>
      <c r="BN1" s="100">
        <v>41971</v>
      </c>
    </row>
    <row r="2" spans="1:66" ht="18" x14ac:dyDescent="0.25">
      <c r="A2" s="180" t="s">
        <v>221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2"/>
    </row>
    <row r="3" spans="1:66" ht="15.75" x14ac:dyDescent="0.25">
      <c r="A3" s="183" t="s">
        <v>274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5"/>
    </row>
    <row r="4" spans="1:66" x14ac:dyDescent="0.25">
      <c r="A4" s="186" t="s">
        <v>286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187"/>
      <c r="BN4" s="188"/>
    </row>
    <row r="5" spans="1:66" x14ac:dyDescent="0.25">
      <c r="A5" s="186" t="s">
        <v>264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8"/>
    </row>
    <row r="6" spans="1:66" x14ac:dyDescent="0.25">
      <c r="A6" s="101"/>
      <c r="B6" s="10" t="s">
        <v>269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90"/>
    </row>
    <row r="7" spans="1:66" x14ac:dyDescent="0.25">
      <c r="A7" s="101"/>
      <c r="B7" s="81" t="s">
        <v>1146</v>
      </c>
      <c r="C7" s="85" t="s">
        <v>262</v>
      </c>
      <c r="D7" s="85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5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2"/>
    </row>
    <row r="8" spans="1:66" ht="15.75" thickBot="1" x14ac:dyDescent="0.3">
      <c r="A8" s="106"/>
      <c r="B8" s="107" t="s">
        <v>1147</v>
      </c>
      <c r="C8" s="108"/>
      <c r="D8" s="108"/>
      <c r="E8" s="108"/>
      <c r="F8" s="109"/>
      <c r="G8" s="109"/>
      <c r="H8" s="110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2"/>
    </row>
    <row r="9" spans="1:66" x14ac:dyDescent="0.25">
      <c r="A9" s="113"/>
      <c r="B9" s="113"/>
      <c r="C9" s="114"/>
      <c r="D9" s="114"/>
      <c r="E9" s="114"/>
      <c r="F9" s="115"/>
      <c r="G9" s="115"/>
      <c r="H9" s="116"/>
      <c r="I9" s="117"/>
      <c r="J9" s="117"/>
      <c r="K9" s="117"/>
    </row>
    <row r="10" spans="1:66" x14ac:dyDescent="0.25">
      <c r="A10" s="207" t="s">
        <v>275</v>
      </c>
      <c r="B10" s="207" t="s">
        <v>276</v>
      </c>
      <c r="C10" s="208" t="s">
        <v>277</v>
      </c>
      <c r="D10" s="209" t="s">
        <v>278</v>
      </c>
      <c r="E10" s="211" t="s">
        <v>279</v>
      </c>
      <c r="F10" s="213" t="s">
        <v>280</v>
      </c>
      <c r="G10" s="118"/>
      <c r="H10" s="193" t="s">
        <v>281</v>
      </c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</row>
    <row r="11" spans="1:66" x14ac:dyDescent="0.25">
      <c r="A11" s="207"/>
      <c r="B11" s="207"/>
      <c r="C11" s="208"/>
      <c r="D11" s="210"/>
      <c r="E11" s="212"/>
      <c r="F11" s="214"/>
      <c r="G11" s="119"/>
      <c r="H11" s="194" t="s">
        <v>282</v>
      </c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 t="s">
        <v>283</v>
      </c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</row>
    <row r="12" spans="1:66" x14ac:dyDescent="0.25">
      <c r="A12" s="207"/>
      <c r="B12" s="207"/>
      <c r="C12" s="208"/>
      <c r="D12" s="120" t="s">
        <v>284</v>
      </c>
      <c r="E12" s="212"/>
      <c r="F12" s="214"/>
      <c r="G12" s="119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</row>
    <row r="13" spans="1:66" ht="8.1" customHeight="1" x14ac:dyDescent="0.25">
      <c r="A13" s="195" t="str">
        <f>PLANILHA!A10</f>
        <v xml:space="preserve"> 01.</v>
      </c>
      <c r="B13" s="197" t="str">
        <f>PLANILHA!D10</f>
        <v>ADIMINISTRAÇÃO LOCAL E CANTEIR O</v>
      </c>
      <c r="C13" s="200">
        <f>PLANILHA!J19</f>
        <v>31404.37</v>
      </c>
      <c r="D13" s="202">
        <f>C13/$C$46</f>
        <v>0.19599905509147478</v>
      </c>
      <c r="E13" s="203">
        <v>41913</v>
      </c>
      <c r="F13" s="205">
        <v>41971</v>
      </c>
      <c r="G13" s="215">
        <f>F13-E13</f>
        <v>58</v>
      </c>
      <c r="H13" s="216">
        <f>(D13/2)</f>
        <v>9.7999527545737389E-2</v>
      </c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8"/>
      <c r="AM13" s="219">
        <f>H13</f>
        <v>9.7999527545737389E-2</v>
      </c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1"/>
    </row>
    <row r="14" spans="1:66" ht="8.1" customHeight="1" x14ac:dyDescent="0.25">
      <c r="A14" s="196"/>
      <c r="B14" s="198"/>
      <c r="C14" s="201"/>
      <c r="D14" s="202"/>
      <c r="E14" s="203"/>
      <c r="F14" s="205"/>
      <c r="G14" s="215"/>
      <c r="H14" s="121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22"/>
      <c r="AM14" s="121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22"/>
    </row>
    <row r="15" spans="1:66" ht="8.1" customHeight="1" x14ac:dyDescent="0.25">
      <c r="A15" s="196"/>
      <c r="B15" s="199"/>
      <c r="C15" s="201"/>
      <c r="D15" s="202"/>
      <c r="E15" s="204"/>
      <c r="F15" s="206"/>
      <c r="G15" s="215"/>
      <c r="H15" s="121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22"/>
      <c r="AM15" s="121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22"/>
    </row>
    <row r="16" spans="1:66" ht="8.1" customHeight="1" x14ac:dyDescent="0.25">
      <c r="A16" s="195" t="str">
        <f>PLANILHA!A20</f>
        <v xml:space="preserve"> 02.</v>
      </c>
      <c r="B16" s="223" t="str">
        <f>PLANILHA!D20</f>
        <v>DEMOLIÇÃO</v>
      </c>
      <c r="C16" s="200">
        <f>PLANILHA!J31</f>
        <v>5439.54</v>
      </c>
      <c r="D16" s="202">
        <f t="shared" ref="D16" si="0">C16/$C$46</f>
        <v>3.3948928131093882E-2</v>
      </c>
      <c r="E16" s="227">
        <v>41918</v>
      </c>
      <c r="F16" s="227">
        <v>41933</v>
      </c>
      <c r="G16" s="215">
        <f t="shared" ref="G16" si="1">F16-E16</f>
        <v>15</v>
      </c>
      <c r="H16" s="228">
        <f>D16</f>
        <v>3.3948928131093882E-2</v>
      </c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30"/>
      <c r="AM16" s="219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1"/>
    </row>
    <row r="17" spans="1:66" ht="8.1" customHeight="1" x14ac:dyDescent="0.25">
      <c r="A17" s="196"/>
      <c r="B17" s="224"/>
      <c r="C17" s="201"/>
      <c r="D17" s="202"/>
      <c r="E17" s="205"/>
      <c r="F17" s="205"/>
      <c r="G17" s="215"/>
      <c r="H17" s="121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22"/>
      <c r="AM17" s="121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22"/>
    </row>
    <row r="18" spans="1:66" ht="8.1" customHeight="1" x14ac:dyDescent="0.25">
      <c r="A18" s="222"/>
      <c r="B18" s="225"/>
      <c r="C18" s="226"/>
      <c r="D18" s="202"/>
      <c r="E18" s="206"/>
      <c r="F18" s="206"/>
      <c r="G18" s="215"/>
      <c r="H18" s="123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5"/>
      <c r="AM18" s="123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5"/>
    </row>
    <row r="19" spans="1:66" ht="8.1" customHeight="1" x14ac:dyDescent="0.25">
      <c r="A19" s="195" t="str">
        <f>PLANILHA!A32</f>
        <v xml:space="preserve"> 03.</v>
      </c>
      <c r="B19" s="223" t="str">
        <f>PLANILHA!D32</f>
        <v>VEDAÇÃO</v>
      </c>
      <c r="C19" s="200">
        <f>PLANILHA!J39</f>
        <v>17457.080000000002</v>
      </c>
      <c r="D19" s="202">
        <f t="shared" ref="D19" si="2">C19/$C$46</f>
        <v>0.10895207210513323</v>
      </c>
      <c r="E19" s="231">
        <v>41933</v>
      </c>
      <c r="F19" s="231">
        <v>41950</v>
      </c>
      <c r="G19" s="215">
        <f t="shared" ref="G19" si="3">F19-E19</f>
        <v>17</v>
      </c>
      <c r="H19" s="234">
        <f>D19/2</f>
        <v>5.4476036052566616E-2</v>
      </c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6"/>
      <c r="AM19" s="237">
        <f>H19</f>
        <v>5.4476036052566616E-2</v>
      </c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  <c r="BG19" s="238"/>
      <c r="BH19" s="238"/>
      <c r="BI19" s="238"/>
      <c r="BJ19" s="238"/>
      <c r="BK19" s="238"/>
      <c r="BL19" s="238"/>
      <c r="BM19" s="238"/>
      <c r="BN19" s="239"/>
    </row>
    <row r="20" spans="1:66" ht="8.1" customHeight="1" x14ac:dyDescent="0.25">
      <c r="A20" s="196"/>
      <c r="B20" s="224"/>
      <c r="C20" s="201"/>
      <c r="D20" s="202"/>
      <c r="E20" s="232"/>
      <c r="F20" s="232"/>
      <c r="G20" s="215"/>
      <c r="H20" s="121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22"/>
      <c r="AM20" s="121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22"/>
    </row>
    <row r="21" spans="1:66" ht="8.1" customHeight="1" x14ac:dyDescent="0.25">
      <c r="A21" s="222"/>
      <c r="B21" s="225"/>
      <c r="C21" s="226"/>
      <c r="D21" s="202"/>
      <c r="E21" s="233"/>
      <c r="F21" s="233"/>
      <c r="G21" s="215"/>
      <c r="H21" s="123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5"/>
      <c r="AM21" s="123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5"/>
    </row>
    <row r="22" spans="1:66" ht="8.1" customHeight="1" x14ac:dyDescent="0.25">
      <c r="A22" s="195" t="str">
        <f>PLANILHA!A40</f>
        <v xml:space="preserve"> 04.</v>
      </c>
      <c r="B22" s="197" t="str">
        <f>PLANILHA!D40</f>
        <v>REVESTIMENTO</v>
      </c>
      <c r="C22" s="200">
        <f>PLANILHA!J47</f>
        <v>24114.760000000002</v>
      </c>
      <c r="D22" s="202">
        <f t="shared" ref="D22" si="4">C22/$C$46</f>
        <v>0.15050358194600602</v>
      </c>
      <c r="E22" s="205">
        <v>41934</v>
      </c>
      <c r="F22" s="205">
        <v>41949</v>
      </c>
      <c r="G22" s="215">
        <f>F22-E22</f>
        <v>15</v>
      </c>
      <c r="H22" s="240">
        <f>D22/3*2</f>
        <v>0.10033572129733735</v>
      </c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2"/>
      <c r="AM22" s="237">
        <f>D22-H22</f>
        <v>5.0167860648668669E-2</v>
      </c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8"/>
      <c r="BA22" s="238"/>
      <c r="BB22" s="238"/>
      <c r="BC22" s="238"/>
      <c r="BD22" s="238"/>
      <c r="BE22" s="238"/>
      <c r="BF22" s="238"/>
      <c r="BG22" s="238"/>
      <c r="BH22" s="238"/>
      <c r="BI22" s="238"/>
      <c r="BJ22" s="238"/>
      <c r="BK22" s="238"/>
      <c r="BL22" s="238"/>
      <c r="BM22" s="238"/>
      <c r="BN22" s="239"/>
    </row>
    <row r="23" spans="1:66" ht="8.1" customHeight="1" x14ac:dyDescent="0.25">
      <c r="A23" s="196"/>
      <c r="B23" s="198"/>
      <c r="C23" s="201"/>
      <c r="D23" s="202"/>
      <c r="E23" s="205"/>
      <c r="F23" s="205"/>
      <c r="G23" s="215"/>
      <c r="H23" s="121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22"/>
      <c r="AM23" s="121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22"/>
    </row>
    <row r="24" spans="1:66" ht="8.1" customHeight="1" x14ac:dyDescent="0.25">
      <c r="A24" s="196"/>
      <c r="B24" s="199"/>
      <c r="C24" s="201"/>
      <c r="D24" s="202"/>
      <c r="E24" s="205"/>
      <c r="F24" s="205"/>
      <c r="G24" s="215"/>
      <c r="H24" s="121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22"/>
      <c r="AM24" s="121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22"/>
    </row>
    <row r="25" spans="1:66" ht="8.1" customHeight="1" x14ac:dyDescent="0.25">
      <c r="A25" s="195" t="str">
        <f>PLANILHA!A48</f>
        <v xml:space="preserve"> 05.</v>
      </c>
      <c r="B25" s="223" t="str">
        <f>PLANILHA!D48</f>
        <v>BANCADAS</v>
      </c>
      <c r="C25" s="200">
        <f>PLANILHA!J53</f>
        <v>1740.58</v>
      </c>
      <c r="D25" s="202">
        <f t="shared" ref="D25" si="5">C25/$C$46</f>
        <v>1.0863202646992096E-2</v>
      </c>
      <c r="E25" s="227">
        <v>41950</v>
      </c>
      <c r="F25" s="227">
        <v>41956</v>
      </c>
      <c r="G25" s="215">
        <f t="shared" ref="G25" si="6">F25-E25</f>
        <v>6</v>
      </c>
      <c r="H25" s="243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5"/>
      <c r="AM25" s="246">
        <f>D25</f>
        <v>1.0863202646992096E-2</v>
      </c>
      <c r="AN25" s="247"/>
      <c r="AO25" s="247"/>
      <c r="AP25" s="247"/>
      <c r="AQ25" s="247"/>
      <c r="AR25" s="247"/>
      <c r="AS25" s="247"/>
      <c r="AT25" s="247"/>
      <c r="AU25" s="247"/>
      <c r="AV25" s="247"/>
      <c r="AW25" s="247"/>
      <c r="AX25" s="247"/>
      <c r="AY25" s="247"/>
      <c r="AZ25" s="247"/>
      <c r="BA25" s="247"/>
      <c r="BB25" s="247"/>
      <c r="BC25" s="247"/>
      <c r="BD25" s="247"/>
      <c r="BE25" s="247"/>
      <c r="BF25" s="247"/>
      <c r="BG25" s="247"/>
      <c r="BH25" s="247"/>
      <c r="BI25" s="247"/>
      <c r="BJ25" s="247"/>
      <c r="BK25" s="247"/>
      <c r="BL25" s="247"/>
      <c r="BM25" s="247"/>
      <c r="BN25" s="248"/>
    </row>
    <row r="26" spans="1:66" ht="8.1" customHeight="1" x14ac:dyDescent="0.25">
      <c r="A26" s="196"/>
      <c r="B26" s="224"/>
      <c r="C26" s="201"/>
      <c r="D26" s="202"/>
      <c r="E26" s="205"/>
      <c r="F26" s="205"/>
      <c r="G26" s="215"/>
      <c r="H26" s="121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22"/>
      <c r="AM26" s="121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22"/>
    </row>
    <row r="27" spans="1:66" ht="8.1" customHeight="1" x14ac:dyDescent="0.25">
      <c r="A27" s="222"/>
      <c r="B27" s="225"/>
      <c r="C27" s="226"/>
      <c r="D27" s="202"/>
      <c r="E27" s="206"/>
      <c r="F27" s="206"/>
      <c r="G27" s="215"/>
      <c r="H27" s="123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5"/>
      <c r="AM27" s="123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5"/>
    </row>
    <row r="28" spans="1:66" ht="8.1" customHeight="1" x14ac:dyDescent="0.25">
      <c r="A28" s="195" t="str">
        <f>PLANILHA!A54</f>
        <v xml:space="preserve"> 06.</v>
      </c>
      <c r="B28" s="223" t="str">
        <f>PLANILHA!D54</f>
        <v>INSTALAÇÕES HIDRAULICAS</v>
      </c>
      <c r="C28" s="200">
        <f>PLANILHA!J64</f>
        <v>6039.3799999999992</v>
      </c>
      <c r="D28" s="202">
        <f t="shared" ref="D28" si="7">C28/$C$46</f>
        <v>3.769261326810093E-2</v>
      </c>
      <c r="E28" s="231">
        <v>41950</v>
      </c>
      <c r="F28" s="231">
        <v>41967</v>
      </c>
      <c r="G28" s="215">
        <f t="shared" ref="G28" si="8">F28-E28</f>
        <v>17</v>
      </c>
      <c r="H28" s="240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2"/>
      <c r="AM28" s="249">
        <f>D28</f>
        <v>3.769261326810093E-2</v>
      </c>
      <c r="AN28" s="250"/>
      <c r="AO28" s="250"/>
      <c r="AP28" s="250"/>
      <c r="AQ28" s="250"/>
      <c r="AR28" s="250"/>
      <c r="AS28" s="250"/>
      <c r="AT28" s="250"/>
      <c r="AU28" s="250"/>
      <c r="AV28" s="250"/>
      <c r="AW28" s="250"/>
      <c r="AX28" s="250"/>
      <c r="AY28" s="250"/>
      <c r="AZ28" s="250"/>
      <c r="BA28" s="250"/>
      <c r="BB28" s="250"/>
      <c r="BC28" s="250"/>
      <c r="BD28" s="250"/>
      <c r="BE28" s="250"/>
      <c r="BF28" s="250"/>
      <c r="BG28" s="250"/>
      <c r="BH28" s="250"/>
      <c r="BI28" s="250"/>
      <c r="BJ28" s="250"/>
      <c r="BK28" s="250"/>
      <c r="BL28" s="250"/>
      <c r="BM28" s="250"/>
      <c r="BN28" s="251"/>
    </row>
    <row r="29" spans="1:66" ht="8.1" customHeight="1" x14ac:dyDescent="0.25">
      <c r="A29" s="196"/>
      <c r="B29" s="224"/>
      <c r="C29" s="201"/>
      <c r="D29" s="202"/>
      <c r="E29" s="232"/>
      <c r="F29" s="232"/>
      <c r="G29" s="215"/>
      <c r="H29" s="121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22"/>
      <c r="AM29" s="121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22"/>
    </row>
    <row r="30" spans="1:66" ht="8.1" customHeight="1" x14ac:dyDescent="0.25">
      <c r="A30" s="222"/>
      <c r="B30" s="225"/>
      <c r="C30" s="226"/>
      <c r="D30" s="202"/>
      <c r="E30" s="233"/>
      <c r="F30" s="233"/>
      <c r="G30" s="215"/>
      <c r="H30" s="123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5"/>
      <c r="AM30" s="123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5"/>
    </row>
    <row r="31" spans="1:66" ht="8.1" customHeight="1" x14ac:dyDescent="0.25">
      <c r="A31" s="195" t="str">
        <f>PLANILHA!A65</f>
        <v xml:space="preserve"> 07.</v>
      </c>
      <c r="B31" s="197" t="str">
        <f>PLANILHA!D65</f>
        <v>INSTALAÇÃO ELETRICAS</v>
      </c>
      <c r="C31" s="200">
        <f>PLANILHA!J112</f>
        <v>31792.859999999993</v>
      </c>
      <c r="D31" s="202">
        <f t="shared" ref="D31" si="9">C31/$C$46</f>
        <v>0.19842367538834704</v>
      </c>
      <c r="E31" s="205">
        <v>41918</v>
      </c>
      <c r="F31" s="205">
        <v>41969</v>
      </c>
      <c r="G31" s="215">
        <f>F31-E31</f>
        <v>51</v>
      </c>
      <c r="H31" s="216">
        <f>D31/2</f>
        <v>9.9211837694173521E-2</v>
      </c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8"/>
      <c r="AM31" s="219">
        <f>D31/2</f>
        <v>9.9211837694173521E-2</v>
      </c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  <c r="BE31" s="220"/>
      <c r="BF31" s="220"/>
      <c r="BG31" s="220"/>
      <c r="BH31" s="220"/>
      <c r="BI31" s="220"/>
      <c r="BJ31" s="220"/>
      <c r="BK31" s="220"/>
      <c r="BL31" s="220"/>
      <c r="BM31" s="220"/>
      <c r="BN31" s="221"/>
    </row>
    <row r="32" spans="1:66" ht="8.1" customHeight="1" x14ac:dyDescent="0.25">
      <c r="A32" s="196"/>
      <c r="B32" s="198"/>
      <c r="C32" s="201"/>
      <c r="D32" s="202"/>
      <c r="E32" s="205"/>
      <c r="F32" s="205"/>
      <c r="G32" s="215"/>
      <c r="H32" s="121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22"/>
      <c r="AM32" s="121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22"/>
    </row>
    <row r="33" spans="1:66" ht="8.1" customHeight="1" x14ac:dyDescent="0.25">
      <c r="A33" s="196"/>
      <c r="B33" s="199"/>
      <c r="C33" s="201"/>
      <c r="D33" s="202"/>
      <c r="E33" s="205"/>
      <c r="F33" s="205"/>
      <c r="G33" s="215"/>
      <c r="H33" s="121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22"/>
      <c r="AM33" s="121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22"/>
    </row>
    <row r="34" spans="1:66" ht="8.1" customHeight="1" x14ac:dyDescent="0.25">
      <c r="A34" s="195" t="str">
        <f>PLANILHA!A113</f>
        <v xml:space="preserve"> 08.</v>
      </c>
      <c r="B34" s="223" t="str">
        <f>PLANILHA!D113</f>
        <v>ESQUADRIAS</v>
      </c>
      <c r="C34" s="200">
        <f>PLANILHA!J120</f>
        <v>8949.0299999999988</v>
      </c>
      <c r="D34" s="202">
        <f t="shared" ref="D34" si="10">C34/$C$46</f>
        <v>5.5852144908025869E-2</v>
      </c>
      <c r="E34" s="227">
        <v>41949</v>
      </c>
      <c r="F34" s="227">
        <v>41960</v>
      </c>
      <c r="G34" s="215">
        <f t="shared" ref="G34" si="11">F34-E34</f>
        <v>11</v>
      </c>
      <c r="H34" s="228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30"/>
      <c r="AM34" s="219">
        <f>D34</f>
        <v>5.5852144908025869E-2</v>
      </c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1"/>
    </row>
    <row r="35" spans="1:66" ht="8.1" customHeight="1" x14ac:dyDescent="0.25">
      <c r="A35" s="196"/>
      <c r="B35" s="224"/>
      <c r="C35" s="201"/>
      <c r="D35" s="202"/>
      <c r="E35" s="205"/>
      <c r="F35" s="205"/>
      <c r="G35" s="215"/>
      <c r="H35" s="121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22"/>
      <c r="AM35" s="121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22"/>
    </row>
    <row r="36" spans="1:66" ht="8.1" customHeight="1" x14ac:dyDescent="0.25">
      <c r="A36" s="222"/>
      <c r="B36" s="225"/>
      <c r="C36" s="226"/>
      <c r="D36" s="202"/>
      <c r="E36" s="206"/>
      <c r="F36" s="206"/>
      <c r="G36" s="215"/>
      <c r="H36" s="123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5"/>
      <c r="AM36" s="123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5"/>
    </row>
    <row r="37" spans="1:66" ht="8.1" customHeight="1" x14ac:dyDescent="0.25">
      <c r="A37" s="195" t="str">
        <f>PLANILHA!A121</f>
        <v xml:space="preserve"> 09.</v>
      </c>
      <c r="B37" s="223" t="str">
        <f>PLANILHA!D121</f>
        <v>PINTURA</v>
      </c>
      <c r="C37" s="200">
        <f>PLANILHA!J126</f>
        <v>6529.51</v>
      </c>
      <c r="D37" s="202">
        <f t="shared" ref="D37" si="12">C37/$C$46</f>
        <v>4.07515829870281E-2</v>
      </c>
      <c r="E37" s="227">
        <v>41960</v>
      </c>
      <c r="F37" s="227">
        <v>41968</v>
      </c>
      <c r="G37" s="215">
        <f t="shared" ref="G37" si="13">F37-E37</f>
        <v>8</v>
      </c>
      <c r="H37" s="228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30"/>
      <c r="AM37" s="258">
        <f>D37</f>
        <v>4.07515829870281E-2</v>
      </c>
      <c r="AN37" s="259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  <c r="BI37" s="259"/>
      <c r="BJ37" s="259"/>
      <c r="BK37" s="259"/>
      <c r="BL37" s="259"/>
      <c r="BM37" s="259"/>
      <c r="BN37" s="260"/>
    </row>
    <row r="38" spans="1:66" ht="8.1" customHeight="1" x14ac:dyDescent="0.25">
      <c r="A38" s="196"/>
      <c r="B38" s="224"/>
      <c r="C38" s="201"/>
      <c r="D38" s="202"/>
      <c r="E38" s="205"/>
      <c r="F38" s="205"/>
      <c r="G38" s="215"/>
      <c r="H38" s="121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22"/>
      <c r="AM38" s="121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22"/>
    </row>
    <row r="39" spans="1:66" ht="8.1" customHeight="1" x14ac:dyDescent="0.25">
      <c r="A39" s="222"/>
      <c r="B39" s="225"/>
      <c r="C39" s="226"/>
      <c r="D39" s="202"/>
      <c r="E39" s="206"/>
      <c r="F39" s="206"/>
      <c r="G39" s="215"/>
      <c r="H39" s="123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5"/>
      <c r="AM39" s="123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5"/>
    </row>
    <row r="40" spans="1:66" ht="8.1" customHeight="1" x14ac:dyDescent="0.25">
      <c r="A40" s="195">
        <v>10</v>
      </c>
      <c r="B40" s="223" t="str">
        <f>PLANILHA!D127</f>
        <v>EQUIPAMENTO</v>
      </c>
      <c r="C40" s="200">
        <f>PLANILHA!J131</f>
        <v>26587.370000000003</v>
      </c>
      <c r="D40" s="202">
        <f t="shared" ref="D40" si="14">C40/$C$46</f>
        <v>0.1659354859647694</v>
      </c>
      <c r="E40" s="231">
        <v>41968</v>
      </c>
      <c r="F40" s="231">
        <v>41971</v>
      </c>
      <c r="G40" s="215">
        <f t="shared" ref="G40" si="15">F40-E40</f>
        <v>3</v>
      </c>
      <c r="H40" s="264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6"/>
      <c r="AM40" s="261">
        <f>D40</f>
        <v>0.1659354859647694</v>
      </c>
      <c r="AN40" s="262"/>
      <c r="AO40" s="262"/>
      <c r="AP40" s="262"/>
      <c r="AQ40" s="262"/>
      <c r="AR40" s="262"/>
      <c r="AS40" s="262"/>
      <c r="AT40" s="262"/>
      <c r="AU40" s="262"/>
      <c r="AV40" s="262"/>
      <c r="AW40" s="262"/>
      <c r="AX40" s="262"/>
      <c r="AY40" s="262"/>
      <c r="AZ40" s="262"/>
      <c r="BA40" s="262"/>
      <c r="BB40" s="262"/>
      <c r="BC40" s="262"/>
      <c r="BD40" s="262"/>
      <c r="BE40" s="262"/>
      <c r="BF40" s="262"/>
      <c r="BG40" s="262"/>
      <c r="BH40" s="262"/>
      <c r="BI40" s="262"/>
      <c r="BJ40" s="262"/>
      <c r="BK40" s="262"/>
      <c r="BL40" s="262"/>
      <c r="BM40" s="262"/>
      <c r="BN40" s="263"/>
    </row>
    <row r="41" spans="1:66" ht="8.1" customHeight="1" x14ac:dyDescent="0.25">
      <c r="A41" s="196"/>
      <c r="B41" s="224"/>
      <c r="C41" s="201"/>
      <c r="D41" s="202"/>
      <c r="E41" s="232"/>
      <c r="F41" s="232"/>
      <c r="G41" s="215"/>
      <c r="H41" s="121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22"/>
      <c r="AM41" s="121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22"/>
    </row>
    <row r="42" spans="1:66" ht="8.1" customHeight="1" x14ac:dyDescent="0.25">
      <c r="A42" s="222"/>
      <c r="B42" s="225"/>
      <c r="C42" s="226"/>
      <c r="D42" s="202"/>
      <c r="E42" s="233"/>
      <c r="F42" s="233"/>
      <c r="G42" s="215"/>
      <c r="H42" s="123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5"/>
      <c r="AM42" s="123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5"/>
    </row>
    <row r="43" spans="1:66" ht="8.1" customHeight="1" x14ac:dyDescent="0.25">
      <c r="A43" s="195">
        <v>11</v>
      </c>
      <c r="B43" s="223" t="str">
        <f>PLANILHA!D132</f>
        <v>SERVIÇOS COMPLEMENTARES</v>
      </c>
      <c r="C43" s="200">
        <f>PLANILHA!J134</f>
        <v>172.67</v>
      </c>
      <c r="D43" s="202">
        <f t="shared" ref="D43" si="16">C43/$C$46</f>
        <v>1.0776575630284879E-3</v>
      </c>
      <c r="E43" s="231">
        <v>41971</v>
      </c>
      <c r="F43" s="231">
        <v>41971</v>
      </c>
      <c r="G43" s="215">
        <f t="shared" ref="G43" si="17">F43-E43</f>
        <v>0</v>
      </c>
      <c r="H43" s="264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6"/>
      <c r="AM43" s="261">
        <f>D43</f>
        <v>1.0776575630284879E-3</v>
      </c>
      <c r="AN43" s="262"/>
      <c r="AO43" s="262"/>
      <c r="AP43" s="262"/>
      <c r="AQ43" s="262"/>
      <c r="AR43" s="262"/>
      <c r="AS43" s="262"/>
      <c r="AT43" s="262"/>
      <c r="AU43" s="262"/>
      <c r="AV43" s="262"/>
      <c r="AW43" s="262"/>
      <c r="AX43" s="262"/>
      <c r="AY43" s="262"/>
      <c r="AZ43" s="262"/>
      <c r="BA43" s="262"/>
      <c r="BB43" s="262"/>
      <c r="BC43" s="262"/>
      <c r="BD43" s="262"/>
      <c r="BE43" s="262"/>
      <c r="BF43" s="262"/>
      <c r="BG43" s="262"/>
      <c r="BH43" s="262"/>
      <c r="BI43" s="262"/>
      <c r="BJ43" s="262"/>
      <c r="BK43" s="262"/>
      <c r="BL43" s="262"/>
      <c r="BM43" s="262"/>
      <c r="BN43" s="263"/>
    </row>
    <row r="44" spans="1:66" ht="8.1" customHeight="1" x14ac:dyDescent="0.25">
      <c r="A44" s="196"/>
      <c r="B44" s="224"/>
      <c r="C44" s="201"/>
      <c r="D44" s="202"/>
      <c r="E44" s="232"/>
      <c r="F44" s="232"/>
      <c r="G44" s="215"/>
      <c r="H44" s="121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22"/>
      <c r="AM44" s="121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22"/>
    </row>
    <row r="45" spans="1:66" ht="8.1" customHeight="1" x14ac:dyDescent="0.25">
      <c r="A45" s="222"/>
      <c r="B45" s="225"/>
      <c r="C45" s="226"/>
      <c r="D45" s="202"/>
      <c r="E45" s="233"/>
      <c r="F45" s="233"/>
      <c r="G45" s="215"/>
      <c r="H45" s="123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5"/>
      <c r="AM45" s="123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5"/>
    </row>
    <row r="46" spans="1:66" x14ac:dyDescent="0.25">
      <c r="A46" s="252" t="s">
        <v>285</v>
      </c>
      <c r="B46" s="253"/>
      <c r="C46" s="126">
        <f>SUM(C13:C45)</f>
        <v>160227.15000000002</v>
      </c>
      <c r="D46" s="127">
        <f>SUM(D13:D45)</f>
        <v>0.99999999999999978</v>
      </c>
      <c r="E46" s="128"/>
      <c r="F46" s="129"/>
      <c r="G46" s="129"/>
      <c r="H46" s="254">
        <f>H43+H40+H37+H31+H34+H28+H25+H22+H19+H16+H13</f>
        <v>0.38597205072090879</v>
      </c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6">
        <f>AM13+AM19+AM22+AM25+AM28+AM31+AM34+AM37+AM40+AM43</f>
        <v>0.61402794927909099</v>
      </c>
      <c r="AN46" s="257"/>
      <c r="AO46" s="257"/>
      <c r="AP46" s="257"/>
      <c r="AQ46" s="257"/>
      <c r="AR46" s="257"/>
      <c r="AS46" s="257"/>
      <c r="AT46" s="257"/>
      <c r="AU46" s="257"/>
      <c r="AV46" s="257"/>
      <c r="AW46" s="257"/>
      <c r="AX46" s="257"/>
      <c r="AY46" s="257"/>
      <c r="AZ46" s="257"/>
      <c r="BA46" s="257"/>
      <c r="BB46" s="257"/>
      <c r="BC46" s="257"/>
      <c r="BD46" s="257"/>
      <c r="BE46" s="257"/>
      <c r="BF46" s="257"/>
      <c r="BG46" s="257"/>
      <c r="BH46" s="257"/>
      <c r="BI46" s="257"/>
      <c r="BJ46" s="257"/>
      <c r="BK46" s="257"/>
      <c r="BL46" s="257"/>
      <c r="BM46" s="257"/>
      <c r="BN46" s="257"/>
    </row>
    <row r="48" spans="1:66" hidden="1" x14ac:dyDescent="0.25"/>
  </sheetData>
  <mergeCells count="117">
    <mergeCell ref="F43:F45"/>
    <mergeCell ref="G43:G45"/>
    <mergeCell ref="H43:AL43"/>
    <mergeCell ref="G40:G42"/>
    <mergeCell ref="H40:AL40"/>
    <mergeCell ref="AM40:BN40"/>
    <mergeCell ref="A37:A39"/>
    <mergeCell ref="B37:B39"/>
    <mergeCell ref="C37:C39"/>
    <mergeCell ref="D37:D39"/>
    <mergeCell ref="E37:E39"/>
    <mergeCell ref="F37:F39"/>
    <mergeCell ref="A46:B46"/>
    <mergeCell ref="H46:AL46"/>
    <mergeCell ref="AM46:BN46"/>
    <mergeCell ref="A43:A45"/>
    <mergeCell ref="B43:B45"/>
    <mergeCell ref="G37:G39"/>
    <mergeCell ref="H37:AL37"/>
    <mergeCell ref="AM37:BN37"/>
    <mergeCell ref="A40:A42"/>
    <mergeCell ref="B40:B42"/>
    <mergeCell ref="C40:C42"/>
    <mergeCell ref="D40:D42"/>
    <mergeCell ref="E40:E42"/>
    <mergeCell ref="F40:F42"/>
    <mergeCell ref="AM43:BN43"/>
    <mergeCell ref="C43:C45"/>
    <mergeCell ref="D43:D45"/>
    <mergeCell ref="E43:E45"/>
    <mergeCell ref="A34:A36"/>
    <mergeCell ref="B34:B36"/>
    <mergeCell ref="C34:C36"/>
    <mergeCell ref="D34:D36"/>
    <mergeCell ref="E34:E36"/>
    <mergeCell ref="F34:F36"/>
    <mergeCell ref="G34:G36"/>
    <mergeCell ref="H34:AL34"/>
    <mergeCell ref="AM34:BN34"/>
    <mergeCell ref="A31:A33"/>
    <mergeCell ref="B31:B33"/>
    <mergeCell ref="C31:C33"/>
    <mergeCell ref="D31:D33"/>
    <mergeCell ref="E31:E33"/>
    <mergeCell ref="F31:F33"/>
    <mergeCell ref="G31:G33"/>
    <mergeCell ref="H31:AL31"/>
    <mergeCell ref="AM31:BN31"/>
    <mergeCell ref="A28:A30"/>
    <mergeCell ref="B28:B30"/>
    <mergeCell ref="C28:C30"/>
    <mergeCell ref="D28:D30"/>
    <mergeCell ref="E28:E30"/>
    <mergeCell ref="F28:F30"/>
    <mergeCell ref="G28:G30"/>
    <mergeCell ref="H28:AL28"/>
    <mergeCell ref="AM28:BN28"/>
    <mergeCell ref="A25:A27"/>
    <mergeCell ref="B25:B27"/>
    <mergeCell ref="C25:C27"/>
    <mergeCell ref="D25:D27"/>
    <mergeCell ref="E25:E27"/>
    <mergeCell ref="F25:F27"/>
    <mergeCell ref="G25:G27"/>
    <mergeCell ref="H25:AL25"/>
    <mergeCell ref="AM25:BN25"/>
    <mergeCell ref="A22:A24"/>
    <mergeCell ref="B22:B24"/>
    <mergeCell ref="C22:C24"/>
    <mergeCell ref="D22:D24"/>
    <mergeCell ref="E22:E24"/>
    <mergeCell ref="F22:F24"/>
    <mergeCell ref="G22:G24"/>
    <mergeCell ref="H22:AL22"/>
    <mergeCell ref="AM22:BN22"/>
    <mergeCell ref="A19:A21"/>
    <mergeCell ref="B19:B21"/>
    <mergeCell ref="C19:C21"/>
    <mergeCell ref="D19:D21"/>
    <mergeCell ref="E19:E21"/>
    <mergeCell ref="F19:F21"/>
    <mergeCell ref="G19:G21"/>
    <mergeCell ref="H19:AL19"/>
    <mergeCell ref="AM19:BN19"/>
    <mergeCell ref="G13:G15"/>
    <mergeCell ref="H13:AL13"/>
    <mergeCell ref="AM13:BN13"/>
    <mergeCell ref="A16:A18"/>
    <mergeCell ref="B16:B18"/>
    <mergeCell ref="C16:C18"/>
    <mergeCell ref="D16:D18"/>
    <mergeCell ref="E16:E18"/>
    <mergeCell ref="F16:F18"/>
    <mergeCell ref="G16:G18"/>
    <mergeCell ref="H16:AL16"/>
    <mergeCell ref="AM16:BN16"/>
    <mergeCell ref="A13:A15"/>
    <mergeCell ref="B13:B15"/>
    <mergeCell ref="C13:C15"/>
    <mergeCell ref="D13:D15"/>
    <mergeCell ref="E13:E15"/>
    <mergeCell ref="F13:F15"/>
    <mergeCell ref="A10:A12"/>
    <mergeCell ref="B10:B12"/>
    <mergeCell ref="C10:C12"/>
    <mergeCell ref="D10:D11"/>
    <mergeCell ref="E10:E12"/>
    <mergeCell ref="F10:F12"/>
    <mergeCell ref="A2:BN2"/>
    <mergeCell ref="A3:BN3"/>
    <mergeCell ref="A4:BN4"/>
    <mergeCell ref="A5:BN5"/>
    <mergeCell ref="AD6:BN6"/>
    <mergeCell ref="AE7:BN7"/>
    <mergeCell ref="H10:BN10"/>
    <mergeCell ref="H11:AL12"/>
    <mergeCell ref="AM11:BN12"/>
  </mergeCells>
  <conditionalFormatting sqref="H15:BN15 H18:BN18 H21:BN21">
    <cfRule type="expression" dxfId="9" priority="20">
      <formula>IF(H$1&gt;=$E15,H$1&lt;=$F15)</formula>
    </cfRule>
  </conditionalFormatting>
  <conditionalFormatting sqref="H14:BN14 H17:BN17 H20:BN20">
    <cfRule type="expression" dxfId="8" priority="19">
      <formula>IF(H$1&gt;=$E13,H$1&lt;=$F13)</formula>
    </cfRule>
  </conditionalFormatting>
  <conditionalFormatting sqref="H24:BN24 H27:BN27 H30:BN30">
    <cfRule type="expression" dxfId="7" priority="16">
      <formula>IF(H$1&gt;=$E24,H$1&lt;=$F24)</formula>
    </cfRule>
  </conditionalFormatting>
  <conditionalFormatting sqref="H23:BN23 H26:BN26 H29:BN29">
    <cfRule type="expression" dxfId="6" priority="15">
      <formula>IF(H$1&gt;=$E22,H$1&lt;=$F22)</formula>
    </cfRule>
  </conditionalFormatting>
  <conditionalFormatting sqref="H33:BN33 H39:BN39 H42:BN42">
    <cfRule type="expression" dxfId="5" priority="12">
      <formula>IF(H$1&gt;=$E33,H$1&lt;=$F33)</formula>
    </cfRule>
  </conditionalFormatting>
  <conditionalFormatting sqref="H32:BN32 H38:BN38 H41:BN41">
    <cfRule type="expression" dxfId="4" priority="11">
      <formula>IF(H$1&gt;=$E31,H$1&lt;=$F31)</formula>
    </cfRule>
  </conditionalFormatting>
  <conditionalFormatting sqref="H36:BN36">
    <cfRule type="expression" dxfId="3" priority="8">
      <formula>IF(H$1&gt;=$E36,H$1&lt;=$F36)</formula>
    </cfRule>
  </conditionalFormatting>
  <conditionalFormatting sqref="H35:BN35">
    <cfRule type="expression" dxfId="2" priority="7">
      <formula>IF(H$1&gt;=$E34,H$1&lt;=$F34)</formula>
    </cfRule>
  </conditionalFormatting>
  <conditionalFormatting sqref="H45:BN45">
    <cfRule type="expression" dxfId="1" priority="4">
      <formula>IF(H$1&gt;=$E45,H$1&lt;=$F45)</formula>
    </cfRule>
  </conditionalFormatting>
  <conditionalFormatting sqref="H44:BN44">
    <cfRule type="expression" dxfId="0" priority="3">
      <formula>IF(H$1&gt;=$E43,H$1&lt;=$F43)</formula>
    </cfRule>
  </conditionalFormatting>
  <pageMargins left="0.51181102362204722" right="0.51181102362204722" top="0.78740157480314965" bottom="0.78740157480314965" header="0.31496062992125984" footer="0.31496062992125984"/>
  <pageSetup paperSize="9" scale="9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D38"/>
  <sheetViews>
    <sheetView workbookViewId="0"/>
  </sheetViews>
  <sheetFormatPr defaultRowHeight="15" x14ac:dyDescent="0.25"/>
  <cols>
    <col min="1" max="1" width="39.28515625" customWidth="1"/>
    <col min="2" max="2" width="10.5703125" customWidth="1"/>
    <col min="3" max="3" width="10.7109375" customWidth="1"/>
    <col min="4" max="4" width="11.7109375" customWidth="1"/>
  </cols>
  <sheetData>
    <row r="2" spans="1:4" x14ac:dyDescent="0.25">
      <c r="A2" s="175" t="s">
        <v>221</v>
      </c>
      <c r="B2" s="172"/>
      <c r="C2" s="172"/>
      <c r="D2" s="267"/>
    </row>
    <row r="3" spans="1:4" x14ac:dyDescent="0.25">
      <c r="A3" s="176" t="s">
        <v>264</v>
      </c>
      <c r="B3" s="177"/>
      <c r="C3" s="177"/>
      <c r="D3" s="268"/>
    </row>
    <row r="4" spans="1:4" x14ac:dyDescent="0.25">
      <c r="A4" s="269" t="s">
        <v>273</v>
      </c>
      <c r="B4" s="270"/>
      <c r="C4" s="270"/>
      <c r="D4" s="271"/>
    </row>
    <row r="5" spans="1:4" x14ac:dyDescent="0.25">
      <c r="A5" s="272" t="s">
        <v>270</v>
      </c>
      <c r="B5" s="273"/>
      <c r="C5" s="273"/>
      <c r="D5" s="274"/>
    </row>
    <row r="6" spans="1:4" x14ac:dyDescent="0.25">
      <c r="A6" s="275" t="s">
        <v>269</v>
      </c>
      <c r="B6" s="276"/>
      <c r="C6" s="276"/>
      <c r="D6" s="277"/>
    </row>
    <row r="7" spans="1:4" x14ac:dyDescent="0.25">
      <c r="A7" s="130" t="s">
        <v>287</v>
      </c>
      <c r="B7" s="130" t="s">
        <v>288</v>
      </c>
      <c r="C7" s="131" t="s">
        <v>379</v>
      </c>
      <c r="D7" s="131" t="s">
        <v>380</v>
      </c>
    </row>
    <row r="8" spans="1:4" x14ac:dyDescent="0.25">
      <c r="A8" s="132" t="s">
        <v>290</v>
      </c>
      <c r="B8" s="133" t="s">
        <v>291</v>
      </c>
      <c r="C8" s="134" t="s">
        <v>340</v>
      </c>
      <c r="D8" s="134" t="s">
        <v>341</v>
      </c>
    </row>
    <row r="9" spans="1:4" x14ac:dyDescent="0.25">
      <c r="A9" s="132" t="s">
        <v>292</v>
      </c>
      <c r="B9" s="133" t="s">
        <v>293</v>
      </c>
      <c r="C9" s="134" t="s">
        <v>342</v>
      </c>
      <c r="D9" s="134"/>
    </row>
    <row r="10" spans="1:4" x14ac:dyDescent="0.25">
      <c r="A10" s="132" t="s">
        <v>294</v>
      </c>
      <c r="B10" s="133" t="s">
        <v>295</v>
      </c>
      <c r="C10" s="134" t="s">
        <v>343</v>
      </c>
      <c r="D10" s="134" t="s">
        <v>344</v>
      </c>
    </row>
    <row r="11" spans="1:4" x14ac:dyDescent="0.25">
      <c r="A11" s="132" t="s">
        <v>296</v>
      </c>
      <c r="B11" s="133" t="s">
        <v>297</v>
      </c>
      <c r="C11" s="134"/>
      <c r="D11" s="134" t="s">
        <v>345</v>
      </c>
    </row>
    <row r="12" spans="1:4" x14ac:dyDescent="0.25">
      <c r="A12" s="132" t="s">
        <v>302</v>
      </c>
      <c r="B12" s="133" t="s">
        <v>303</v>
      </c>
      <c r="C12" s="134" t="s">
        <v>346</v>
      </c>
      <c r="D12" s="134" t="s">
        <v>347</v>
      </c>
    </row>
    <row r="13" spans="1:4" x14ac:dyDescent="0.25">
      <c r="A13" s="132" t="s">
        <v>298</v>
      </c>
      <c r="B13" s="133" t="s">
        <v>293</v>
      </c>
      <c r="C13" s="134" t="s">
        <v>342</v>
      </c>
      <c r="D13" s="134"/>
    </row>
    <row r="14" spans="1:4" x14ac:dyDescent="0.25">
      <c r="A14" s="132" t="s">
        <v>290</v>
      </c>
      <c r="B14" s="133" t="s">
        <v>304</v>
      </c>
      <c r="C14" s="134" t="s">
        <v>348</v>
      </c>
      <c r="D14" s="134" t="s">
        <v>349</v>
      </c>
    </row>
    <row r="15" spans="1:4" ht="30" x14ac:dyDescent="0.25">
      <c r="A15" s="132" t="s">
        <v>300</v>
      </c>
      <c r="B15" s="133" t="s">
        <v>305</v>
      </c>
      <c r="C15" s="134" t="s">
        <v>350</v>
      </c>
      <c r="D15" s="134" t="s">
        <v>351</v>
      </c>
    </row>
    <row r="16" spans="1:4" x14ac:dyDescent="0.25">
      <c r="A16" s="132" t="s">
        <v>306</v>
      </c>
      <c r="B16" s="133" t="s">
        <v>307</v>
      </c>
      <c r="C16" s="134" t="s">
        <v>352</v>
      </c>
      <c r="D16" s="134" t="s">
        <v>353</v>
      </c>
    </row>
    <row r="17" spans="1:4" x14ac:dyDescent="0.25">
      <c r="A17" s="132" t="s">
        <v>308</v>
      </c>
      <c r="B17" s="133" t="s">
        <v>309</v>
      </c>
      <c r="C17" s="134" t="s">
        <v>354</v>
      </c>
      <c r="D17" s="134" t="s">
        <v>355</v>
      </c>
    </row>
    <row r="18" spans="1:4" x14ac:dyDescent="0.25">
      <c r="A18" s="132" t="s">
        <v>299</v>
      </c>
      <c r="B18" s="133" t="s">
        <v>310</v>
      </c>
      <c r="C18" s="134" t="s">
        <v>356</v>
      </c>
      <c r="D18" s="134"/>
    </row>
    <row r="19" spans="1:4" x14ac:dyDescent="0.25">
      <c r="A19" s="132" t="s">
        <v>311</v>
      </c>
      <c r="B19" s="133" t="s">
        <v>312</v>
      </c>
      <c r="C19" s="134" t="s">
        <v>357</v>
      </c>
      <c r="D19" s="134" t="s">
        <v>358</v>
      </c>
    </row>
    <row r="20" spans="1:4" x14ac:dyDescent="0.25">
      <c r="A20" s="132" t="s">
        <v>313</v>
      </c>
      <c r="B20" s="133" t="s">
        <v>314</v>
      </c>
      <c r="C20" s="134" t="s">
        <v>359</v>
      </c>
      <c r="D20" s="134" t="s">
        <v>360</v>
      </c>
    </row>
    <row r="21" spans="1:4" x14ac:dyDescent="0.25">
      <c r="A21" s="132" t="s">
        <v>315</v>
      </c>
      <c r="B21" s="133" t="s">
        <v>316</v>
      </c>
      <c r="C21" s="134" t="s">
        <v>361</v>
      </c>
      <c r="D21" s="134"/>
    </row>
    <row r="22" spans="1:4" x14ac:dyDescent="0.25">
      <c r="A22" s="132" t="s">
        <v>317</v>
      </c>
      <c r="B22" s="133" t="s">
        <v>316</v>
      </c>
      <c r="C22" s="134" t="s">
        <v>361</v>
      </c>
      <c r="D22" s="134"/>
    </row>
    <row r="23" spans="1:4" x14ac:dyDescent="0.25">
      <c r="A23" s="132" t="s">
        <v>301</v>
      </c>
      <c r="B23" s="133" t="s">
        <v>318</v>
      </c>
      <c r="C23" s="134" t="s">
        <v>362</v>
      </c>
      <c r="D23" s="134" t="s">
        <v>363</v>
      </c>
    </row>
    <row r="24" spans="1:4" ht="30" x14ac:dyDescent="0.25">
      <c r="A24" s="132" t="s">
        <v>319</v>
      </c>
      <c r="B24" s="133" t="s">
        <v>320</v>
      </c>
      <c r="C24" s="134" t="s">
        <v>364</v>
      </c>
      <c r="D24" s="134"/>
    </row>
    <row r="25" spans="1:4" x14ac:dyDescent="0.25">
      <c r="A25" s="132" t="s">
        <v>321</v>
      </c>
      <c r="B25" s="133" t="s">
        <v>322</v>
      </c>
      <c r="C25" s="134" t="s">
        <v>365</v>
      </c>
      <c r="D25" s="134" t="s">
        <v>366</v>
      </c>
    </row>
    <row r="26" spans="1:4" x14ac:dyDescent="0.25">
      <c r="A26" s="132" t="s">
        <v>323</v>
      </c>
      <c r="B26" s="133" t="s">
        <v>324</v>
      </c>
      <c r="C26" s="134"/>
      <c r="D26" s="134" t="s">
        <v>367</v>
      </c>
    </row>
    <row r="27" spans="1:4" ht="30" x14ac:dyDescent="0.25">
      <c r="A27" s="132" t="s">
        <v>325</v>
      </c>
      <c r="B27" s="133" t="s">
        <v>326</v>
      </c>
      <c r="C27" s="134" t="s">
        <v>368</v>
      </c>
      <c r="D27" s="134" t="s">
        <v>369</v>
      </c>
    </row>
    <row r="28" spans="1:4" x14ac:dyDescent="0.25">
      <c r="A28" s="132" t="s">
        <v>327</v>
      </c>
      <c r="B28" s="133" t="s">
        <v>328</v>
      </c>
      <c r="C28" s="134"/>
      <c r="D28" s="134" t="s">
        <v>370</v>
      </c>
    </row>
    <row r="29" spans="1:4" x14ac:dyDescent="0.25">
      <c r="A29" s="132" t="s">
        <v>329</v>
      </c>
      <c r="B29" s="133" t="s">
        <v>297</v>
      </c>
      <c r="C29" s="134"/>
      <c r="D29" s="134" t="s">
        <v>345</v>
      </c>
    </row>
    <row r="30" spans="1:4" ht="30" x14ac:dyDescent="0.25">
      <c r="A30" s="132" t="s">
        <v>330</v>
      </c>
      <c r="B30" s="133" t="s">
        <v>331</v>
      </c>
      <c r="C30" s="134" t="s">
        <v>371</v>
      </c>
      <c r="D30" s="134" t="s">
        <v>372</v>
      </c>
    </row>
    <row r="31" spans="1:4" ht="30" x14ac:dyDescent="0.25">
      <c r="A31" s="132" t="s">
        <v>332</v>
      </c>
      <c r="B31" s="133" t="s">
        <v>333</v>
      </c>
      <c r="C31" s="134"/>
      <c r="D31" s="134" t="s">
        <v>373</v>
      </c>
    </row>
    <row r="32" spans="1:4" x14ac:dyDescent="0.25">
      <c r="A32" s="132" t="s">
        <v>296</v>
      </c>
      <c r="B32" s="133" t="s">
        <v>334</v>
      </c>
      <c r="C32" s="134" t="s">
        <v>374</v>
      </c>
      <c r="D32" s="134" t="s">
        <v>375</v>
      </c>
    </row>
    <row r="33" spans="1:4" x14ac:dyDescent="0.25">
      <c r="A33" s="132" t="s">
        <v>335</v>
      </c>
      <c r="B33" s="133" t="s">
        <v>334</v>
      </c>
      <c r="C33" s="134" t="s">
        <v>374</v>
      </c>
      <c r="D33" s="134" t="s">
        <v>375</v>
      </c>
    </row>
    <row r="34" spans="1:4" ht="30" x14ac:dyDescent="0.25">
      <c r="A34" s="132" t="s">
        <v>336</v>
      </c>
      <c r="B34" s="133" t="s">
        <v>333</v>
      </c>
      <c r="C34" s="134"/>
      <c r="D34" s="134" t="s">
        <v>373</v>
      </c>
    </row>
    <row r="35" spans="1:4" x14ac:dyDescent="0.25">
      <c r="A35" s="132" t="s">
        <v>311</v>
      </c>
      <c r="B35" s="133" t="s">
        <v>289</v>
      </c>
      <c r="C35" s="134" t="s">
        <v>339</v>
      </c>
      <c r="D35" s="134"/>
    </row>
    <row r="36" spans="1:4" x14ac:dyDescent="0.25">
      <c r="A36" s="132" t="s">
        <v>290</v>
      </c>
      <c r="B36" s="133" t="s">
        <v>289</v>
      </c>
      <c r="C36" s="134" t="s">
        <v>339</v>
      </c>
      <c r="D36" s="134"/>
    </row>
    <row r="37" spans="1:4" x14ac:dyDescent="0.25">
      <c r="A37" s="132" t="s">
        <v>296</v>
      </c>
      <c r="B37" s="133" t="s">
        <v>337</v>
      </c>
      <c r="C37" s="134" t="s">
        <v>376</v>
      </c>
      <c r="D37" s="134"/>
    </row>
    <row r="38" spans="1:4" x14ac:dyDescent="0.25">
      <c r="A38" s="132" t="s">
        <v>311</v>
      </c>
      <c r="B38" s="133" t="s">
        <v>338</v>
      </c>
      <c r="C38" s="134" t="s">
        <v>377</v>
      </c>
      <c r="D38" s="134" t="s">
        <v>378</v>
      </c>
    </row>
  </sheetData>
  <mergeCells count="5">
    <mergeCell ref="A2:D2"/>
    <mergeCell ref="A3:D3"/>
    <mergeCell ref="A4:D4"/>
    <mergeCell ref="A5:D5"/>
    <mergeCell ref="A6:D6"/>
  </mergeCells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8</vt:i4>
      </vt:variant>
    </vt:vector>
  </HeadingPairs>
  <TitlesOfParts>
    <vt:vector size="14" baseType="lpstr">
      <vt:lpstr>PLANILHA</vt:lpstr>
      <vt:lpstr>BDI EQUIP</vt:lpstr>
      <vt:lpstr>BDI SERV</vt:lpstr>
      <vt:lpstr>COMPOSIÇÕES</vt:lpstr>
      <vt:lpstr>CRONOGRAMA</vt:lpstr>
      <vt:lpstr>HISTOGRAMA</vt:lpstr>
      <vt:lpstr>'BDI EQUIP'!Area_de_impressao</vt:lpstr>
      <vt:lpstr>'BDI SERV'!Area_de_impressao</vt:lpstr>
      <vt:lpstr>COMPOSIÇÕES!Area_de_impressao</vt:lpstr>
      <vt:lpstr>CRONOGRAMA!Area_de_impressao</vt:lpstr>
      <vt:lpstr>HISTOGRAMA!Area_de_impressao</vt:lpstr>
      <vt:lpstr>PLANILHA!Area_de_impressao</vt:lpstr>
      <vt:lpstr>COMPOSIÇÕES!Titulos_de_impressao</vt:lpstr>
      <vt:lpstr>PLANILHA!Titulos_de_impressao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Allyne Rodrigues Ribeiro Felix</dc:creator>
  <cp:lastModifiedBy>Allyne Rodrigues Ribeiro Felix</cp:lastModifiedBy>
  <cp:lastPrinted>2015-05-12T13:33:23Z</cp:lastPrinted>
  <dcterms:created xsi:type="dcterms:W3CDTF">2014-10-06T16:26:29Z</dcterms:created>
  <dcterms:modified xsi:type="dcterms:W3CDTF">2015-05-12T13:34:19Z</dcterms:modified>
</cp:coreProperties>
</file>