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lyne\Desktop\Laboratorios 2015\2DJU\"/>
    </mc:Choice>
  </mc:AlternateContent>
  <bookViews>
    <workbookView xWindow="0" yWindow="0" windowWidth="24000" windowHeight="8895" activeTab="1"/>
  </bookViews>
  <sheets>
    <sheet name="PLANILHA" sheetId="1" r:id="rId1"/>
    <sheet name="BDI EQUIP" sheetId="3" r:id="rId2"/>
    <sheet name="BDI SERV" sheetId="4" r:id="rId3"/>
    <sheet name="COMPOSIÇÕES" sheetId="2" r:id="rId4"/>
    <sheet name="CRONOGRAMA" sheetId="5" r:id="rId5"/>
    <sheet name="HISTOGRAMA" sheetId="6" r:id="rId6"/>
  </sheets>
  <definedNames>
    <definedName name="_xlnm.Print_Area" localSheetId="1">'BDI EQUIP'!$B$1:$K$41</definedName>
    <definedName name="_xlnm.Print_Area" localSheetId="2">'BDI SERV'!$A$1:$K$40</definedName>
    <definedName name="_xlnm.Print_Area" localSheetId="3">COMPOSIÇÕES!$A$1:$E$3423</definedName>
    <definedName name="_xlnm.Print_Area" localSheetId="4">CRONOGRAMA!$A$1:$FB$34</definedName>
    <definedName name="_xlnm.Print_Area" localSheetId="5">HISTOGRAMA!$A$1:$G$41</definedName>
    <definedName name="_xlnm.Print_Area" localSheetId="0">PLANILHA!$A$1:$J$221</definedName>
    <definedName name="_xlnm.Print_Titles" localSheetId="3">COMPOSIÇÕES!$1:$5</definedName>
    <definedName name="_xlnm.Print_Titles" localSheetId="0">PLANILHA!$1:$9</definedName>
  </definedNames>
  <calcPr calcId="152511"/>
</workbook>
</file>

<file path=xl/calcChain.xml><?xml version="1.0" encoding="utf-8"?>
<calcChain xmlns="http://schemas.openxmlformats.org/spreadsheetml/2006/main">
  <c r="C31" i="5" l="1"/>
  <c r="B31" i="5"/>
  <c r="A31" i="5"/>
  <c r="C28" i="5"/>
  <c r="B28" i="5"/>
  <c r="A28" i="5"/>
  <c r="C25" i="5"/>
  <c r="B25" i="5"/>
  <c r="A25" i="5"/>
  <c r="C22" i="5"/>
  <c r="B22" i="5"/>
  <c r="A22" i="5"/>
  <c r="C19" i="5"/>
  <c r="B19" i="5"/>
  <c r="A19" i="5"/>
  <c r="C16" i="5"/>
  <c r="B16" i="5"/>
  <c r="A16" i="5"/>
  <c r="C13" i="5"/>
  <c r="A13" i="5"/>
  <c r="E3423" i="2"/>
  <c r="E3420" i="2"/>
  <c r="E3421" i="2" s="1"/>
  <c r="E3411" i="2"/>
  <c r="E3413" i="2" s="1"/>
  <c r="E3410" i="2"/>
  <c r="E3400" i="2"/>
  <c r="E3401" i="2" s="1"/>
  <c r="E3403" i="2" s="1"/>
  <c r="E3391" i="2"/>
  <c r="E3393" i="2" s="1"/>
  <c r="E3390" i="2"/>
  <c r="E3381" i="2"/>
  <c r="E3383" i="2" s="1"/>
  <c r="E3380" i="2"/>
  <c r="E3371" i="2"/>
  <c r="E3373" i="2" s="1"/>
  <c r="E3370" i="2"/>
  <c r="E3360" i="2"/>
  <c r="E3361" i="2" s="1"/>
  <c r="E3363" i="2" s="1"/>
  <c r="E3350" i="2"/>
  <c r="E3351" i="2" s="1"/>
  <c r="E3353" i="2" s="1"/>
  <c r="E3340" i="2"/>
  <c r="E3341" i="2" s="1"/>
  <c r="E3343" i="2" s="1"/>
  <c r="E3331" i="2"/>
  <c r="E3333" i="2" s="1"/>
  <c r="E3330" i="2"/>
  <c r="E3323" i="2"/>
  <c r="E3321" i="2"/>
  <c r="E3320" i="2"/>
  <c r="E3311" i="2"/>
  <c r="E3313" i="2" s="1"/>
  <c r="E3310" i="2"/>
  <c r="E3300" i="2"/>
  <c r="E3301" i="2" s="1"/>
  <c r="E3303" i="2" s="1"/>
  <c r="E3299" i="2"/>
  <c r="E3298" i="2"/>
  <c r="E3297" i="2"/>
  <c r="E3293" i="2"/>
  <c r="E3294" i="2" s="1"/>
  <c r="E3283" i="2"/>
  <c r="E3282" i="2"/>
  <c r="E3281" i="2"/>
  <c r="E3284" i="2" s="1"/>
  <c r="E3286" i="2" s="1"/>
  <c r="E3280" i="2"/>
  <c r="E3270" i="2"/>
  <c r="E3269" i="2"/>
  <c r="E3268" i="2"/>
  <c r="E3259" i="2"/>
  <c r="E3261" i="2" s="1"/>
  <c r="E3258" i="2"/>
  <c r="E3257" i="2"/>
  <c r="E3248" i="2"/>
  <c r="E3250" i="2" s="1"/>
  <c r="E3247" i="2"/>
  <c r="E3246" i="2"/>
  <c r="E3245" i="2"/>
  <c r="E3244" i="2"/>
  <c r="E3234" i="2"/>
  <c r="E3233" i="2"/>
  <c r="E3235" i="2" s="1"/>
  <c r="E3237" i="2" s="1"/>
  <c r="E3224" i="2"/>
  <c r="E3226" i="2" s="1"/>
  <c r="E3223" i="2"/>
  <c r="E3222" i="2"/>
  <c r="E3221" i="2"/>
  <c r="E3220" i="2"/>
  <c r="E3210" i="2"/>
  <c r="E3209" i="2"/>
  <c r="E3211" i="2" s="1"/>
  <c r="E3213" i="2" s="1"/>
  <c r="E3202" i="2"/>
  <c r="E3199" i="2"/>
  <c r="E3198" i="2"/>
  <c r="E3197" i="2"/>
  <c r="E3196" i="2"/>
  <c r="E3200" i="2" s="1"/>
  <c r="E3186" i="2"/>
  <c r="E3187" i="2" s="1"/>
  <c r="E3185" i="2"/>
  <c r="E3184" i="2"/>
  <c r="E3183" i="2"/>
  <c r="E3182" i="2"/>
  <c r="E3178" i="2"/>
  <c r="E3179" i="2" s="1"/>
  <c r="E3169" i="2"/>
  <c r="E3168" i="2"/>
  <c r="E3167" i="2"/>
  <c r="E3166" i="2"/>
  <c r="E3165" i="2"/>
  <c r="E3164" i="2"/>
  <c r="E3163" i="2"/>
  <c r="E3159" i="2"/>
  <c r="E3160" i="2" s="1"/>
  <c r="E3171" i="2" s="1"/>
  <c r="E3149" i="2"/>
  <c r="E3148" i="2"/>
  <c r="E3147" i="2"/>
  <c r="E3146" i="2"/>
  <c r="E3145" i="2"/>
  <c r="E3150" i="2" s="1"/>
  <c r="E3141" i="2"/>
  <c r="E3142" i="2" s="1"/>
  <c r="E3152" i="2" s="1"/>
  <c r="E3131" i="2"/>
  <c r="E3130" i="2"/>
  <c r="E3129" i="2"/>
  <c r="E3128" i="2"/>
  <c r="E3127" i="2"/>
  <c r="E3126" i="2"/>
  <c r="E3132" i="2" s="1"/>
  <c r="E3122" i="2"/>
  <c r="E3123" i="2" s="1"/>
  <c r="E3134" i="2" s="1"/>
  <c r="E3113" i="2"/>
  <c r="E3115" i="2" s="1"/>
  <c r="E3112" i="2"/>
  <c r="E3111" i="2"/>
  <c r="E3110" i="2"/>
  <c r="E3109" i="2"/>
  <c r="E3099" i="2"/>
  <c r="E3098" i="2"/>
  <c r="E3097" i="2"/>
  <c r="E3100" i="2" s="1"/>
  <c r="E3102" i="2" s="1"/>
  <c r="E3090" i="2"/>
  <c r="E3088" i="2"/>
  <c r="E3087" i="2"/>
  <c r="E3077" i="2"/>
  <c r="E3078" i="2" s="1"/>
  <c r="E3080" i="2" s="1"/>
  <c r="E3067" i="2"/>
  <c r="E3068" i="2" s="1"/>
  <c r="E3070" i="2" s="1"/>
  <c r="E3058" i="2"/>
  <c r="E3060" i="2" s="1"/>
  <c r="E3057" i="2"/>
  <c r="E3047" i="2"/>
  <c r="E3046" i="2"/>
  <c r="E3045" i="2"/>
  <c r="E3048" i="2" s="1"/>
  <c r="E3041" i="2"/>
  <c r="E3042" i="2" s="1"/>
  <c r="E3050" i="2" s="1"/>
  <c r="E3031" i="2"/>
  <c r="E3032" i="2" s="1"/>
  <c r="E3034" i="2" s="1"/>
  <c r="E3021" i="2"/>
  <c r="E3020" i="2"/>
  <c r="E3019" i="2"/>
  <c r="E3022" i="2" s="1"/>
  <c r="E3024" i="2" s="1"/>
  <c r="E3018" i="2"/>
  <c r="E3008" i="2"/>
  <c r="E3007" i="2"/>
  <c r="E3006" i="2"/>
  <c r="E3005" i="2"/>
  <c r="E3004" i="2"/>
  <c r="E3003" i="2"/>
  <c r="E2999" i="2"/>
  <c r="E3000" i="2" s="1"/>
  <c r="E2989" i="2"/>
  <c r="E2988" i="2"/>
  <c r="E2990" i="2" s="1"/>
  <c r="E2992" i="2" s="1"/>
  <c r="E2978" i="2"/>
  <c r="E2977" i="2"/>
  <c r="E2976" i="2"/>
  <c r="E2979" i="2" s="1"/>
  <c r="E2981" i="2" s="1"/>
  <c r="E2967" i="2"/>
  <c r="E2969" i="2" s="1"/>
  <c r="E2966" i="2"/>
  <c r="E2965" i="2"/>
  <c r="E2964" i="2"/>
  <c r="E2963" i="2"/>
  <c r="E2953" i="2"/>
  <c r="E2952" i="2"/>
  <c r="E2951" i="2"/>
  <c r="E2950" i="2"/>
  <c r="E2954" i="2" s="1"/>
  <c r="E2949" i="2"/>
  <c r="E2948" i="2"/>
  <c r="E2944" i="2"/>
  <c r="E2945" i="2" s="1"/>
  <c r="E2934" i="2"/>
  <c r="E2933" i="2"/>
  <c r="E2935" i="2" s="1"/>
  <c r="E2932" i="2"/>
  <c r="E2931" i="2"/>
  <c r="E2927" i="2"/>
  <c r="E2928" i="2" s="1"/>
  <c r="E2937" i="2" s="1"/>
  <c r="E2917" i="2"/>
  <c r="E2916" i="2"/>
  <c r="E2915" i="2"/>
  <c r="E2914" i="2"/>
  <c r="E2913" i="2"/>
  <c r="E2912" i="2"/>
  <c r="E2918" i="2" s="1"/>
  <c r="E2909" i="2"/>
  <c r="E2920" i="2" s="1"/>
  <c r="E2908" i="2"/>
  <c r="E2899" i="2"/>
  <c r="E2898" i="2"/>
  <c r="E2897" i="2"/>
  <c r="E2896" i="2"/>
  <c r="E2895" i="2"/>
  <c r="E2894" i="2"/>
  <c r="E2893" i="2"/>
  <c r="E2889" i="2"/>
  <c r="E2890" i="2" s="1"/>
  <c r="E2901" i="2" s="1"/>
  <c r="E2879" i="2"/>
  <c r="E2878" i="2"/>
  <c r="E2877" i="2"/>
  <c r="E2876" i="2"/>
  <c r="E2875" i="2"/>
  <c r="E2874" i="2"/>
  <c r="E2870" i="2"/>
  <c r="E2871" i="2" s="1"/>
  <c r="E2861" i="2"/>
  <c r="E2860" i="2"/>
  <c r="E2859" i="2"/>
  <c r="E2858" i="2"/>
  <c r="E2857" i="2"/>
  <c r="E2856" i="2"/>
  <c r="E2855" i="2"/>
  <c r="E2851" i="2"/>
  <c r="E2852" i="2" s="1"/>
  <c r="E2844" i="2"/>
  <c r="E2841" i="2"/>
  <c r="E2840" i="2"/>
  <c r="E2842" i="2" s="1"/>
  <c r="E2839" i="2"/>
  <c r="E2838" i="2"/>
  <c r="E2837" i="2"/>
  <c r="E2836" i="2"/>
  <c r="E2833" i="2"/>
  <c r="E2832" i="2"/>
  <c r="E2822" i="2"/>
  <c r="E2821" i="2"/>
  <c r="E2820" i="2"/>
  <c r="E2819" i="2"/>
  <c r="E2818" i="2"/>
  <c r="E2823" i="2" s="1"/>
  <c r="E2817" i="2"/>
  <c r="E2814" i="2"/>
  <c r="E2825" i="2" s="1"/>
  <c r="E2813" i="2"/>
  <c r="E2803" i="2"/>
  <c r="E2802" i="2"/>
  <c r="E2801" i="2"/>
  <c r="E2800" i="2"/>
  <c r="E2799" i="2"/>
  <c r="E2798" i="2"/>
  <c r="E2794" i="2"/>
  <c r="E2795" i="2" s="1"/>
  <c r="E2784" i="2"/>
  <c r="E2783" i="2"/>
  <c r="E2782" i="2"/>
  <c r="E2781" i="2"/>
  <c r="E2785" i="2" s="1"/>
  <c r="E2780" i="2"/>
  <c r="E2779" i="2"/>
  <c r="E2775" i="2"/>
  <c r="E2776" i="2" s="1"/>
  <c r="E2765" i="2"/>
  <c r="E2764" i="2"/>
  <c r="E2763" i="2"/>
  <c r="E2762" i="2"/>
  <c r="E2761" i="2"/>
  <c r="E2760" i="2"/>
  <c r="E2766" i="2" s="1"/>
  <c r="E2757" i="2"/>
  <c r="E2768" i="2" s="1"/>
  <c r="E2756" i="2"/>
  <c r="E2746" i="2"/>
  <c r="E2745" i="2"/>
  <c r="E2744" i="2"/>
  <c r="E2743" i="2"/>
  <c r="E2742" i="2"/>
  <c r="E2741" i="2"/>
  <c r="E2738" i="2"/>
  <c r="E2737" i="2"/>
  <c r="E2727" i="2"/>
  <c r="E2726" i="2"/>
  <c r="E2725" i="2"/>
  <c r="E2724" i="2"/>
  <c r="E2723" i="2"/>
  <c r="E2722" i="2"/>
  <c r="E2718" i="2"/>
  <c r="E2719" i="2" s="1"/>
  <c r="E2708" i="2"/>
  <c r="E2707" i="2"/>
  <c r="E2706" i="2"/>
  <c r="E2705" i="2"/>
  <c r="E2709" i="2" s="1"/>
  <c r="E2704" i="2"/>
  <c r="E2703" i="2"/>
  <c r="E2699" i="2"/>
  <c r="E2700" i="2" s="1"/>
  <c r="E2689" i="2"/>
  <c r="E2688" i="2"/>
  <c r="E2690" i="2" s="1"/>
  <c r="E2687" i="2"/>
  <c r="E2686" i="2"/>
  <c r="E2685" i="2"/>
  <c r="E2684" i="2"/>
  <c r="E2680" i="2"/>
  <c r="E2681" i="2" s="1"/>
  <c r="E2671" i="2"/>
  <c r="E2670" i="2"/>
  <c r="E2669" i="2"/>
  <c r="E2668" i="2"/>
  <c r="E2667" i="2"/>
  <c r="E2666" i="2"/>
  <c r="E2665" i="2"/>
  <c r="E2662" i="2"/>
  <c r="E2673" i="2" s="1"/>
  <c r="E2661" i="2"/>
  <c r="E2651" i="2"/>
  <c r="E2650" i="2"/>
  <c r="E2649" i="2"/>
  <c r="E2648" i="2"/>
  <c r="E2647" i="2"/>
  <c r="E2646" i="2"/>
  <c r="E2642" i="2"/>
  <c r="E2643" i="2" s="1"/>
  <c r="E2632" i="2"/>
  <c r="E2631" i="2"/>
  <c r="E2633" i="2" s="1"/>
  <c r="E2635" i="2" s="1"/>
  <c r="E2630" i="2"/>
  <c r="E2629" i="2"/>
  <c r="E2619" i="2"/>
  <c r="E2618" i="2"/>
  <c r="E2617" i="2"/>
  <c r="E2616" i="2"/>
  <c r="E2615" i="2"/>
  <c r="E2614" i="2"/>
  <c r="E2620" i="2" s="1"/>
  <c r="E2622" i="2" s="1"/>
  <c r="E2604" i="2"/>
  <c r="E2603" i="2"/>
  <c r="E2602" i="2"/>
  <c r="E2601" i="2"/>
  <c r="E2600" i="2"/>
  <c r="E2599" i="2"/>
  <c r="E2589" i="2"/>
  <c r="E2588" i="2"/>
  <c r="E2590" i="2" s="1"/>
  <c r="E2592" i="2" s="1"/>
  <c r="E2578" i="2"/>
  <c r="E2577" i="2"/>
  <c r="E2579" i="2" s="1"/>
  <c r="E2581" i="2" s="1"/>
  <c r="E2576" i="2"/>
  <c r="E2575" i="2"/>
  <c r="E2565" i="2"/>
  <c r="E2566" i="2" s="1"/>
  <c r="E2568" i="2" s="1"/>
  <c r="E2564" i="2"/>
  <c r="E2557" i="2"/>
  <c r="E2555" i="2"/>
  <c r="E2554" i="2"/>
  <c r="E2553" i="2"/>
  <c r="E2543" i="2"/>
  <c r="E2542" i="2"/>
  <c r="E2544" i="2" s="1"/>
  <c r="E2546" i="2" s="1"/>
  <c r="E2541" i="2"/>
  <c r="E2540" i="2"/>
  <c r="E2530" i="2"/>
  <c r="E2529" i="2"/>
  <c r="E2528" i="2"/>
  <c r="E2527" i="2"/>
  <c r="E2517" i="2"/>
  <c r="E2516" i="2"/>
  <c r="E2515" i="2"/>
  <c r="E2514" i="2"/>
  <c r="E2518" i="2" s="1"/>
  <c r="E2520" i="2" s="1"/>
  <c r="E2504" i="2"/>
  <c r="E2503" i="2"/>
  <c r="E2505" i="2" s="1"/>
  <c r="E2507" i="2" s="1"/>
  <c r="E2502" i="2"/>
  <c r="E2501" i="2"/>
  <c r="E2491" i="2"/>
  <c r="E2490" i="2"/>
  <c r="E2489" i="2"/>
  <c r="E2488" i="2"/>
  <c r="E2478" i="2"/>
  <c r="E2477" i="2"/>
  <c r="E2476" i="2"/>
  <c r="E2475" i="2"/>
  <c r="E2474" i="2"/>
  <c r="E2479" i="2" s="1"/>
  <c r="E2481" i="2" s="1"/>
  <c r="E2464" i="2"/>
  <c r="E2463" i="2"/>
  <c r="E2462" i="2"/>
  <c r="E2461" i="2"/>
  <c r="E2460" i="2"/>
  <c r="E2456" i="2"/>
  <c r="E2457" i="2" s="1"/>
  <c r="E2446" i="2"/>
  <c r="E2445" i="2"/>
  <c r="E2444" i="2"/>
  <c r="E2443" i="2"/>
  <c r="E2439" i="2"/>
  <c r="E2440" i="2" s="1"/>
  <c r="E2429" i="2"/>
  <c r="E2428" i="2"/>
  <c r="E2427" i="2"/>
  <c r="E2426" i="2"/>
  <c r="E2430" i="2" s="1"/>
  <c r="E2432" i="2" s="1"/>
  <c r="E2417" i="2"/>
  <c r="E2419" i="2" s="1"/>
  <c r="E2416" i="2"/>
  <c r="E2415" i="2"/>
  <c r="E2414" i="2"/>
  <c r="E2413" i="2"/>
  <c r="E2412" i="2"/>
  <c r="E2402" i="2"/>
  <c r="E2403" i="2" s="1"/>
  <c r="E2405" i="2" s="1"/>
  <c r="E2401" i="2"/>
  <c r="E2400" i="2"/>
  <c r="E2390" i="2"/>
  <c r="E2389" i="2"/>
  <c r="E2388" i="2"/>
  <c r="E2387" i="2"/>
  <c r="E2391" i="2" s="1"/>
  <c r="E2393" i="2" s="1"/>
  <c r="E2377" i="2"/>
  <c r="E2376" i="2"/>
  <c r="E2375" i="2"/>
  <c r="E2374" i="2"/>
  <c r="E2362" i="2"/>
  <c r="E2361" i="2"/>
  <c r="E2363" i="2" s="1"/>
  <c r="E2365" i="2" s="1"/>
  <c r="E2352" i="2"/>
  <c r="E2353" i="2" s="1"/>
  <c r="E2354" i="2" s="1"/>
  <c r="E2350" i="2"/>
  <c r="E2349" i="2"/>
  <c r="E2337" i="2"/>
  <c r="E2336" i="2"/>
  <c r="E2338" i="2" s="1"/>
  <c r="E2340" i="2" s="1"/>
  <c r="E2335" i="2"/>
  <c r="E2334" i="2"/>
  <c r="E2333" i="2"/>
  <c r="E2321" i="2"/>
  <c r="E2322" i="2" s="1"/>
  <c r="E2324" i="2" s="1"/>
  <c r="E2309" i="2"/>
  <c r="E2308" i="2"/>
  <c r="E2307" i="2"/>
  <c r="E2306" i="2"/>
  <c r="E2305" i="2"/>
  <c r="E2304" i="2"/>
  <c r="E2303" i="2"/>
  <c r="E2302" i="2"/>
  <c r="E2301" i="2"/>
  <c r="E2300" i="2"/>
  <c r="E2288" i="2"/>
  <c r="E2287" i="2"/>
  <c r="E2286" i="2"/>
  <c r="E2285" i="2"/>
  <c r="E2284" i="2"/>
  <c r="E2283" i="2"/>
  <c r="E2282" i="2"/>
  <c r="E2281" i="2"/>
  <c r="E2269" i="2"/>
  <c r="E2270" i="2" s="1"/>
  <c r="E2272" i="2" s="1"/>
  <c r="E2268" i="2"/>
  <c r="E2267" i="2"/>
  <c r="E2266" i="2"/>
  <c r="E2265" i="2"/>
  <c r="E2264" i="2"/>
  <c r="E2255" i="2"/>
  <c r="E2256" i="2" s="1"/>
  <c r="E2253" i="2"/>
  <c r="E2252" i="2"/>
  <c r="E2251" i="2"/>
  <c r="E2250" i="2"/>
  <c r="E2238" i="2"/>
  <c r="E2239" i="2" s="1"/>
  <c r="E2241" i="2" s="1"/>
  <c r="E2237" i="2"/>
  <c r="E2236" i="2"/>
  <c r="E2225" i="2"/>
  <c r="E2227" i="2" s="1"/>
  <c r="E2224" i="2"/>
  <c r="E2223" i="2"/>
  <c r="E2222" i="2"/>
  <c r="E2221" i="2"/>
  <c r="E2209" i="2"/>
  <c r="E2208" i="2"/>
  <c r="E2207" i="2"/>
  <c r="E2210" i="2" s="1"/>
  <c r="E2212" i="2" s="1"/>
  <c r="E2206" i="2"/>
  <c r="E2205" i="2"/>
  <c r="E2197" i="2"/>
  <c r="E2196" i="2"/>
  <c r="E2194" i="2"/>
  <c r="E2193" i="2"/>
  <c r="E2181" i="2"/>
  <c r="E2182" i="2" s="1"/>
  <c r="E2184" i="2" s="1"/>
  <c r="E2185" i="2" s="1"/>
  <c r="E2172" i="2"/>
  <c r="E2173" i="2" s="1"/>
  <c r="E2174" i="2" s="1"/>
  <c r="E2170" i="2"/>
  <c r="E2169" i="2"/>
  <c r="E2157" i="2"/>
  <c r="E2156" i="2"/>
  <c r="E2155" i="2"/>
  <c r="E2158" i="2" s="1"/>
  <c r="E2160" i="2" s="1"/>
  <c r="E2154" i="2"/>
  <c r="E2142" i="2"/>
  <c r="E2141" i="2"/>
  <c r="E2140" i="2"/>
  <c r="E2143" i="2" s="1"/>
  <c r="E2145" i="2" s="1"/>
  <c r="E2128" i="2"/>
  <c r="E2127" i="2"/>
  <c r="E2129" i="2" s="1"/>
  <c r="E2131" i="2" s="1"/>
  <c r="E2126" i="2"/>
  <c r="E2114" i="2"/>
  <c r="E2113" i="2"/>
  <c r="E2112" i="2"/>
  <c r="E2111" i="2"/>
  <c r="E2110" i="2"/>
  <c r="E2109" i="2"/>
  <c r="E2108" i="2"/>
  <c r="E2107" i="2"/>
  <c r="E2095" i="2"/>
  <c r="E2096" i="2" s="1"/>
  <c r="E2098" i="2" s="1"/>
  <c r="E2094" i="2"/>
  <c r="E2093" i="2"/>
  <c r="E2092" i="2"/>
  <c r="E2091" i="2"/>
  <c r="E2090" i="2"/>
  <c r="E2078" i="2"/>
  <c r="E2079" i="2" s="1"/>
  <c r="E2081" i="2" s="1"/>
  <c r="E2066" i="2"/>
  <c r="E2067" i="2" s="1"/>
  <c r="E2069" i="2" s="1"/>
  <c r="E2054" i="2"/>
  <c r="E2055" i="2" s="1"/>
  <c r="E2057" i="2" s="1"/>
  <c r="E2046" i="2"/>
  <c r="E2047" i="2" s="1"/>
  <c r="E2045" i="2"/>
  <c r="E2043" i="2"/>
  <c r="E2042" i="2"/>
  <c r="E2030" i="2"/>
  <c r="E2031" i="2" s="1"/>
  <c r="E2033" i="2" s="1"/>
  <c r="E2029" i="2"/>
  <c r="E2017" i="2"/>
  <c r="E2016" i="2"/>
  <c r="E2015" i="2"/>
  <c r="E2007" i="2"/>
  <c r="E2008" i="2" s="1"/>
  <c r="E2003" i="2"/>
  <c r="E2002" i="2"/>
  <c r="E2004" i="2" s="1"/>
  <c r="E2006" i="2" s="1"/>
  <c r="E1995" i="2"/>
  <c r="E1994" i="2"/>
  <c r="E1993" i="2"/>
  <c r="E1991" i="2"/>
  <c r="E1990" i="2"/>
  <c r="E1989" i="2"/>
  <c r="E1981" i="2"/>
  <c r="E1977" i="2"/>
  <c r="E1976" i="2"/>
  <c r="E1975" i="2"/>
  <c r="E1974" i="2"/>
  <c r="E1973" i="2"/>
  <c r="E1972" i="2"/>
  <c r="E1978" i="2" s="1"/>
  <c r="E1980" i="2" s="1"/>
  <c r="E1971" i="2"/>
  <c r="E1959" i="2"/>
  <c r="E1958" i="2"/>
  <c r="E1957" i="2"/>
  <c r="E1956" i="2"/>
  <c r="E1955" i="2"/>
  <c r="E1954" i="2"/>
  <c r="E1953" i="2"/>
  <c r="E1941" i="2"/>
  <c r="E1940" i="2"/>
  <c r="E1939" i="2"/>
  <c r="E1938" i="2"/>
  <c r="E1937" i="2"/>
  <c r="E1936" i="2"/>
  <c r="E1935" i="2"/>
  <c r="E1934" i="2"/>
  <c r="E1922" i="2"/>
  <c r="E1921" i="2"/>
  <c r="E1920" i="2"/>
  <c r="E1919" i="2"/>
  <c r="E1918" i="2"/>
  <c r="E1917" i="2"/>
  <c r="E1916" i="2"/>
  <c r="E1915" i="2"/>
  <c r="E1923" i="2" s="1"/>
  <c r="E1925" i="2" s="1"/>
  <c r="E1914" i="2"/>
  <c r="E1902" i="2"/>
  <c r="E1901" i="2"/>
  <c r="E1900" i="2"/>
  <c r="E1899" i="2"/>
  <c r="E1898" i="2"/>
  <c r="E1897" i="2"/>
  <c r="E1896" i="2"/>
  <c r="E1895" i="2"/>
  <c r="E1903" i="2" s="1"/>
  <c r="E1905" i="2" s="1"/>
  <c r="E1883" i="2"/>
  <c r="E1882" i="2"/>
  <c r="E1881" i="2"/>
  <c r="E1880" i="2"/>
  <c r="E1879" i="2"/>
  <c r="E1878" i="2"/>
  <c r="E1877" i="2"/>
  <c r="E1876" i="2"/>
  <c r="E1884" i="2" s="1"/>
  <c r="E1886" i="2" s="1"/>
  <c r="E1864" i="2"/>
  <c r="E1863" i="2"/>
  <c r="E1862" i="2"/>
  <c r="E1861" i="2"/>
  <c r="E1860" i="2"/>
  <c r="E1859" i="2"/>
  <c r="E1858" i="2"/>
  <c r="E1857" i="2"/>
  <c r="E1865" i="2" s="1"/>
  <c r="E1867" i="2" s="1"/>
  <c r="E1845" i="2"/>
  <c r="E1844" i="2"/>
  <c r="E1843" i="2"/>
  <c r="E1842" i="2"/>
  <c r="E1841" i="2"/>
  <c r="E1840" i="2"/>
  <c r="E1839" i="2"/>
  <c r="E1827" i="2"/>
  <c r="E1826" i="2"/>
  <c r="E1825" i="2"/>
  <c r="E1828" i="2" s="1"/>
  <c r="E1830" i="2" s="1"/>
  <c r="E1813" i="2"/>
  <c r="E1812" i="2"/>
  <c r="E1811" i="2"/>
  <c r="E1799" i="2"/>
  <c r="E1798" i="2"/>
  <c r="E1797" i="2"/>
  <c r="E1796" i="2"/>
  <c r="E1800" i="2" s="1"/>
  <c r="E1802" i="2" s="1"/>
  <c r="E1788" i="2"/>
  <c r="E1789" i="2" s="1"/>
  <c r="E1784" i="2"/>
  <c r="E1783" i="2"/>
  <c r="E1782" i="2"/>
  <c r="E1781" i="2"/>
  <c r="E1785" i="2" s="1"/>
  <c r="E1787" i="2" s="1"/>
  <c r="E1769" i="2"/>
  <c r="E1768" i="2"/>
  <c r="E1767" i="2"/>
  <c r="E1766" i="2"/>
  <c r="E1765" i="2"/>
  <c r="E1753" i="2"/>
  <c r="E1752" i="2"/>
  <c r="E1751" i="2"/>
  <c r="E1754" i="2" s="1"/>
  <c r="E1756" i="2" s="1"/>
  <c r="E1757" i="2" s="1"/>
  <c r="E1744" i="2"/>
  <c r="E1739" i="2"/>
  <c r="E1738" i="2"/>
  <c r="E1737" i="2"/>
  <c r="E1736" i="2"/>
  <c r="E1735" i="2"/>
  <c r="E1740" i="2" s="1"/>
  <c r="E1742" i="2" s="1"/>
  <c r="E1743" i="2" s="1"/>
  <c r="E1723" i="2"/>
  <c r="E1724" i="2" s="1"/>
  <c r="E1726" i="2" s="1"/>
  <c r="E1727" i="2" s="1"/>
  <c r="E1712" i="2"/>
  <c r="E1714" i="2" s="1"/>
  <c r="E1711" i="2"/>
  <c r="E1699" i="2"/>
  <c r="E1700" i="2" s="1"/>
  <c r="E1698" i="2"/>
  <c r="E1697" i="2"/>
  <c r="E1696" i="2"/>
  <c r="E1692" i="2"/>
  <c r="E1691" i="2"/>
  <c r="E1693" i="2" s="1"/>
  <c r="E1680" i="2"/>
  <c r="E1679" i="2"/>
  <c r="E1678" i="2"/>
  <c r="E1677" i="2"/>
  <c r="E1674" i="2"/>
  <c r="E1682" i="2" s="1"/>
  <c r="E1673" i="2"/>
  <c r="E1672" i="2"/>
  <c r="E1660" i="2"/>
  <c r="E1659" i="2"/>
  <c r="E1658" i="2"/>
  <c r="E1657" i="2"/>
  <c r="E1661" i="2" s="1"/>
  <c r="E1663" i="2" s="1"/>
  <c r="E1664" i="2" s="1"/>
  <c r="E1645" i="2"/>
  <c r="E1644" i="2"/>
  <c r="E1643" i="2"/>
  <c r="E1634" i="2"/>
  <c r="E1631" i="2"/>
  <c r="E1630" i="2"/>
  <c r="E1629" i="2"/>
  <c r="E1628" i="2"/>
  <c r="E1627" i="2"/>
  <c r="E1626" i="2"/>
  <c r="E1625" i="2"/>
  <c r="E1632" i="2" s="1"/>
  <c r="E1613" i="2"/>
  <c r="E1612" i="2"/>
  <c r="E1614" i="2" s="1"/>
  <c r="E1616" i="2" s="1"/>
  <c r="E1605" i="2"/>
  <c r="E1604" i="2"/>
  <c r="E1600" i="2"/>
  <c r="E1601" i="2" s="1"/>
  <c r="E1603" i="2" s="1"/>
  <c r="E1588" i="2"/>
  <c r="E1587" i="2"/>
  <c r="E1586" i="2"/>
  <c r="E1585" i="2"/>
  <c r="E1584" i="2"/>
  <c r="E1583" i="2"/>
  <c r="E1582" i="2"/>
  <c r="E1581" i="2"/>
  <c r="E1589" i="2" s="1"/>
  <c r="E1591" i="2" s="1"/>
  <c r="E1569" i="2"/>
  <c r="E1568" i="2"/>
  <c r="E1567" i="2"/>
  <c r="E1566" i="2"/>
  <c r="E1565" i="2"/>
  <c r="E1564" i="2"/>
  <c r="E1563" i="2"/>
  <c r="E1562" i="2"/>
  <c r="E1555" i="2"/>
  <c r="E1550" i="2"/>
  <c r="E1551" i="2" s="1"/>
  <c r="E1553" i="2" s="1"/>
  <c r="E1554" i="2" s="1"/>
  <c r="E1549" i="2"/>
  <c r="E1548" i="2"/>
  <c r="E1539" i="2"/>
  <c r="E1537" i="2"/>
  <c r="E1536" i="2"/>
  <c r="E1535" i="2"/>
  <c r="E1534" i="2"/>
  <c r="E1522" i="2"/>
  <c r="E1521" i="2"/>
  <c r="E1523" i="2" s="1"/>
  <c r="E1525" i="2" s="1"/>
  <c r="E1520" i="2"/>
  <c r="E1519" i="2"/>
  <c r="E1508" i="2"/>
  <c r="E1507" i="2"/>
  <c r="E1506" i="2"/>
  <c r="E1505" i="2"/>
  <c r="E1504" i="2"/>
  <c r="E1500" i="2"/>
  <c r="E1499" i="2"/>
  <c r="E1501" i="2" s="1"/>
  <c r="E1490" i="2"/>
  <c r="E1488" i="2"/>
  <c r="E1487" i="2"/>
  <c r="E1486" i="2"/>
  <c r="E1485" i="2"/>
  <c r="E1481" i="2"/>
  <c r="E1480" i="2"/>
  <c r="E1482" i="2" s="1"/>
  <c r="E1468" i="2"/>
  <c r="E1467" i="2"/>
  <c r="E1466" i="2"/>
  <c r="E1465" i="2"/>
  <c r="E1464" i="2"/>
  <c r="E1452" i="2"/>
  <c r="E1451" i="2"/>
  <c r="E1450" i="2"/>
  <c r="E1449" i="2"/>
  <c r="E1437" i="2"/>
  <c r="E1436" i="2"/>
  <c r="E1435" i="2"/>
  <c r="E1434" i="2"/>
  <c r="E1433" i="2"/>
  <c r="E1438" i="2" s="1"/>
  <c r="E1440" i="2" s="1"/>
  <c r="E1422" i="2"/>
  <c r="E1424" i="2" s="1"/>
  <c r="E1421" i="2"/>
  <c r="E1409" i="2"/>
  <c r="E1410" i="2" s="1"/>
  <c r="E1412" i="2" s="1"/>
  <c r="E1397" i="2"/>
  <c r="E1398" i="2" s="1"/>
  <c r="E1400" i="2" s="1"/>
  <c r="E1396" i="2"/>
  <c r="E1395" i="2"/>
  <c r="E1394" i="2"/>
  <c r="E1382" i="2"/>
  <c r="E1381" i="2"/>
  <c r="E1383" i="2" s="1"/>
  <c r="E1385" i="2" s="1"/>
  <c r="E1380" i="2"/>
  <c r="E1368" i="2"/>
  <c r="E1367" i="2"/>
  <c r="E1366" i="2"/>
  <c r="E1354" i="2"/>
  <c r="E1353" i="2"/>
  <c r="E1352" i="2"/>
  <c r="E1351" i="2"/>
  <c r="E1350" i="2"/>
  <c r="E1349" i="2"/>
  <c r="E1348" i="2"/>
  <c r="E1347" i="2"/>
  <c r="E1355" i="2" s="1"/>
  <c r="E1357" i="2" s="1"/>
  <c r="E1335" i="2"/>
  <c r="E1334" i="2"/>
  <c r="E1333" i="2"/>
  <c r="E1332" i="2"/>
  <c r="E1331" i="2"/>
  <c r="E1330" i="2"/>
  <c r="E1318" i="2"/>
  <c r="E1319" i="2" s="1"/>
  <c r="E1321" i="2" s="1"/>
  <c r="E1307" i="2"/>
  <c r="E1309" i="2" s="1"/>
  <c r="E1306" i="2"/>
  <c r="E1294" i="2"/>
  <c r="E1293" i="2"/>
  <c r="E1295" i="2" s="1"/>
  <c r="E1289" i="2"/>
  <c r="E1290" i="2" s="1"/>
  <c r="E1297" i="2" s="1"/>
  <c r="E1288" i="2"/>
  <c r="E1279" i="2"/>
  <c r="E1276" i="2"/>
  <c r="E1275" i="2"/>
  <c r="E1274" i="2"/>
  <c r="E1277" i="2" s="1"/>
  <c r="E1273" i="2"/>
  <c r="E1272" i="2"/>
  <c r="E1263" i="2"/>
  <c r="E1261" i="2"/>
  <c r="E1260" i="2"/>
  <c r="E1248" i="2"/>
  <c r="E1247" i="2"/>
  <c r="E1246" i="2"/>
  <c r="E1245" i="2"/>
  <c r="E1244" i="2"/>
  <c r="E1243" i="2"/>
  <c r="E1242" i="2"/>
  <c r="E1241" i="2"/>
  <c r="E1240" i="2"/>
  <c r="E1249" i="2" s="1"/>
  <c r="E1251" i="2" s="1"/>
  <c r="E1228" i="2"/>
  <c r="E1227" i="2"/>
  <c r="E1226" i="2"/>
  <c r="E1225" i="2"/>
  <c r="E1224" i="2"/>
  <c r="E1223" i="2"/>
  <c r="E1222" i="2"/>
  <c r="E1221" i="2"/>
  <c r="E1220" i="2"/>
  <c r="E1219" i="2"/>
  <c r="E1208" i="2"/>
  <c r="E1210" i="2" s="1"/>
  <c r="E1207" i="2"/>
  <c r="E1206" i="2"/>
  <c r="E1205" i="2"/>
  <c r="E1193" i="2"/>
  <c r="E1192" i="2"/>
  <c r="E1191" i="2"/>
  <c r="E1194" i="2" s="1"/>
  <c r="E1196" i="2" s="1"/>
  <c r="E1179" i="2"/>
  <c r="E1180" i="2" s="1"/>
  <c r="E1182" i="2" s="1"/>
  <c r="E1178" i="2"/>
  <c r="E1177" i="2"/>
  <c r="E1176" i="2"/>
  <c r="E1164" i="2"/>
  <c r="E1163" i="2"/>
  <c r="E1162" i="2"/>
  <c r="E1161" i="2"/>
  <c r="E1165" i="2" s="1"/>
  <c r="E1157" i="2"/>
  <c r="E1156" i="2"/>
  <c r="E1158" i="2" s="1"/>
  <c r="E1144" i="2"/>
  <c r="E1145" i="2" s="1"/>
  <c r="E1143" i="2"/>
  <c r="E1142" i="2"/>
  <c r="E1138" i="2"/>
  <c r="E1137" i="2"/>
  <c r="E1128" i="2"/>
  <c r="E1125" i="2"/>
  <c r="E1126" i="2" s="1"/>
  <c r="E1116" i="2"/>
  <c r="E1114" i="2"/>
  <c r="E1113" i="2"/>
  <c r="E1101" i="2"/>
  <c r="E1100" i="2"/>
  <c r="E1099" i="2"/>
  <c r="E1098" i="2"/>
  <c r="E1086" i="2"/>
  <c r="E1085" i="2"/>
  <c r="E1084" i="2"/>
  <c r="E1077" i="2"/>
  <c r="E1072" i="2"/>
  <c r="E1071" i="2"/>
  <c r="E1070" i="2"/>
  <c r="E1073" i="2" s="1"/>
  <c r="E1075" i="2" s="1"/>
  <c r="E1076" i="2" s="1"/>
  <c r="E1058" i="2"/>
  <c r="E1057" i="2"/>
  <c r="E1056" i="2"/>
  <c r="E1055" i="2"/>
  <c r="E1054" i="2"/>
  <c r="E1053" i="2"/>
  <c r="E1052" i="2"/>
  <c r="E1051" i="2"/>
  <c r="E1039" i="2"/>
  <c r="E1038" i="2"/>
  <c r="E1040" i="2" s="1"/>
  <c r="E1042" i="2" s="1"/>
  <c r="E1037" i="2"/>
  <c r="E1036" i="2"/>
  <c r="E1035" i="2"/>
  <c r="E1034" i="2"/>
  <c r="E1023" i="2"/>
  <c r="E1025" i="2" s="1"/>
  <c r="E1022" i="2"/>
  <c r="E1021" i="2"/>
  <c r="E1009" i="2"/>
  <c r="E1010" i="2" s="1"/>
  <c r="E1012" i="2" s="1"/>
  <c r="E997" i="2"/>
  <c r="E996" i="2"/>
  <c r="E995" i="2"/>
  <c r="E994" i="2"/>
  <c r="E993" i="2"/>
  <c r="E981" i="2"/>
  <c r="E982" i="2" s="1"/>
  <c r="E984" i="2" s="1"/>
  <c r="E985" i="2" s="1"/>
  <c r="E969" i="2"/>
  <c r="E968" i="2"/>
  <c r="E967" i="2"/>
  <c r="E966" i="2"/>
  <c r="E965" i="2"/>
  <c r="E964" i="2"/>
  <c r="E963" i="2"/>
  <c r="E962" i="2"/>
  <c r="E970" i="2" s="1"/>
  <c r="E972" i="2" s="1"/>
  <c r="E950" i="2"/>
  <c r="E949" i="2"/>
  <c r="E948" i="2"/>
  <c r="E947" i="2"/>
  <c r="E946" i="2"/>
  <c r="E945" i="2"/>
  <c r="E944" i="2"/>
  <c r="E932" i="2"/>
  <c r="E931" i="2"/>
  <c r="E930" i="2"/>
  <c r="E929" i="2"/>
  <c r="E928" i="2"/>
  <c r="E927" i="2"/>
  <c r="E926" i="2"/>
  <c r="E925" i="2"/>
  <c r="E933" i="2" s="1"/>
  <c r="E935" i="2" s="1"/>
  <c r="E924" i="2"/>
  <c r="E912" i="2"/>
  <c r="E913" i="2" s="1"/>
  <c r="E915" i="2" s="1"/>
  <c r="E911" i="2"/>
  <c r="E910" i="2"/>
  <c r="E909" i="2"/>
  <c r="E908" i="2"/>
  <c r="E907" i="2"/>
  <c r="E906" i="2"/>
  <c r="E894" i="2"/>
  <c r="E893" i="2"/>
  <c r="E892" i="2"/>
  <c r="E891" i="2"/>
  <c r="E890" i="2"/>
  <c r="E889" i="2"/>
  <c r="E888" i="2"/>
  <c r="E887" i="2"/>
  <c r="E875" i="2"/>
  <c r="E874" i="2"/>
  <c r="E873" i="2"/>
  <c r="E876" i="2" s="1"/>
  <c r="E878" i="2" s="1"/>
  <c r="E865" i="2"/>
  <c r="E866" i="2" s="1"/>
  <c r="E861" i="2"/>
  <c r="E860" i="2"/>
  <c r="E862" i="2" s="1"/>
  <c r="E864" i="2" s="1"/>
  <c r="E849" i="2"/>
  <c r="E851" i="2" s="1"/>
  <c r="E848" i="2"/>
  <c r="E836" i="2"/>
  <c r="E835" i="2"/>
  <c r="E834" i="2"/>
  <c r="E833" i="2"/>
  <c r="E832" i="2"/>
  <c r="E831" i="2"/>
  <c r="E830" i="2"/>
  <c r="E829" i="2"/>
  <c r="E837" i="2" s="1"/>
  <c r="E839" i="2" s="1"/>
  <c r="E817" i="2"/>
  <c r="E816" i="2"/>
  <c r="E815" i="2"/>
  <c r="E814" i="2"/>
  <c r="E813" i="2"/>
  <c r="E812" i="2"/>
  <c r="E811" i="2"/>
  <c r="E810" i="2"/>
  <c r="E818" i="2" s="1"/>
  <c r="E820" i="2" s="1"/>
  <c r="E798" i="2"/>
  <c r="E797" i="2"/>
  <c r="E796" i="2"/>
  <c r="E795" i="2"/>
  <c r="E794" i="2"/>
  <c r="E793" i="2"/>
  <c r="E792" i="2"/>
  <c r="E791" i="2"/>
  <c r="E799" i="2" s="1"/>
  <c r="E801" i="2" s="1"/>
  <c r="E779" i="2"/>
  <c r="E778" i="2"/>
  <c r="E777" i="2"/>
  <c r="E776" i="2"/>
  <c r="E775" i="2"/>
  <c r="E774" i="2"/>
  <c r="E773" i="2"/>
  <c r="E772" i="2"/>
  <c r="E760" i="2"/>
  <c r="E759" i="2"/>
  <c r="E758" i="2"/>
  <c r="E757" i="2"/>
  <c r="E756" i="2"/>
  <c r="E755" i="2"/>
  <c r="E754" i="2"/>
  <c r="E753" i="2"/>
  <c r="E741" i="2"/>
  <c r="E740" i="2"/>
  <c r="E739" i="2"/>
  <c r="E738" i="2"/>
  <c r="E737" i="2"/>
  <c r="E736" i="2"/>
  <c r="E735" i="2"/>
  <c r="E734" i="2"/>
  <c r="E722" i="2"/>
  <c r="E721" i="2"/>
  <c r="E723" i="2" s="1"/>
  <c r="E725" i="2" s="1"/>
  <c r="E720" i="2"/>
  <c r="E719" i="2"/>
  <c r="E718" i="2"/>
  <c r="E706" i="2"/>
  <c r="E707" i="2" s="1"/>
  <c r="E709" i="2" s="1"/>
  <c r="E705" i="2"/>
  <c r="E704" i="2"/>
  <c r="E703" i="2"/>
  <c r="E702" i="2"/>
  <c r="E701" i="2"/>
  <c r="E692" i="2"/>
  <c r="E693" i="2" s="1"/>
  <c r="E689" i="2"/>
  <c r="E688" i="2"/>
  <c r="E687" i="2"/>
  <c r="E690" i="2" s="1"/>
  <c r="E676" i="2"/>
  <c r="E678" i="2" s="1"/>
  <c r="E675" i="2"/>
  <c r="E674" i="2"/>
  <c r="E673" i="2"/>
  <c r="E661" i="2"/>
  <c r="E662" i="2" s="1"/>
  <c r="E664" i="2" s="1"/>
  <c r="E660" i="2"/>
  <c r="E659" i="2"/>
  <c r="E647" i="2"/>
  <c r="E646" i="2"/>
  <c r="E645" i="2"/>
  <c r="E644" i="2"/>
  <c r="E643" i="2"/>
  <c r="E642" i="2"/>
  <c r="E641" i="2"/>
  <c r="E640" i="2"/>
  <c r="E639" i="2"/>
  <c r="E638" i="2"/>
  <c r="E648" i="2" s="1"/>
  <c r="E650" i="2" s="1"/>
  <c r="E637" i="2"/>
  <c r="E625" i="2"/>
  <c r="E624" i="2"/>
  <c r="E623" i="2"/>
  <c r="E622" i="2"/>
  <c r="E621" i="2"/>
  <c r="E620" i="2"/>
  <c r="E619" i="2"/>
  <c r="E618" i="2"/>
  <c r="E617" i="2"/>
  <c r="E626" i="2" s="1"/>
  <c r="E628" i="2" s="1"/>
  <c r="E616" i="2"/>
  <c r="E615" i="2"/>
  <c r="E603" i="2"/>
  <c r="E602" i="2"/>
  <c r="E601" i="2"/>
  <c r="E600" i="2"/>
  <c r="E599" i="2"/>
  <c r="E598" i="2"/>
  <c r="E597" i="2"/>
  <c r="E596" i="2"/>
  <c r="E595" i="2"/>
  <c r="E594" i="2"/>
  <c r="E593" i="2"/>
  <c r="E604" i="2" s="1"/>
  <c r="E606" i="2" s="1"/>
  <c r="E581" i="2"/>
  <c r="E580" i="2"/>
  <c r="E579" i="2"/>
  <c r="E578" i="2"/>
  <c r="E566" i="2"/>
  <c r="E565" i="2"/>
  <c r="E564" i="2"/>
  <c r="E563" i="2"/>
  <c r="E562" i="2"/>
  <c r="E550" i="2"/>
  <c r="E549" i="2"/>
  <c r="E548" i="2"/>
  <c r="E547" i="2"/>
  <c r="E551" i="2" s="1"/>
  <c r="E553" i="2" s="1"/>
  <c r="E535" i="2"/>
  <c r="E536" i="2" s="1"/>
  <c r="E538" i="2" s="1"/>
  <c r="E534" i="2"/>
  <c r="E533" i="2"/>
  <c r="E521" i="2"/>
  <c r="E520" i="2"/>
  <c r="E519" i="2"/>
  <c r="E518" i="2"/>
  <c r="E517" i="2"/>
  <c r="E516" i="2"/>
  <c r="E504" i="2"/>
  <c r="E505" i="2" s="1"/>
  <c r="E507" i="2" s="1"/>
  <c r="E492" i="2"/>
  <c r="E493" i="2" s="1"/>
  <c r="E495" i="2" s="1"/>
  <c r="E480" i="2"/>
  <c r="E479" i="2"/>
  <c r="E478" i="2"/>
  <c r="E477" i="2"/>
  <c r="E476" i="2"/>
  <c r="E475" i="2"/>
  <c r="E481" i="2" s="1"/>
  <c r="E471" i="2"/>
  <c r="E470" i="2"/>
  <c r="E472" i="2" s="1"/>
  <c r="E483" i="2" s="1"/>
  <c r="E484" i="2" s="1"/>
  <c r="E458" i="2"/>
  <c r="E459" i="2" s="1"/>
  <c r="E461" i="2" s="1"/>
  <c r="E450" i="2"/>
  <c r="E451" i="2" s="1"/>
  <c r="E449" i="2"/>
  <c r="E446" i="2"/>
  <c r="E447" i="2" s="1"/>
  <c r="E434" i="2"/>
  <c r="E435" i="2" s="1"/>
  <c r="E437" i="2" s="1"/>
  <c r="E422" i="2"/>
  <c r="E421" i="2"/>
  <c r="E420" i="2"/>
  <c r="E408" i="2"/>
  <c r="E407" i="2"/>
  <c r="E409" i="2" s="1"/>
  <c r="E411" i="2" s="1"/>
  <c r="E399" i="2"/>
  <c r="E400" i="2" s="1"/>
  <c r="E398" i="2"/>
  <c r="E396" i="2"/>
  <c r="E395" i="2"/>
  <c r="E394" i="2"/>
  <c r="E383" i="2"/>
  <c r="E385" i="2" s="1"/>
  <c r="E382" i="2"/>
  <c r="E381" i="2"/>
  <c r="E369" i="2"/>
  <c r="E370" i="2" s="1"/>
  <c r="E372" i="2" s="1"/>
  <c r="E357" i="2"/>
  <c r="E358" i="2" s="1"/>
  <c r="E360" i="2" s="1"/>
  <c r="E349" i="2"/>
  <c r="E345" i="2"/>
  <c r="E344" i="2"/>
  <c r="E346" i="2" s="1"/>
  <c r="E348" i="2" s="1"/>
  <c r="E332" i="2"/>
  <c r="E331" i="2"/>
  <c r="E330" i="2"/>
  <c r="E333" i="2" s="1"/>
  <c r="E335" i="2" s="1"/>
  <c r="E318" i="2"/>
  <c r="E317" i="2"/>
  <c r="E319" i="2" s="1"/>
  <c r="E321" i="2" s="1"/>
  <c r="E322" i="2" s="1"/>
  <c r="E305" i="2"/>
  <c r="E306" i="2" s="1"/>
  <c r="E308" i="2" s="1"/>
  <c r="E297" i="2"/>
  <c r="E293" i="2"/>
  <c r="E292" i="2"/>
  <c r="E294" i="2" s="1"/>
  <c r="E296" i="2" s="1"/>
  <c r="E280" i="2"/>
  <c r="E279" i="2"/>
  <c r="E278" i="2"/>
  <c r="E281" i="2" s="1"/>
  <c r="E283" i="2" s="1"/>
  <c r="E266" i="2"/>
  <c r="E267" i="2" s="1"/>
  <c r="E262" i="2"/>
  <c r="E261" i="2"/>
  <c r="E263" i="2" s="1"/>
  <c r="E269" i="2" s="1"/>
  <c r="E249" i="2"/>
  <c r="E250" i="2" s="1"/>
  <c r="E246" i="2"/>
  <c r="E252" i="2" s="1"/>
  <c r="E245" i="2"/>
  <c r="E244" i="2"/>
  <c r="E232" i="2"/>
  <c r="E233" i="2" s="1"/>
  <c r="E235" i="2" s="1"/>
  <c r="E236" i="2" s="1"/>
  <c r="E221" i="2"/>
  <c r="E223" i="2" s="1"/>
  <c r="E220" i="2"/>
  <c r="E219" i="2"/>
  <c r="E218" i="2"/>
  <c r="E206" i="2"/>
  <c r="E207" i="2" s="1"/>
  <c r="E209" i="2" s="1"/>
  <c r="E202" i="2"/>
  <c r="E201" i="2"/>
  <c r="E203" i="2" s="1"/>
  <c r="E188" i="2"/>
  <c r="E190" i="2" s="1"/>
  <c r="E192" i="2" s="1"/>
  <c r="E184" i="2"/>
  <c r="E183" i="2"/>
  <c r="E185" i="2" s="1"/>
  <c r="E171" i="2"/>
  <c r="E172" i="2" s="1"/>
  <c r="E174" i="2" s="1"/>
  <c r="E159" i="2"/>
  <c r="E160" i="2" s="1"/>
  <c r="E162" i="2" s="1"/>
  <c r="E147" i="2"/>
  <c r="E146" i="2"/>
  <c r="E145" i="2"/>
  <c r="E148" i="2" s="1"/>
  <c r="E150" i="2" s="1"/>
  <c r="E138" i="2"/>
  <c r="E137" i="2"/>
  <c r="E136" i="2"/>
  <c r="E134" i="2"/>
  <c r="E133" i="2"/>
  <c r="E121" i="2"/>
  <c r="E120" i="2"/>
  <c r="E119" i="2"/>
  <c r="E122" i="2" s="1"/>
  <c r="E124" i="2" s="1"/>
  <c r="E107" i="2"/>
  <c r="E106" i="2"/>
  <c r="E105" i="2"/>
  <c r="E108" i="2" s="1"/>
  <c r="E110" i="2" s="1"/>
  <c r="E93" i="2"/>
  <c r="E92" i="2"/>
  <c r="E91" i="2"/>
  <c r="E94" i="2" s="1"/>
  <c r="E96" i="2" s="1"/>
  <c r="E79" i="2"/>
  <c r="E80" i="2" s="1"/>
  <c r="E82" i="2" s="1"/>
  <c r="E67" i="2"/>
  <c r="E68" i="2" s="1"/>
  <c r="E70" i="2" s="1"/>
  <c r="E55" i="2"/>
  <c r="E54" i="2"/>
  <c r="E53" i="2"/>
  <c r="E52" i="2"/>
  <c r="E56" i="2" s="1"/>
  <c r="E58" i="2" s="1"/>
  <c r="E51" i="2"/>
  <c r="E50" i="2"/>
  <c r="E49" i="2"/>
  <c r="E37" i="2"/>
  <c r="E38" i="2" s="1"/>
  <c r="E36" i="2"/>
  <c r="E35" i="2"/>
  <c r="E34" i="2"/>
  <c r="E30" i="2"/>
  <c r="E31" i="2" s="1"/>
  <c r="E18" i="2"/>
  <c r="E19" i="2" s="1"/>
  <c r="E14" i="2"/>
  <c r="E13" i="2"/>
  <c r="E12" i="2"/>
  <c r="I214" i="1"/>
  <c r="J214" i="1" s="1"/>
  <c r="I212" i="1"/>
  <c r="J212" i="1" s="1"/>
  <c r="J219" i="1" s="1"/>
  <c r="G211" i="1"/>
  <c r="I211" i="1" s="1"/>
  <c r="J211" i="1" s="1"/>
  <c r="I210" i="1"/>
  <c r="J210" i="1" s="1"/>
  <c r="I208" i="1"/>
  <c r="J208" i="1" s="1"/>
  <c r="I207" i="1"/>
  <c r="J207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0" i="1"/>
  <c r="J180" i="1" s="1"/>
  <c r="G178" i="1"/>
  <c r="I178" i="1" s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G171" i="1"/>
  <c r="I171" i="1" s="1"/>
  <c r="J171" i="1" s="1"/>
  <c r="I169" i="1"/>
  <c r="J169" i="1" s="1"/>
  <c r="I168" i="1"/>
  <c r="J168" i="1" s="1"/>
  <c r="I167" i="1"/>
  <c r="J167" i="1" s="1"/>
  <c r="I165" i="1"/>
  <c r="J165" i="1" s="1"/>
  <c r="I164" i="1"/>
  <c r="J164" i="1" s="1"/>
  <c r="I163" i="1"/>
  <c r="J163" i="1" s="1"/>
  <c r="I162" i="1"/>
  <c r="J162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0" i="1"/>
  <c r="J150" i="1" s="1"/>
  <c r="I148" i="1"/>
  <c r="J148" i="1" s="1"/>
  <c r="I146" i="1"/>
  <c r="J146" i="1" s="1"/>
  <c r="I145" i="1"/>
  <c r="J145" i="1" s="1"/>
  <c r="I143" i="1"/>
  <c r="J143" i="1" s="1"/>
  <c r="I142" i="1"/>
  <c r="J142" i="1" s="1"/>
  <c r="I141" i="1"/>
  <c r="J141" i="1" s="1"/>
  <c r="I139" i="1"/>
  <c r="J139" i="1" s="1"/>
  <c r="I138" i="1"/>
  <c r="J138" i="1" s="1"/>
  <c r="I136" i="1"/>
  <c r="J136" i="1" s="1"/>
  <c r="I135" i="1"/>
  <c r="J135" i="1" s="1"/>
  <c r="I134" i="1"/>
  <c r="J134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2" i="1"/>
  <c r="J122" i="1" s="1"/>
  <c r="I121" i="1"/>
  <c r="J121" i="1" s="1"/>
  <c r="I120" i="1"/>
  <c r="J120" i="1" s="1"/>
  <c r="G119" i="1"/>
  <c r="I119" i="1" s="1"/>
  <c r="J119" i="1" s="1"/>
  <c r="I118" i="1"/>
  <c r="J118" i="1" s="1"/>
  <c r="G116" i="1"/>
  <c r="I116" i="1" s="1"/>
  <c r="J116" i="1" s="1"/>
  <c r="I115" i="1"/>
  <c r="J115" i="1" s="1"/>
  <c r="I113" i="1"/>
  <c r="J113" i="1" s="1"/>
  <c r="I112" i="1"/>
  <c r="J112" i="1" s="1"/>
  <c r="I111" i="1"/>
  <c r="J111" i="1" s="1"/>
  <c r="I109" i="1"/>
  <c r="J109" i="1" s="1"/>
  <c r="I108" i="1"/>
  <c r="J108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6" i="1"/>
  <c r="J96" i="1" s="1"/>
  <c r="I94" i="1"/>
  <c r="J94" i="1" s="1"/>
  <c r="G93" i="1"/>
  <c r="I93" i="1" s="1"/>
  <c r="J93" i="1" s="1"/>
  <c r="I92" i="1"/>
  <c r="J92" i="1" s="1"/>
  <c r="I90" i="1"/>
  <c r="J90" i="1" s="1"/>
  <c r="I89" i="1"/>
  <c r="J89" i="1" s="1"/>
  <c r="I88" i="1"/>
  <c r="J88" i="1" s="1"/>
  <c r="I87" i="1"/>
  <c r="J87" i="1" s="1"/>
  <c r="I86" i="1"/>
  <c r="J86" i="1" s="1"/>
  <c r="I82" i="1"/>
  <c r="J82" i="1" s="1"/>
  <c r="I81" i="1"/>
  <c r="J81" i="1" s="1"/>
  <c r="I79" i="1"/>
  <c r="J79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0" i="1"/>
  <c r="J70" i="1" s="1"/>
  <c r="I69" i="1"/>
  <c r="J69" i="1" s="1"/>
  <c r="I68" i="1"/>
  <c r="J68" i="1" s="1"/>
  <c r="I66" i="1"/>
  <c r="J66" i="1" s="1"/>
  <c r="J65" i="1"/>
  <c r="I65" i="1"/>
  <c r="I64" i="1"/>
  <c r="J64" i="1" s="1"/>
  <c r="I63" i="1"/>
  <c r="J63" i="1" s="1"/>
  <c r="I62" i="1"/>
  <c r="J62" i="1" s="1"/>
  <c r="I61" i="1"/>
  <c r="J61" i="1" s="1"/>
  <c r="I60" i="1"/>
  <c r="J60" i="1" s="1"/>
  <c r="I58" i="1"/>
  <c r="J58" i="1" s="1"/>
  <c r="I57" i="1"/>
  <c r="J57" i="1" s="1"/>
  <c r="I56" i="1"/>
  <c r="J56" i="1" s="1"/>
  <c r="I54" i="1"/>
  <c r="J54" i="1" s="1"/>
  <c r="I53" i="1"/>
  <c r="J53" i="1" s="1"/>
  <c r="I52" i="1"/>
  <c r="J52" i="1" s="1"/>
  <c r="I51" i="1"/>
  <c r="J51" i="1" s="1"/>
  <c r="I50" i="1"/>
  <c r="J50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18" i="1"/>
  <c r="J18" i="1" s="1"/>
  <c r="I17" i="1"/>
  <c r="J17" i="1" s="1"/>
  <c r="I16" i="1"/>
  <c r="J16" i="1" s="1"/>
  <c r="I15" i="1"/>
  <c r="J15" i="1" s="1"/>
  <c r="G14" i="1"/>
  <c r="I14" i="1" s="1"/>
  <c r="J14" i="1" s="1"/>
  <c r="I12" i="1"/>
  <c r="J12" i="1" s="1"/>
  <c r="E71" i="2" l="1"/>
  <c r="E72" i="2" s="1"/>
  <c r="E821" i="2"/>
  <c r="E822" i="2" s="1"/>
  <c r="E936" i="2"/>
  <c r="E937" i="2" s="1"/>
  <c r="E211" i="2"/>
  <c r="E210" i="2"/>
  <c r="E164" i="2"/>
  <c r="E163" i="2"/>
  <c r="E224" i="2"/>
  <c r="E225" i="2" s="1"/>
  <c r="E539" i="2"/>
  <c r="E540" i="2" s="1"/>
  <c r="E1869" i="2"/>
  <c r="E1868" i="2"/>
  <c r="E270" i="2"/>
  <c r="E271" i="2" s="1"/>
  <c r="E462" i="2"/>
  <c r="E463" i="2" s="1"/>
  <c r="E1386" i="2"/>
  <c r="E1387" i="2" s="1"/>
  <c r="E1527" i="2"/>
  <c r="E1526" i="2"/>
  <c r="E126" i="2"/>
  <c r="E125" i="2"/>
  <c r="E2132" i="2"/>
  <c r="E2133" i="2" s="1"/>
  <c r="E361" i="2"/>
  <c r="E362" i="2" s="1"/>
  <c r="E1212" i="2"/>
  <c r="E1211" i="2"/>
  <c r="E680" i="2"/>
  <c r="E679" i="2"/>
  <c r="E916" i="2"/>
  <c r="E917" i="2" s="1"/>
  <c r="E40" i="2"/>
  <c r="E802" i="2"/>
  <c r="E803" i="2" s="1"/>
  <c r="E1358" i="2"/>
  <c r="E1359" i="2" s="1"/>
  <c r="E2228" i="2"/>
  <c r="E2229" i="2" s="1"/>
  <c r="E710" i="2"/>
  <c r="E711" i="2" s="1"/>
  <c r="E841" i="2"/>
  <c r="E840" i="2"/>
  <c r="E974" i="2"/>
  <c r="E973" i="2"/>
  <c r="E1229" i="2"/>
  <c r="E1231" i="2" s="1"/>
  <c r="E1252" i="2"/>
  <c r="E1253" i="2"/>
  <c r="E1401" i="2"/>
  <c r="E1402" i="2" s="1"/>
  <c r="E1887" i="2"/>
  <c r="E1888" i="2" s="1"/>
  <c r="E1906" i="2"/>
  <c r="E1907" i="2" s="1"/>
  <c r="E2325" i="2"/>
  <c r="E2326" i="2" s="1"/>
  <c r="E1425" i="2"/>
  <c r="E1426" i="2" s="1"/>
  <c r="E151" i="2"/>
  <c r="E152" i="2" s="1"/>
  <c r="E309" i="2"/>
  <c r="E310" i="2"/>
  <c r="E726" i="2"/>
  <c r="E727" i="2" s="1"/>
  <c r="E496" i="2"/>
  <c r="E497" i="2" s="1"/>
  <c r="E2034" i="2"/>
  <c r="E2035" i="2" s="1"/>
  <c r="E97" i="2"/>
  <c r="E98" i="2"/>
  <c r="E373" i="2"/>
  <c r="E374" i="2" s="1"/>
  <c r="E438" i="2"/>
  <c r="E439" i="2" s="1"/>
  <c r="E508" i="2"/>
  <c r="E509" i="2" s="1"/>
  <c r="E1183" i="2"/>
  <c r="E1184" i="2" s="1"/>
  <c r="E59" i="2"/>
  <c r="E60" i="2" s="1"/>
  <c r="E336" i="2"/>
  <c r="E337" i="2" s="1"/>
  <c r="E761" i="2"/>
  <c r="E763" i="2" s="1"/>
  <c r="E3189" i="2"/>
  <c r="E111" i="2"/>
  <c r="E112" i="2" s="1"/>
  <c r="E175" i="2"/>
  <c r="E176" i="2" s="1"/>
  <c r="E253" i="2"/>
  <c r="E254" i="2"/>
  <c r="E298" i="2"/>
  <c r="E387" i="2"/>
  <c r="E386" i="2"/>
  <c r="E554" i="2"/>
  <c r="E555" i="2" s="1"/>
  <c r="E852" i="2"/>
  <c r="E853" i="2" s="1"/>
  <c r="E1026" i="2"/>
  <c r="E1027" i="2" s="1"/>
  <c r="E1492" i="2"/>
  <c r="E1491" i="2"/>
  <c r="E1617" i="2"/>
  <c r="E1618" i="2" s="1"/>
  <c r="E1926" i="2"/>
  <c r="E1927" i="2" s="1"/>
  <c r="E1982" i="2"/>
  <c r="E630" i="2"/>
  <c r="E629" i="2"/>
  <c r="E1298" i="2"/>
  <c r="E1299" i="2" s="1"/>
  <c r="E193" i="2"/>
  <c r="E194" i="2" s="1"/>
  <c r="E485" i="2"/>
  <c r="E2082" i="2"/>
  <c r="E2083" i="2" s="1"/>
  <c r="E2341" i="2"/>
  <c r="E2342" i="2" s="1"/>
  <c r="E84" i="2"/>
  <c r="E652" i="2"/>
  <c r="E1683" i="2"/>
  <c r="E1684" i="2" s="1"/>
  <c r="E2273" i="2"/>
  <c r="E2274" i="2" s="1"/>
  <c r="E284" i="2"/>
  <c r="E285" i="2" s="1"/>
  <c r="E607" i="2"/>
  <c r="E608" i="2" s="1"/>
  <c r="E1043" i="2"/>
  <c r="E1044" i="2" s="1"/>
  <c r="E1592" i="2"/>
  <c r="E1593" i="2" s="1"/>
  <c r="E651" i="2"/>
  <c r="E1310" i="2"/>
  <c r="E1311" i="2" s="1"/>
  <c r="E350" i="2"/>
  <c r="E665" i="2"/>
  <c r="E666" i="2" s="1"/>
  <c r="E1702" i="2"/>
  <c r="E2058" i="2"/>
  <c r="E2059" i="2" s="1"/>
  <c r="E2099" i="2"/>
  <c r="E2100" i="2" s="1"/>
  <c r="E2161" i="2"/>
  <c r="E2162" i="2" s="1"/>
  <c r="E2243" i="2"/>
  <c r="E2242" i="2"/>
  <c r="E1636" i="2"/>
  <c r="E1635" i="2"/>
  <c r="E1831" i="2"/>
  <c r="E1832" i="2" s="1"/>
  <c r="E412" i="2"/>
  <c r="E413" i="2" s="1"/>
  <c r="E2146" i="2"/>
  <c r="E2147" i="2" s="1"/>
  <c r="E2366" i="2"/>
  <c r="E2367" i="2" s="1"/>
  <c r="E237" i="2"/>
  <c r="E582" i="2"/>
  <c r="E584" i="2" s="1"/>
  <c r="E895" i="2"/>
  <c r="E897" i="2" s="1"/>
  <c r="E951" i="2"/>
  <c r="E953" i="2" s="1"/>
  <c r="E986" i="2"/>
  <c r="E1013" i="2"/>
  <c r="E1014" i="2" s="1"/>
  <c r="E1102" i="2"/>
  <c r="E1104" i="2" s="1"/>
  <c r="E1323" i="2"/>
  <c r="E1322" i="2"/>
  <c r="E1665" i="2"/>
  <c r="E1758" i="2"/>
  <c r="E2257" i="2"/>
  <c r="E2605" i="2"/>
  <c r="E2607" i="2" s="1"/>
  <c r="E1441" i="2"/>
  <c r="E1442" i="2" s="1"/>
  <c r="E1570" i="2"/>
  <c r="E1572" i="2" s="1"/>
  <c r="E1715" i="2"/>
  <c r="E1716" i="2" s="1"/>
  <c r="E1197" i="2"/>
  <c r="E1198" i="2" s="1"/>
  <c r="E1510" i="2"/>
  <c r="E2186" i="2"/>
  <c r="E1728" i="2"/>
  <c r="E1803" i="2"/>
  <c r="E1804" i="2" s="1"/>
  <c r="E694" i="2"/>
  <c r="E780" i="2"/>
  <c r="E782" i="2" s="1"/>
  <c r="E1264" i="2"/>
  <c r="E1265" i="2" s="1"/>
  <c r="E83" i="2"/>
  <c r="E423" i="2"/>
  <c r="E425" i="2" s="1"/>
  <c r="E1336" i="2"/>
  <c r="E1338" i="2" s="1"/>
  <c r="E1369" i="2"/>
  <c r="E1371" i="2" s="1"/>
  <c r="E1413" i="2"/>
  <c r="E1414" i="2" s="1"/>
  <c r="E1453" i="2"/>
  <c r="E1455" i="2" s="1"/>
  <c r="E1846" i="2"/>
  <c r="E1848" i="2" s="1"/>
  <c r="E2289" i="2"/>
  <c r="E2291" i="2" s="1"/>
  <c r="E2787" i="2"/>
  <c r="E2806" i="2"/>
  <c r="E2214" i="2"/>
  <c r="E2213" i="2"/>
  <c r="E879" i="2"/>
  <c r="E880" i="2" s="1"/>
  <c r="E1280" i="2"/>
  <c r="E1281" i="2" s="1"/>
  <c r="E2070" i="2"/>
  <c r="E2071" i="2" s="1"/>
  <c r="E1541" i="2"/>
  <c r="E1117" i="2"/>
  <c r="E1118" i="2" s="1"/>
  <c r="E1540" i="2"/>
  <c r="E15" i="2"/>
  <c r="E21" i="2" s="1"/>
  <c r="E323" i="2"/>
  <c r="E522" i="2"/>
  <c r="E524" i="2" s="1"/>
  <c r="E567" i="2"/>
  <c r="E569" i="2" s="1"/>
  <c r="E742" i="2"/>
  <c r="E744" i="2" s="1"/>
  <c r="E1129" i="2"/>
  <c r="E1130" i="2" s="1"/>
  <c r="E1814" i="2"/>
  <c r="E1816" i="2" s="1"/>
  <c r="E1942" i="2"/>
  <c r="E1944" i="2" s="1"/>
  <c r="E2447" i="2"/>
  <c r="E2449" i="2" s="1"/>
  <c r="E2492" i="2"/>
  <c r="E2494" i="2" s="1"/>
  <c r="E2531" i="2"/>
  <c r="E2533" i="2" s="1"/>
  <c r="E2652" i="2"/>
  <c r="E2654" i="2" s="1"/>
  <c r="E2692" i="2"/>
  <c r="E2747" i="2"/>
  <c r="E2749" i="2" s="1"/>
  <c r="E2804" i="2"/>
  <c r="E2863" i="2"/>
  <c r="E998" i="2"/>
  <c r="E1000" i="2" s="1"/>
  <c r="E1059" i="2"/>
  <c r="E1061" i="2" s="1"/>
  <c r="E1087" i="2"/>
  <c r="E1089" i="2" s="1"/>
  <c r="E1469" i="2"/>
  <c r="E1471" i="2" s="1"/>
  <c r="E1770" i="2"/>
  <c r="E1772" i="2" s="1"/>
  <c r="E2018" i="2"/>
  <c r="E2020" i="2" s="1"/>
  <c r="E2378" i="2"/>
  <c r="E2380" i="2" s="1"/>
  <c r="E2880" i="2"/>
  <c r="E3009" i="2"/>
  <c r="E3271" i="2"/>
  <c r="E3273" i="2" s="1"/>
  <c r="E1139" i="2"/>
  <c r="E1147" i="2" s="1"/>
  <c r="E1646" i="2"/>
  <c r="E1648" i="2" s="1"/>
  <c r="E2115" i="2"/>
  <c r="E2117" i="2" s="1"/>
  <c r="E2310" i="2"/>
  <c r="E2312" i="2" s="1"/>
  <c r="E2465" i="2"/>
  <c r="E2467" i="2" s="1"/>
  <c r="E2711" i="2"/>
  <c r="E2956" i="2"/>
  <c r="E2882" i="2"/>
  <c r="E3011" i="2"/>
  <c r="E1167" i="2"/>
  <c r="E1960" i="2"/>
  <c r="E1962" i="2" s="1"/>
  <c r="E2198" i="2"/>
  <c r="E2728" i="2"/>
  <c r="E2730" i="2" s="1"/>
  <c r="J97" i="1"/>
  <c r="J151" i="1"/>
  <c r="J19" i="1"/>
  <c r="J215" i="1"/>
  <c r="J181" i="1"/>
  <c r="J83" i="1"/>
  <c r="J123" i="1"/>
  <c r="B13" i="5"/>
  <c r="G31" i="5"/>
  <c r="G28" i="5"/>
  <c r="G25" i="5"/>
  <c r="G22" i="5"/>
  <c r="G19" i="5"/>
  <c r="G16" i="5"/>
  <c r="G13" i="5"/>
  <c r="E1963" i="2" l="1"/>
  <c r="E1964" i="2"/>
  <c r="E1773" i="2"/>
  <c r="E1774" i="2" s="1"/>
  <c r="E1148" i="2"/>
  <c r="E1149" i="2" s="1"/>
  <c r="E955" i="2"/>
  <c r="E954" i="2"/>
  <c r="E1945" i="2"/>
  <c r="E1946" i="2" s="1"/>
  <c r="E2292" i="2"/>
  <c r="E2293" i="2" s="1"/>
  <c r="E426" i="2"/>
  <c r="E427" i="2"/>
  <c r="E1573" i="2"/>
  <c r="E1574" i="2" s="1"/>
  <c r="E1817" i="2"/>
  <c r="E1818" i="2"/>
  <c r="E1849" i="2"/>
  <c r="E1850" i="2" s="1"/>
  <c r="E1105" i="2"/>
  <c r="E1106" i="2"/>
  <c r="E1704" i="2"/>
  <c r="E1703" i="2"/>
  <c r="E764" i="2"/>
  <c r="E765" i="2" s="1"/>
  <c r="E2313" i="2"/>
  <c r="E2314" i="2"/>
  <c r="E2118" i="2"/>
  <c r="E2119" i="2"/>
  <c r="E1473" i="2"/>
  <c r="E1472" i="2"/>
  <c r="E1062" i="2"/>
  <c r="E1063" i="2" s="1"/>
  <c r="E1339" i="2"/>
  <c r="E1340" i="2"/>
  <c r="E898" i="2"/>
  <c r="E899" i="2" s="1"/>
  <c r="E1233" i="2"/>
  <c r="E1232" i="2"/>
  <c r="E1168" i="2"/>
  <c r="E1169" i="2" s="1"/>
  <c r="E1511" i="2"/>
  <c r="E1512" i="2" s="1"/>
  <c r="E570" i="2"/>
  <c r="E571" i="2"/>
  <c r="E1090" i="2"/>
  <c r="E1091" i="2" s="1"/>
  <c r="E1372" i="2"/>
  <c r="E1373" i="2" s="1"/>
  <c r="E1001" i="2"/>
  <c r="E1002" i="2"/>
  <c r="E22" i="2"/>
  <c r="E23" i="2"/>
  <c r="E585" i="2"/>
  <c r="E586" i="2" s="1"/>
  <c r="E2021" i="2"/>
  <c r="E2022" i="2"/>
  <c r="E1456" i="2"/>
  <c r="E1457" i="2"/>
  <c r="E745" i="2"/>
  <c r="E746" i="2"/>
  <c r="E784" i="2"/>
  <c r="E783" i="2"/>
  <c r="E1649" i="2"/>
  <c r="E1650" i="2"/>
  <c r="E41" i="2"/>
  <c r="E42" i="2" s="1"/>
  <c r="E525" i="2"/>
  <c r="E526" i="2"/>
  <c r="J217" i="1"/>
  <c r="J218" i="1" s="1"/>
  <c r="H38" i="4" l="1"/>
  <c r="H23" i="4"/>
  <c r="H39" i="3"/>
  <c r="C34" i="5" l="1"/>
  <c r="D31" i="5" l="1"/>
  <c r="EA31" i="5" s="1"/>
  <c r="D13" i="5"/>
  <c r="D25" i="5"/>
  <c r="AM25" i="5" s="1"/>
  <c r="D28" i="5"/>
  <c r="EA28" i="5" s="1"/>
  <c r="D19" i="5"/>
  <c r="BO19" i="5" s="1"/>
  <c r="D22" i="5"/>
  <c r="D16" i="5"/>
  <c r="BO13" i="5" l="1"/>
  <c r="H13" i="5"/>
  <c r="H34" i="5" s="1"/>
  <c r="AM13" i="5"/>
  <c r="AM34" i="5" s="1"/>
  <c r="D34" i="5"/>
  <c r="CT13" i="5" l="1"/>
  <c r="CT34" i="5" s="1"/>
  <c r="EA13" i="5"/>
  <c r="EA34" i="5" s="1"/>
  <c r="BO34" i="5"/>
  <c r="J220" i="1"/>
  <c r="J221" i="1" s="1"/>
</calcChain>
</file>

<file path=xl/comments1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Código tributário municipal.
Considerar 50% do valor da taxa (desconto obtido para prestação de serviços que envolvam compra de material)</t>
        </r>
      </text>
    </comment>
  </commentList>
</comments>
</file>

<file path=xl/comments2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</commentList>
</comments>
</file>

<file path=xl/sharedStrings.xml><?xml version="1.0" encoding="utf-8"?>
<sst xmlns="http://schemas.openxmlformats.org/spreadsheetml/2006/main" count="8210" uniqueCount="1396">
  <si>
    <t xml:space="preserve">Item           </t>
  </si>
  <si>
    <t xml:space="preserve">Comp           </t>
  </si>
  <si>
    <t xml:space="preserve">Descricao      </t>
  </si>
  <si>
    <t xml:space="preserve">Unidade        </t>
  </si>
  <si>
    <t xml:space="preserve">Quantidade     </t>
  </si>
  <si>
    <t xml:space="preserve">Materiais      </t>
  </si>
  <si>
    <t xml:space="preserve">Mao de Obra    </t>
  </si>
  <si>
    <t xml:space="preserve">Pr. Unitario   </t>
  </si>
  <si>
    <t xml:space="preserve">Pr. Total      </t>
  </si>
  <si>
    <t xml:space="preserve"> </t>
  </si>
  <si>
    <t>ADMINISTRAÇÃO LOCAL</t>
  </si>
  <si>
    <t>LABHIST - HISTOLOGIA</t>
  </si>
  <si>
    <t>DEMOLIÇÃO</t>
  </si>
  <si>
    <t>CV0059</t>
  </si>
  <si>
    <t>RETIRADA CUIDADOSA DE AZULEJOS/LADRILHOS E ARGAMASSA DE ASSENTAMENTO</t>
  </si>
  <si>
    <t>M2</t>
  </si>
  <si>
    <t>CU0977</t>
  </si>
  <si>
    <t>LIXAMENTO MAN C/ LIXA CALAFATE DE CONCR APARENTE ANTIGO</t>
  </si>
  <si>
    <t>CV0110</t>
  </si>
  <si>
    <t>REMOCAO DE DISPOSITIVOS PARA FUNCIONAMENTO DE PIA DE COZINHA</t>
  </si>
  <si>
    <t>UN</t>
  </si>
  <si>
    <t>CF0003</t>
  </si>
  <si>
    <t>RETIRADA DE FOLHAS DE PORTA DE PASSAGEM OU JANELA</t>
  </si>
  <si>
    <t>CF0004</t>
  </si>
  <si>
    <t>RETIRADA DE BATENTES DE MADEIRA</t>
  </si>
  <si>
    <t>M3</t>
  </si>
  <si>
    <t>CV0032</t>
  </si>
  <si>
    <t>RETIRADAS DE DIVISORIAS EM CHAPAS OU TABUAS, SEM RETIRADA DO ENTARUGAMENTO</t>
  </si>
  <si>
    <t>DIVISÓRIA DE GESSO ACARTONADO e=70mm, S/ REVESTIMENTO - FORNECIMENTO E MONTAGEM</t>
  </si>
  <si>
    <t>CF0102</t>
  </si>
  <si>
    <t>VIDRO TEMPERADO INCOLOR, ESPESSURA 8MM, FORNECIMENTO E INSTALACAO, INCLUSIVE MASSA PARA VEDACAO</t>
  </si>
  <si>
    <t>BANCADAS</t>
  </si>
  <si>
    <t>CP0112</t>
  </si>
  <si>
    <t>ALVENARIA DE VEDAÇÃO DE BLOCOS CERÂMICOS FURADOS NA HORIZONTAL DE 9X19X19CM (ESPESSURA 9CM) DE PAREDES COM ÁREA LÍQUIDA MENOR QUE 6M² SEM VÃOS E ARGAMASSA DE ASSENTAMENTO COM PREPARO EM BETONEIRA. AF_06/2014_P</t>
  </si>
  <si>
    <t>CH0151</t>
  </si>
  <si>
    <t>CHAPISCO APLICADO TANTO EM PILARES E VIGAS DE CONCRETO COMO EM ALVENARIAS DE PAREDES INTERNAS, COM ROLO PARA TEXTURA ACRÍLICA. ARGAMASSA TRAÇO 1:4 E EMULSÃO POLIMÉRICA (ADESIVO) COM PREPARO EM MISTURADOR 300 KG. AF_06/2014</t>
  </si>
  <si>
    <t>M</t>
  </si>
  <si>
    <t>CT0261</t>
  </si>
  <si>
    <t>CT0160</t>
  </si>
  <si>
    <t>CU0860</t>
  </si>
  <si>
    <t>COLOCACAO BANCA MARMORE/GRANITO/ACO INOX EXCLUSIVE BANCA - P</t>
  </si>
  <si>
    <t>CL0692</t>
  </si>
  <si>
    <t>CUBA DE EMBUTIR DE AÇO INOXIDÁVEL MÉDIA, INCLUSO VÁLVULA TIPO AMERICANA E SIFÃO TIPO GARRAFA EM METAL CROMADO - FORNECIMENTO E INSTALAÇÃO. AF_12/2013</t>
  </si>
  <si>
    <t>CL0672</t>
  </si>
  <si>
    <t>ESQUADRIAS</t>
  </si>
  <si>
    <t>CF0107</t>
  </si>
  <si>
    <t>PORTA DE VIDRO TEMPERADO, 0,9X2,10M, ESPESSURA 10MM, INCLUSIVE ACESSORIOS</t>
  </si>
  <si>
    <t>CJ0144</t>
  </si>
  <si>
    <t>DISJUNTOR TERMOMAGNETICO TRIPOLAR EM CAIXA MOLDADA 250A 600V, FORNECIMENTO E INSTALACAO</t>
  </si>
  <si>
    <t>CJ0390</t>
  </si>
  <si>
    <t>CABO DE COBRE ISOLAMENTO TERMOPLASTICO 0,6/1KV 16MM2 ANTI-CHAMA - FORNECIMENTO E INSTALACAO</t>
  </si>
  <si>
    <t>MOBILIARIO</t>
  </si>
  <si>
    <t>PINTURA</t>
  </si>
  <si>
    <t>CR0139</t>
  </si>
  <si>
    <t>APLICAÇÃO E LIXAMENTO DE MASSA LÁTEX EM PAREDES, DUAS DEMÃOS. AF_06/2014</t>
  </si>
  <si>
    <t>CR0134</t>
  </si>
  <si>
    <t>APLICAÇÃO MANUAL DE PINTURA COM TINTA LÁTEX ACRÍLICA EM TETO, DUAS DEMÃOS. AF_06/2014</t>
  </si>
  <si>
    <t>CR0135</t>
  </si>
  <si>
    <t>APLICAÇÃO MANUAL DE PINTURA COM TINTA LÁTEX ACRÍLICA EM PAREDES, DUASDEMÃOS. AF_06/2014</t>
  </si>
  <si>
    <t>CR0028</t>
  </si>
  <si>
    <t>PINTURA ESMALTE BRILHANTE (2 DEMAOS) SOBRE SUPERFICIE METALICA, INCLUSIVE PROTECAO COM ZARCAO (1 DEMAO)</t>
  </si>
  <si>
    <t>EQUIPAMENTOS</t>
  </si>
  <si>
    <t>SPLIT SYSTEM COMPLETO C/ CONTROLE REMOTO - CAP. 1,50 TR (FORNECIMENTO E MONTAGEM)</t>
  </si>
  <si>
    <t>SERVIÇOS COMPLEMENTARES</t>
  </si>
  <si>
    <t>CU0048</t>
  </si>
  <si>
    <t>LIMPEZA FINAL DA OBRA</t>
  </si>
  <si>
    <t>LAFIVE</t>
  </si>
  <si>
    <t>INSTALAÇÃO DE CAPELA</t>
  </si>
  <si>
    <t>CO0120</t>
  </si>
  <si>
    <t>TRANSPORTE COMERCIAL COM CAMINHAO CARROCERIA 9 T, RODOVIA EM LEITO NATURAL</t>
  </si>
  <si>
    <t>M3XKM</t>
  </si>
  <si>
    <t>LAMOVI</t>
  </si>
  <si>
    <t>LAVA OLHOS DE EMERGÊNCIA C/ CUBA FLEXÍVEL E CHUVEIRO P/ LABORATÓRIO</t>
  </si>
  <si>
    <t>INSTALAÇÕES HIDRAULICAS</t>
  </si>
  <si>
    <t>PT</t>
  </si>
  <si>
    <t>BANCADA DE GRANITO</t>
  </si>
  <si>
    <t>VERGA 10X10CM EM CONCRETO PRÉ-MOLDADO FCK=20MPA (PREPARO COM BETONEIRA) AÇO CA60, BITOLA FINA, INCLUSIVE FORMAS TABUA 3A.</t>
  </si>
  <si>
    <t>LECI</t>
  </si>
  <si>
    <t>VEDAÇÃO/ESQUADRIA</t>
  </si>
  <si>
    <t>CP0069</t>
  </si>
  <si>
    <t>CF0101</t>
  </si>
  <si>
    <t>VIDRO TEMPERADO INCOLOR, ESPESSURA 6MM, FORNECIMENTO E INSTALACAO, INCLUSIVE MASSA PARA VEDACAO</t>
  </si>
  <si>
    <t>LORB</t>
  </si>
  <si>
    <t>CL0653</t>
  </si>
  <si>
    <t>BANCADA DE GRANITO CINZA POLIDO PARA PIA DE COZINHA 1,50 X 0,60 M - FORNECIMENTO E INSTALAÇÃO. AF_12/2013_P</t>
  </si>
  <si>
    <t>SUPORTE PARA CPU COM RODIZIO</t>
  </si>
  <si>
    <t>DIVISORIA</t>
  </si>
  <si>
    <t>CF0171</t>
  </si>
  <si>
    <t>FECHADURA CILINDRO CENTRAL TUBULAR, 70MM, COM MACANETA DE LATAO CROMADO PARA PORTA DIVISORIA</t>
  </si>
  <si>
    <t>MUTAGEM</t>
  </si>
  <si>
    <t>CV0025</t>
  </si>
  <si>
    <t>DEMOLICAO DE ALVENARIA DE ELEMENTOS CERAMICOS VAZADOS</t>
  </si>
  <si>
    <t>CV0031</t>
  </si>
  <si>
    <t>RETIRADA DE PLACAS DIVISORIAS DE GRANILITE</t>
  </si>
  <si>
    <t>EQUIPAMENTO</t>
  </si>
  <si>
    <t xml:space="preserve">TOTAL DA PLANILHA: </t>
  </si>
  <si>
    <t xml:space="preserve">COMPOSIÇÃO DE PREÇOS </t>
  </si>
  <si>
    <t xml:space="preserve">Equipamentos                  </t>
  </si>
  <si>
    <t xml:space="preserve">Unid           </t>
  </si>
  <si>
    <t xml:space="preserve">Qtde           </t>
  </si>
  <si>
    <t xml:space="preserve">Custo Unitário </t>
  </si>
  <si>
    <t xml:space="preserve">Custo Total    </t>
  </si>
  <si>
    <t xml:space="preserve">MES   </t>
  </si>
  <si>
    <t>Total</t>
  </si>
  <si>
    <t xml:space="preserve">Mão de Obra                   </t>
  </si>
  <si>
    <t xml:space="preserve">H     </t>
  </si>
  <si>
    <t xml:space="preserve">Materiais                     </t>
  </si>
  <si>
    <t xml:space="preserve">m2    </t>
  </si>
  <si>
    <t xml:space="preserve">M2    </t>
  </si>
  <si>
    <t xml:space="preserve">UN    </t>
  </si>
  <si>
    <t xml:space="preserve">Preço de Custo       </t>
  </si>
  <si>
    <t xml:space="preserve">Bonificação          </t>
  </si>
  <si>
    <t xml:space="preserve">Preço de Venda       </t>
  </si>
  <si>
    <t xml:space="preserve">Serviço:  RETIRADA CUIDADOSA DE AZULEJOS/LADRILHOS E ARGAMASSA DE ASSENTAMENTO </t>
  </si>
  <si>
    <t xml:space="preserve">Unid: M2    </t>
  </si>
  <si>
    <t xml:space="preserve">CU1174 - AZULEJISTA OU LADRILHISTA COM ENCARGOS COMPLEMENTARES </t>
  </si>
  <si>
    <t xml:space="preserve">Serviço:  LIXAMENTO MAN C/ LIXA CALAFATE DE CONCR APARENTE ANTIGO </t>
  </si>
  <si>
    <t xml:space="preserve">CU1223 - PEDREIRO COM ENCARGOS COMPLEMENTARES </t>
  </si>
  <si>
    <t xml:space="preserve">Serviço:  REMOCAO DE DISPOSITIVOS PARA FUNCIONAMENTO DE PIA DE COZINHA </t>
  </si>
  <si>
    <t xml:space="preserve">Unid: UN    </t>
  </si>
  <si>
    <t xml:space="preserve">CU1166 - AUXILIAR DE ENCANADOR OU BOMBEIRO HIDRÁULICO COM ENCARGOS COMPLEMENTARES </t>
  </si>
  <si>
    <t xml:space="preserve">CU1185 - ENCANADOR OU BOMBEIRO HIDRÁULICO COM ENCARGOS COMPLEMENTARES </t>
  </si>
  <si>
    <t xml:space="preserve">Serviço:  RETIRADA DE FOLHAS DE PORTA DE PASSAGEM OU JANELA </t>
  </si>
  <si>
    <t xml:space="preserve">CU1179 - CARPINTEIRO DE ESQUADRIA COM ENCARGOS COMPLEMENTARES </t>
  </si>
  <si>
    <t xml:space="preserve">Serviço:  RETIRADA DE BATENTES DE MADEIRA </t>
  </si>
  <si>
    <t xml:space="preserve">Unid: M3    </t>
  </si>
  <si>
    <t xml:space="preserve">CHI   </t>
  </si>
  <si>
    <t xml:space="preserve">Serviço:  RETIRADAS DE DIVISORIAS EM CHAPAS OU TABUAS, SEM RETIRADA DO ENTARUGAMENTO </t>
  </si>
  <si>
    <t xml:space="preserve">Serviço:  DIVISÓRIA DE GESSO ACARTONADO e=70mm, S/ REVESTIMENTO - FORNECIMENTO E MONTAGEM </t>
  </si>
  <si>
    <t xml:space="preserve">Serviço:  VIDRO TEMPERADO INCOLOR, ESPESSURA 8MM, FORNECIMENTO E INSTALACAO, INCLUSIVE MASSA PARA VEDACAO </t>
  </si>
  <si>
    <t xml:space="preserve">CU1238 - VIDRACEIRO COM ENCARGOS COMPLEMENTARES </t>
  </si>
  <si>
    <t xml:space="preserve">IM3517 - MASSA PARA VIDRO </t>
  </si>
  <si>
    <t xml:space="preserve">KG    </t>
  </si>
  <si>
    <t xml:space="preserve">Serviço:  ALVENARIA DE VEDAÇÃO DE BLOCOS CERÂMICOS FURADOS NA HORIZONTAL DE 9X19X19CM (ESPESSURA 9CM) DE PAREDES COM ÁREA LÍQUIDA MENOR QUE 6M² SEM VÃOS E ARGAMASSA DE ASSENTAMENTO COM PREPARO EM BETONEIRA. AF_06/2014_P </t>
  </si>
  <si>
    <t xml:space="preserve">CU1024 - ARGAMASSA TRAÇO 1:2:8 (CIMENTO, CAL E AREIA MÉDIA) PARA EMBOÇO/MASSA ÚNICA/ASSENTAMENTO DE ALVENARIA DE VEDAÇÃO, PREPARO MECÂNICO COM BETONEIRA 400 L. AF_06/2014 </t>
  </si>
  <si>
    <t xml:space="preserve">M3    </t>
  </si>
  <si>
    <t xml:space="preserve">MIL   </t>
  </si>
  <si>
    <t xml:space="preserve">Serviço:  CHAPISCO APLICADO TANTO EM PILARES E VIGAS DE CONCRETO COMO EM ALVENARIAS DE PAREDES INTERNAS, COM ROLO PARA TEXTURA ACRÍLICA. ARGAMASSA TRAÇO 1:4 E EMULSÃO POLIMÉRICA (ADESIVO) COM PREPARO EM MISTURADOR 300 KG. AF_06/2014 </t>
  </si>
  <si>
    <t xml:space="preserve">Unid: M     </t>
  </si>
  <si>
    <t xml:space="preserve">CH0064 - ARMACAO DE ACO CA-60 DIAM.7,0 A 8,0MM - FORNECIMENTO / CORTE (C/ PERDADE 10%) / DOBRA / COLOCACAO. </t>
  </si>
  <si>
    <t xml:space="preserve">CH0110 - CONCRETO FCK=20MPA, VIRADO EM BETONEIRA, SEM LANCAMENTO </t>
  </si>
  <si>
    <t xml:space="preserve">CU1158 - AJUDANTE DE CARPINTEIRO COM ENCARGOS COMPLEMENTARES </t>
  </si>
  <si>
    <t xml:space="preserve">CU1180 - CARPINTEIRO DE FORMAS COM ENCARGOS COMPLEMENTARES </t>
  </si>
  <si>
    <t xml:space="preserve">IM4246 - PREGO POLIDO COM CABECA 17 X 27 </t>
  </si>
  <si>
    <t xml:space="preserve">M     </t>
  </si>
  <si>
    <t xml:space="preserve">CU1065 - ARGAMASSA TRAÇO 1:4 (CIMENTO E AREIA GROSSA) COM ADIÇÃO DE EMULSÃO POLIMÉRICA PARA CHAPISCO ROLADO, PREPARO MECÂNICO COM MISTURADOR DE EIXOHORIZONTAL DE 300 KG. AF_06/2014 </t>
  </si>
  <si>
    <t xml:space="preserve">Serviço:  COLOCACAO BANCA MARMORE/GRANITO/ACO INOX EXCLUSIVE BANCA - P </t>
  </si>
  <si>
    <t xml:space="preserve">IM2677 - GRANITO CINZA POLIDO P/BANCADA E=2,5 CM </t>
  </si>
  <si>
    <t xml:space="preserve">CU1191 - MARMORISTA/GRANITEIRO COM ENCARGOS COMPLEMENTARES </t>
  </si>
  <si>
    <t xml:space="preserve">Serviço:  CUBA DE EMBUTIR DE AÇO INOXIDÁVEL MÉDIA, INCLUSO VÁLVULA TIPO AMERICANA E SIFÃO TIPO GARRAFA EM METAL CROMADO - FORNECIMENTO E INSTALAÇÃO. AF_12/2013 </t>
  </si>
  <si>
    <t xml:space="preserve">CL0664 - CUBA DE EMBUTIR DE AÇO INOXIDÁVEL MÉDIA - FORNECIMENTO E INSTALAÇÃO. AF_12/2013 </t>
  </si>
  <si>
    <t xml:space="preserve">Serviço:  PORTA DE VIDRO TEMPERADO, 0,9X2,10M, ESPESSURA 10MM, INCLUSIVE ACESSORIOS </t>
  </si>
  <si>
    <t xml:space="preserve">IM2939 - JOGO DE FERRAGENS CROMADAS P/ PORTA DE VIDRO TEMPERADO, UMA FOLHA COMPOSTA: DOBRADICA SUPERIOR (101) E INFERIOR (103),TRINCO (502), FECHADURA (520),CONTRA FECHADURA (531),COM CAPUCHINHO </t>
  </si>
  <si>
    <t xml:space="preserve">CJ    </t>
  </si>
  <si>
    <t xml:space="preserve">IM3557 - MOLA HIDRAULICA DE PISO P/ VIDRO TEMPERADO 10MM </t>
  </si>
  <si>
    <t xml:space="preserve">IM4267 - PUXADOR CONCHA LATAO CROMADO OU POLIDO P/ PORTA/JAN CORRER - 3 X 9CM </t>
  </si>
  <si>
    <t xml:space="preserve">CU1182 - ELETRICISTA COM ENCARGOS COMPLEMENTARES </t>
  </si>
  <si>
    <t xml:space="preserve">CU1165 - AUXILIAR DE ELETRICISTA COM ENCARGOS COMPLEMENTARES </t>
  </si>
  <si>
    <t xml:space="preserve">Serviço:  DISJUNTOR TERMOMAGNETICO TRIPOLAR EM CAIXA MOLDADA 250A 600V, FORNECIMENTO E INSTALACAO </t>
  </si>
  <si>
    <t xml:space="preserve">PÇ    </t>
  </si>
  <si>
    <t xml:space="preserve">Serviço:  CABO DE COBRE ISOLAMENTO TERMOPLASTICO 0,6/1KV 16MM2 ANTI-CHAMA - FORNECIMENTO E INSTALACAO </t>
  </si>
  <si>
    <t xml:space="preserve">IM0613 - CABO DE COBRE ISOLAMENTO ANTI-CHAMA 0,6/1KV 16MM2 (1 CONDUTOR) TP SINTENAX PIRELLI OU EQUIV </t>
  </si>
  <si>
    <t xml:space="preserve">IH0047 - ELETRICISTA </t>
  </si>
  <si>
    <t xml:space="preserve">IH0097 - PEDREIRO </t>
  </si>
  <si>
    <t xml:space="preserve">CF0124 - LAMINADO MELAMINICO LISO E FOSCO, PARA REVESTIMENTO DE CHAPA COMPENSADA DE MADEIRA, ESPESSURA 1,3MM, FIXADO COM COLA </t>
  </si>
  <si>
    <t xml:space="preserve">CF0180 - PUXADOR CONCHA EM LATAO CROMADO OU POLIDO PARA PORTA OU JANELA DE CORRER, COM FURO PARA CHAVE, 4X10CM </t>
  </si>
  <si>
    <t xml:space="preserve">IM1025 - CHAPA DE MADEIRA COMPENSADA DE PINUS, VIROLA OU EQUIVALENTE, DE *2,2 X 1,6* M, E = 15 MM </t>
  </si>
  <si>
    <t xml:space="preserve">IM1135 - COLA A BASE DE RESINA SINTETICA PARA CHAPA DE LAMINADO MELAMINICO </t>
  </si>
  <si>
    <t xml:space="preserve">IM4242 - PREGO DE ACO 15 X 15 C/ CABECA </t>
  </si>
  <si>
    <t xml:space="preserve">IM4750 - RODIZIO LATAO 6MM C/ ROLAMENTO SKF </t>
  </si>
  <si>
    <t xml:space="preserve">Serviço:  APLICAÇÃO E LIXAMENTO DE MASSA LÁTEX EM PAREDES, DUAS DEMÃOS. AF_06/2014 </t>
  </si>
  <si>
    <t xml:space="preserve">CU1224 - PINTOR COM ENCARGOS COMPLEMENTARES </t>
  </si>
  <si>
    <t xml:space="preserve">IM3511 - MASSA CORRIDA PVA PARA PAREDES INTERNAS </t>
  </si>
  <si>
    <t xml:space="preserve">18L   </t>
  </si>
  <si>
    <t xml:space="preserve">Serviço:  APLICAÇÃO MANUAL DE PINTURA COM TINTA LÁTEX ACRÍLICA EM TETO, DUAS DEMÃOS. AF_06/2014 </t>
  </si>
  <si>
    <t xml:space="preserve">L     </t>
  </si>
  <si>
    <t xml:space="preserve">Serviço:  APLICAÇÃO MANUAL DE PINTURA COM TINTA LÁTEX ACRÍLICA EM PAREDES, DUASDEMÃOS. AF_06/2014 </t>
  </si>
  <si>
    <t xml:space="preserve">Serviço:  PINTURA ESMALTE BRILHANTE (2 DEMAOS) SOBRE SUPERFICIE METALICA, INCLUSIVE PROTECAO COM ZARCAO (1 DEMAO) </t>
  </si>
  <si>
    <t xml:space="preserve">GL    </t>
  </si>
  <si>
    <t xml:space="preserve">IM3194 - LIXA P/ FERRO </t>
  </si>
  <si>
    <t xml:space="preserve">IM4839 - SOLVENTE DILUENTE A BASE DE AGUARRAS </t>
  </si>
  <si>
    <t xml:space="preserve">Serviço:  SPLIT SYSTEM COMPLETO C/ CONTROLE REMOTO - CAP. 1,50 TR (FORNECIMENTO E MONTAGEM) </t>
  </si>
  <si>
    <t xml:space="preserve">Serviço:  LIMPEZA FINAL DA OBRA </t>
  </si>
  <si>
    <t xml:space="preserve">IM0019 - ACIDO MURIATICO (SOLUCAO ACIDA) </t>
  </si>
  <si>
    <t xml:space="preserve">IM5822 - TRILHO QUADRADO ALUMINIO 1/4'' P/ RODIZIOS </t>
  </si>
  <si>
    <t xml:space="preserve">Serviço:  INSTALAÇÃO DE CAPELA                                         </t>
  </si>
  <si>
    <t xml:space="preserve">CU1162 - AJUDANTE ESPECIALIZADO COM ENCARGOS COMPLEMENTARES </t>
  </si>
  <si>
    <t xml:space="preserve">CU1194 - MONTADOR (TUBO AÇO/EQUIPAMENTOS) COM ENCARGOS COMPLEMENTARES </t>
  </si>
  <si>
    <t xml:space="preserve">Serviço:  TRANSPORTE COMERCIAL COM CAMINHAO CARROCERIA 9 T, RODOVIA EM LEITO NATURAL </t>
  </si>
  <si>
    <t xml:space="preserve">Unid: M3XKM </t>
  </si>
  <si>
    <t xml:space="preserve">CU0280 - CAMINHAO CARROCERIA ABERTA,EM MADEIRA, TOCO, 170CV - 11T (VU=6ANOS) -CUSTO HORÁRIO DE PRODUÇÃO DIURNA </t>
  </si>
  <si>
    <t xml:space="preserve">CHP   </t>
  </si>
  <si>
    <t xml:space="preserve">CF0104 - VIDRO TEMPERADO COLORIDO VERDE, ESPESSURA 10MM, FORNECIMENTO E INSTALACAO, INCLUSIVE MASSA PARA VEDACAO </t>
  </si>
  <si>
    <t xml:space="preserve">CF0195 - CAIXILHO FIXO, DE ALUMINIO, PARA VIDRO </t>
  </si>
  <si>
    <t xml:space="preserve">CU1230 - SOLDADOR COM ENCARGOS COMPLEMENTARES </t>
  </si>
  <si>
    <t xml:space="preserve">CV0064 - CHAPA DE ACO CARBONO 3/8 (COLOC/ USO/ RETIR) P/ PASS VEICULO SOBRE VALA MEDIDA P/ AREA CHAPA EM CADA APLICACAO </t>
  </si>
  <si>
    <t xml:space="preserve">Serviço:  LAVA OLHOS DE EMERGÊNCIA C/ CUBA FLEXÍVEL E CHUVEIRO P/ LABORATÓRIO </t>
  </si>
  <si>
    <t xml:space="preserve">Unid: PT    </t>
  </si>
  <si>
    <t xml:space="preserve">Serviço:  VERGA 10X10CM EM CONCRETO PRÉ-MOLDADO FCK=20MPA (PREPARO COM BETONEIRA) AÇO CA60, BITOLA FINA, INCLUSIVE FORMAS TABUA 3A. </t>
  </si>
  <si>
    <t xml:space="preserve">IM3773 - PECA DE MADEIRA DE LEI *7,5 X 7,5* CM, NÃO APARELHADA, (P/TELHADO, ESTRUTURAS PERMANENTES) </t>
  </si>
  <si>
    <t xml:space="preserve">IM4243 - PREGO POLIDO COM CABECA 16 X 24 </t>
  </si>
  <si>
    <t xml:space="preserve">Serviço:  VIDRO TEMPERADO INCOLOR, ESPESSURA 6MM, FORNECIMENTO E INSTALACAO, INCLUSIVE MASSA PARA VEDACAO </t>
  </si>
  <si>
    <t xml:space="preserve">Serviço:  BANCADA DE GRANITO CINZA POLIDO PARA PIA DE COZINHA 1,50 X 0,60 M - FORNECIMENTO E INSTALAÇÃO. AF_12/2013_P </t>
  </si>
  <si>
    <t xml:space="preserve">IM0518 - BUCHA NYLON S-10 C/ PARAFUSO ACO ZINC ROSCA SOBERBA CAB CHATA 5,5 X 65MM </t>
  </si>
  <si>
    <t xml:space="preserve">IM1117 - CIMENTO BRANCO </t>
  </si>
  <si>
    <t xml:space="preserve">IM1136 - MASSA PLASTICA ADESIVA PARA MARMORE/GRANITO </t>
  </si>
  <si>
    <t xml:space="preserve">IM2346 - FECHADURA EMBUTIR TP GORGES (CHAVE GRANDE) P/PORTA INTERNA, COMPLETA - ACAB PADRAO MEDIO </t>
  </si>
  <si>
    <t xml:space="preserve">Serviço:  SUPORTE PARA CPU COM RODIZIO                                 </t>
  </si>
  <si>
    <t xml:space="preserve">IM4753 - ROLDANAS PLASTICAS/PVC OU CLEATS TAMANHO MEDIO P/ INSTALACAO ELETR APARENTE </t>
  </si>
  <si>
    <t xml:space="preserve">Serviço:  FECHADURA CILINDRO CENTRAL TUBULAR, 70MM, COM MACANETA DE LATAO CROMADO PARA PORTA DIVISORIA </t>
  </si>
  <si>
    <t xml:space="preserve">IM2358 - FECHADURA TUBULAR CILINDRO CENTRAL 70MM COMPLETA - TP LA FONTE 30 CR OU EQUIV </t>
  </si>
  <si>
    <t xml:space="preserve">Serviço:  DEMOLICAO DE ALVENARIA DE ELEMENTOS CERAMICOS VAZADOS </t>
  </si>
  <si>
    <t xml:space="preserve">Serviço:  RETIRADA DE PLACAS DIVISORIAS DE GRANILITE </t>
  </si>
  <si>
    <t xml:space="preserve">Composição:  CF0104            </t>
  </si>
  <si>
    <t xml:space="preserve">Composição:  CF0124            </t>
  </si>
  <si>
    <t xml:space="preserve">IM1019 - CHAPA DE LAMINADO MELAMINICO, LISO FOSCO, DE *1,25 X 3,08* M, E = 0,8 MM </t>
  </si>
  <si>
    <t xml:space="preserve">Composição:  CF0180            </t>
  </si>
  <si>
    <t xml:space="preserve">Serviço:  PUXADOR CONCHA EM LATAO        CROMADO OU POLIDO PARA PORTA  </t>
  </si>
  <si>
    <t xml:space="preserve">IM4268 - PUXADOR CONCHA LATAO CROMADO OU POLIDO P/ PORTA/JAN CORRER C/ FURO P/ CHAVE - 4 X 10CM </t>
  </si>
  <si>
    <t xml:space="preserve">Composição:  CF0195            </t>
  </si>
  <si>
    <t xml:space="preserve">Serviço:  CAIXILHO FIXO, DE ALUMINIO,    PARA VIDRO                    </t>
  </si>
  <si>
    <t xml:space="preserve">CU1229 - SERRALHEIRO COM ENCARGOS COMPLEMENTARES </t>
  </si>
  <si>
    <t xml:space="preserve">IM0784 - CAIXILHO FIXO ALUMINIO SERIE 25 COMPLETO 60 X 80CM </t>
  </si>
  <si>
    <t xml:space="preserve">Composição:  CH0064            </t>
  </si>
  <si>
    <t xml:space="preserve">Unid: KG    </t>
  </si>
  <si>
    <t xml:space="preserve">CU1164 - ARMADOR COM ENCARGOS COMPLEMENTARES </t>
  </si>
  <si>
    <t xml:space="preserve">IM0042 - ACO CA-60, 7,0 MM, VERGALHAO </t>
  </si>
  <si>
    <t xml:space="preserve">IM0257 - ARAME RECOZIDO 18 BWG, 1,25 MM (0,01 KG/M) </t>
  </si>
  <si>
    <t xml:space="preserve">Composição:  CH0110            </t>
  </si>
  <si>
    <t xml:space="preserve">CU1212 - OPERADOR DE MÁQUINAS E EQUIPAMENTOS COM ENCARGOS COMPLEMENTARES </t>
  </si>
  <si>
    <t xml:space="preserve">IM1119 - CIMENTO PORTLAND COMPOSTO CP II-32 </t>
  </si>
  <si>
    <t xml:space="preserve">Composição:  CL0641            </t>
  </si>
  <si>
    <t>Serviço:  VÁLVULA EM METAL CROMADO TIPO  AMERICANA 3.1/2" X 1.1/2" PARA</t>
  </si>
  <si>
    <t xml:space="preserve">Composição:  CL0644            </t>
  </si>
  <si>
    <t xml:space="preserve">Composição:  CL0664            </t>
  </si>
  <si>
    <t xml:space="preserve">Serviço:  CUBA DE EMBUTIR DE AÇO         INOXIDÁVEL MÉDIA -            </t>
  </si>
  <si>
    <t xml:space="preserve">Composição:  CU0280            </t>
  </si>
  <si>
    <t xml:space="preserve">Serviço:  CAMINHAO CARROCERIA ABERTA,EM  MADEIRA, TOCO, 170CV - 11T    </t>
  </si>
  <si>
    <t xml:space="preserve">Unid: CHP   </t>
  </si>
  <si>
    <t xml:space="preserve">CU0180 - CAMINHAO CARROCERIA ABERTA,EM MADEIRA, TOCO, 170CV - 11T (VU=6ANOS) -MANUTENCAO </t>
  </si>
  <si>
    <t xml:space="preserve">CU0526 - CAMINHAO CARROCERIA ABERTA,EM MADEIRA, TOCO, 170CV - 11T (VU=6ANOS) -CHI DIURNO - DEPRECIACAO E JUROS </t>
  </si>
  <si>
    <t xml:space="preserve">CU0527 - CAMINHAO CARROCERIA ABERTA,EM MADEIRA, TOCO, 170CV - 11T (VU=6ANOS) -MATERIAIS/OPERACAO </t>
  </si>
  <si>
    <t xml:space="preserve">CU0528 - CAMINHAO CARROCERIA ABERTA,EM MADEIRA, TOCO, 170CV - 11T (VU=6ANOS) -MAO-DE-OBRA DIURNA NA OPERACAO </t>
  </si>
  <si>
    <t xml:space="preserve">Unid: CHI   </t>
  </si>
  <si>
    <t xml:space="preserve">Composição:  CU0985            </t>
  </si>
  <si>
    <t>Serviço:  SOLDA DE TOPO DESCENDENTE, EM  CHAPA ACO CHANFR 5/16" ESP (P/</t>
  </si>
  <si>
    <t xml:space="preserve">CU0440 - MAQUINA SOLDA ARCO 375A DIESEL 33CV CHP DIURNO EXCLUSIVE OPERADOR </t>
  </si>
  <si>
    <t xml:space="preserve">CU0442 - MAQUINA SOLDA ARCO 375A DIESEL 33CV CHI NOTURNO EXCLUSIVE OPERADOR </t>
  </si>
  <si>
    <t xml:space="preserve">IM2019 - ELETRODO AWS E-6013 (OK 46.00: WI 613) D = 4MM ( SOLDA ELETRICA ) </t>
  </si>
  <si>
    <t xml:space="preserve">Composição:  CU0992            </t>
  </si>
  <si>
    <t xml:space="preserve">Composição:  CU0993            </t>
  </si>
  <si>
    <t xml:space="preserve">Composição:  CU1015            </t>
  </si>
  <si>
    <t xml:space="preserve">Serviço:  ARGAMASSA INDUSTRIALIZADA      MULTIUSO PARA REVESTIMENTOS E </t>
  </si>
  <si>
    <t xml:space="preserve">IM0278 - ARGAMASSA INDUSTRIALIZADA MULTIUSO, PARA REVESTIMENTO INTERNO E EXTERNO E ASSENTAMENTO DE BLOCOS DIVERSOS </t>
  </si>
  <si>
    <t xml:space="preserve">Composição:  CU1024            </t>
  </si>
  <si>
    <t xml:space="preserve">Serviço:  ARGAMASSA TRAÇO 1:2:8          (CIMENTO, CAL E AREIA MÉDIA)  </t>
  </si>
  <si>
    <t xml:space="preserve">IM0787 - CAL HIDRATADA, DE 1A. QUALIDADE, PARA ARGAMASSA </t>
  </si>
  <si>
    <t xml:space="preserve">Composição:  CU1065            </t>
  </si>
  <si>
    <t xml:space="preserve">IM0111 - ADESIVO PARA ARGAMASSAS E CHAPISCOS </t>
  </si>
  <si>
    <t xml:space="preserve">Composição:  CU1158            </t>
  </si>
  <si>
    <t xml:space="preserve">Serviço:  AJUDANTE DE CARPINTEIRO COM    ENCARGOS COMPLEMENTARES       </t>
  </si>
  <si>
    <t xml:space="preserve">Unid: H     </t>
  </si>
  <si>
    <t xml:space="preserve">IH0003 - AJUDANTE DE CARPINTEIRO </t>
  </si>
  <si>
    <t xml:space="preserve">CU1155 - FERRAMENTAS (ENCARGOS COMPLEMENTARES) </t>
  </si>
  <si>
    <t xml:space="preserve">CU1156 - EPI (ENCARGOS COMPLEMENTARES) </t>
  </si>
  <si>
    <t xml:space="preserve">IM7168 - ALIMENTACAO (ENCARGOS COMPLEMENTARES) *COLETADO CAIXA* </t>
  </si>
  <si>
    <t xml:space="preserve">IM7169 - TRANSPORTE (ENCARGOS COMPLEMENTARES) *COLETADO CAIXA* </t>
  </si>
  <si>
    <t xml:space="preserve">IM7170 - EXAMES (ENCARGOS COMPLEMENTARES) *COLETADO CAIXA* </t>
  </si>
  <si>
    <t xml:space="preserve">IM7171 - SEGURO (ENCARGOS COMPLEMENTARES) *COLETADO CAIXA* </t>
  </si>
  <si>
    <t xml:space="preserve">Composição:  CU1162            </t>
  </si>
  <si>
    <t xml:space="preserve">Serviço:  AJUDANTE ESPECIALIZADO COM     ENCARGOS COMPLEMENTARES       </t>
  </si>
  <si>
    <t xml:space="preserve">IH0008 - AJUDANTE ESPECIALIZADO </t>
  </si>
  <si>
    <t xml:space="preserve">Composição:  CU1165            </t>
  </si>
  <si>
    <t xml:space="preserve">Serviço:  AUXILIAR DE ELETRICISTA COM    ENCARGOS COMPLEMENTARES       </t>
  </si>
  <si>
    <t xml:space="preserve">IH0026 - AUXILIAR DE ELETRICISTA </t>
  </si>
  <si>
    <t xml:space="preserve">Composição:  CU1166            </t>
  </si>
  <si>
    <t xml:space="preserve">Serviço:  AUXILIAR DE ENCANADOR OU       BOMBEIRO HIDRÁULICO COM       </t>
  </si>
  <si>
    <t xml:space="preserve">IH0027 - AUXILIAR DE ENCANADOR OU BOMBEIRO HIDRAULICO </t>
  </si>
  <si>
    <t xml:space="preserve">Composição:  CU1174            </t>
  </si>
  <si>
    <t xml:space="preserve">Serviço:  AZULEJISTA OU LADRILHISTA COM  ENCARGOS COMPLEMENTARES       </t>
  </si>
  <si>
    <t xml:space="preserve">IH0035 - AZULEJISTA OU LADRILHISTA </t>
  </si>
  <si>
    <t xml:space="preserve">Composição:  CU1179            </t>
  </si>
  <si>
    <t xml:space="preserve">Serviço:  CARPINTEIRO DE ESQUADRIA COM   ENCARGOS COMPLEMENTARES       </t>
  </si>
  <si>
    <t xml:space="preserve">IH0040 - CARPINTEIRO DE ESQUADRIA </t>
  </si>
  <si>
    <t xml:space="preserve">Composição:  CU1180            </t>
  </si>
  <si>
    <t xml:space="preserve">Serviço:  CARPINTEIRO DE FORMAS COM      ENCARGOS COMPLEMENTARES       </t>
  </si>
  <si>
    <t xml:space="preserve">IH0041 - CARPINTEIRO DE FORMAS </t>
  </si>
  <si>
    <t xml:space="preserve">Composição:  CU1182            </t>
  </si>
  <si>
    <t xml:space="preserve">Serviço:  ELETRICISTA COM ENCARGOS       COMPLEMENTARES                </t>
  </si>
  <si>
    <t xml:space="preserve">Composição:  CU1185            </t>
  </si>
  <si>
    <t xml:space="preserve">Serviço:  ENCANADOR OU BOMBEIRO          HIDRÁULICO COM ENCARGOS       </t>
  </si>
  <si>
    <t xml:space="preserve">IH0049 - ENCANADOR OU BOMBEIRO HIDRAULICO </t>
  </si>
  <si>
    <t xml:space="preserve">Composição:  CU1191            </t>
  </si>
  <si>
    <t xml:space="preserve">Serviço:  MARMORISTA/GRANITEIRO COM      ENCARGOS COMPLEMENTARES       </t>
  </si>
  <si>
    <t xml:space="preserve">IH0062 - MARMORISTA/GRANITEIRO </t>
  </si>
  <si>
    <t xml:space="preserve">Composição:  CU1194            </t>
  </si>
  <si>
    <t>Serviço:  MONTADOR (TUBO                 AÇO/EQUIPAMENTOS) COM ENCARGOS</t>
  </si>
  <si>
    <t xml:space="preserve">IH0066 - MONTADOR (TUBO ACO/EQUIPAMENTOS) </t>
  </si>
  <si>
    <t xml:space="preserve">Composição:  CU1223            </t>
  </si>
  <si>
    <t xml:space="preserve">Serviço:  PEDREIRO COM ENCARGOS          COMPLEMENTARES                </t>
  </si>
  <si>
    <t xml:space="preserve">Composição:  CU1224            </t>
  </si>
  <si>
    <t xml:space="preserve">Serviço:  PINTOR COM ENCARGOS            COMPLEMENTARES                </t>
  </si>
  <si>
    <t xml:space="preserve">IH0098 - PINTOR </t>
  </si>
  <si>
    <t xml:space="preserve">Composição:  CU1230            </t>
  </si>
  <si>
    <t xml:space="preserve">Serviço:  SOLDADOR COM ENCARGOS          COMPLEMENTARES                </t>
  </si>
  <si>
    <t xml:space="preserve">IH0110 - SOLDADOR </t>
  </si>
  <si>
    <t xml:space="preserve">Composição:  CU1238            </t>
  </si>
  <si>
    <t xml:space="preserve">Serviço:  VIDRACEIRO COM ENCARGOS        COMPLEMENTARES                </t>
  </si>
  <si>
    <t xml:space="preserve">IH0119 - VIDRACEIRO </t>
  </si>
  <si>
    <t xml:space="preserve">Composição:  CU1243            </t>
  </si>
  <si>
    <t xml:space="preserve">Serviço:  SERVENTE COM ENCARGOS          COMPLEMENTARES                </t>
  </si>
  <si>
    <t xml:space="preserve">IH0109 - SERVENTE </t>
  </si>
  <si>
    <t xml:space="preserve">Composição:  CV0064            </t>
  </si>
  <si>
    <t xml:space="preserve">Serviço:  CHAPA DE ACO CARBONO 3/8       (COLOC/ USO/ RETIR) P/ PASS   </t>
  </si>
  <si>
    <t xml:space="preserve">Serviço:  FERRAMENTAS                                                  </t>
  </si>
  <si>
    <t xml:space="preserve">Composição:  CU0074            </t>
  </si>
  <si>
    <t xml:space="preserve">Serviço:  SOLDA TOPO DESCENDENTE         CHANFRADA ESPESSURA=1/4"      </t>
  </si>
  <si>
    <t xml:space="preserve">Composição:  CU0180            </t>
  </si>
  <si>
    <t xml:space="preserve">Composição:  CU0440            </t>
  </si>
  <si>
    <t xml:space="preserve">IM2681 - GRAXA LUBRIFICANTE </t>
  </si>
  <si>
    <t xml:space="preserve">IM3622 - OLEO DIESEL COMBUSTIVEL COMUM </t>
  </si>
  <si>
    <t xml:space="preserve">IM3624 - OLEO LUBRIFICANTE PARA MOTORES DE EQUIPAMENTOS PESADOS (CAMINHOES, TRATORES, RETROS E ETC) </t>
  </si>
  <si>
    <t xml:space="preserve">Composição:  CU0442            </t>
  </si>
  <si>
    <t xml:space="preserve">Composição:  CU0526            </t>
  </si>
  <si>
    <t xml:space="preserve">Composição:  CU0527            </t>
  </si>
  <si>
    <t xml:space="preserve">Composição:  CU0528            </t>
  </si>
  <si>
    <t xml:space="preserve">CU1199 - MOTORISTA DE CAMINHÃO COM ENCARGOS COMPLEMENTARES </t>
  </si>
  <si>
    <t xml:space="preserve">Composição:  CU1155            </t>
  </si>
  <si>
    <t xml:space="preserve">Serviço:  FERRAMENTAS (ENCARGOS          COMPLEMENTARES)               </t>
  </si>
  <si>
    <t xml:space="preserve">IM0379 - BALDE PLASTICO CAP 10L </t>
  </si>
  <si>
    <t xml:space="preserve">IM0951 - CARRO-DE-MAO CACAMBA METALICA E PNEU MACICO </t>
  </si>
  <si>
    <t xml:space="preserve">Composição:  CU1156            </t>
  </si>
  <si>
    <t xml:space="preserve">Serviço:  EPI (ENCARGOS COMPLEMENTARES)                                </t>
  </si>
  <si>
    <t xml:space="preserve">IM0471 - BOTA COURO SOLADO DE BORRACHA VULCANIZADA </t>
  </si>
  <si>
    <t xml:space="preserve">PAR   </t>
  </si>
  <si>
    <t xml:space="preserve">IM0888 - CAPA P/ CHUVA </t>
  </si>
  <si>
    <t xml:space="preserve">IM0889 - CAPACETE PLASTICO RIGIDO </t>
  </si>
  <si>
    <t xml:space="preserve">IM3306 - LUVA RASPA DE COURO, CANO CURTO </t>
  </si>
  <si>
    <t xml:space="preserve">Composição:  CU1164            </t>
  </si>
  <si>
    <t xml:space="preserve">Serviço:  ARMADOR COM ENCARGOS           COMPLEMENTARES                </t>
  </si>
  <si>
    <t xml:space="preserve">IH0016 - ARMADOR </t>
  </si>
  <si>
    <t xml:space="preserve">Composição:  CU1212            </t>
  </si>
  <si>
    <t xml:space="preserve">Serviço:  OPERADOR DE MÁQUINAS E         EQUIPAMENTOS COM ENCARGOS     </t>
  </si>
  <si>
    <t xml:space="preserve">IH0085 - OPERADOR DE MAQUINAS E EQUIPAMENTOS </t>
  </si>
  <si>
    <t xml:space="preserve">Composição:  CU1229            </t>
  </si>
  <si>
    <t xml:space="preserve">Serviço:  SERRALHEIRO COM ENCARGOS       COMPLEMENTARES                </t>
  </si>
  <si>
    <t xml:space="preserve">IH0106 - SERRALHEIRO </t>
  </si>
  <si>
    <t xml:space="preserve">Composição:  CU1240            </t>
  </si>
  <si>
    <t xml:space="preserve">Serviço:  OPERADOR DE BETONEIRA          ESTACIONÁRIA/MISTURADOR COM   </t>
  </si>
  <si>
    <t xml:space="preserve">IH0130 - OPERADOR DE BETONEIRA ESTACIONARIA/MISTURADOR *COLETADO CAIXA* </t>
  </si>
  <si>
    <t xml:space="preserve">Composição:  CY0056            </t>
  </si>
  <si>
    <t xml:space="preserve">Serviço:  MISTURADOR DE ARGAMASSA, EIXO  HORIZONTAL, CAPACIDADE DE     </t>
  </si>
  <si>
    <t xml:space="preserve">Composição:  CY0061            </t>
  </si>
  <si>
    <t xml:space="preserve">Composição:  CY0068            </t>
  </si>
  <si>
    <t xml:space="preserve">Composição:  CY0073            </t>
  </si>
  <si>
    <t xml:space="preserve">Composição:  CU1199            </t>
  </si>
  <si>
    <t xml:space="preserve">Serviço:  MOTORISTA DE CAMINHÃO COM      ENCARGOS COMPLEMENTARES       </t>
  </si>
  <si>
    <t xml:space="preserve">IH0070 - MOTORISTA DE CAMINHAO </t>
  </si>
  <si>
    <t xml:space="preserve">Composição:  CY0057            </t>
  </si>
  <si>
    <t xml:space="preserve">Composição:  CY0058            </t>
  </si>
  <si>
    <t xml:space="preserve">Composição:  CY0059            </t>
  </si>
  <si>
    <t xml:space="preserve">Composição:  CY0060            </t>
  </si>
  <si>
    <t xml:space="preserve">IS0024 - ENERGIA ELETRICA ATE 2000 KWH INDUSTRIAL, SEM DEMANDA </t>
  </si>
  <si>
    <t xml:space="preserve">KW/H  </t>
  </si>
  <si>
    <t xml:space="preserve">Composição:  CY0069            </t>
  </si>
  <si>
    <t xml:space="preserve">Composição:  CY0070            </t>
  </si>
  <si>
    <t xml:space="preserve">Composição:  CY0071            </t>
  </si>
  <si>
    <t xml:space="preserve">Composição:  CY0072            </t>
  </si>
  <si>
    <t>UNIVERSIDADE FEDERAL DE UBERLÂNDIA</t>
  </si>
  <si>
    <t>TAXAS: LS= 90,64 %</t>
  </si>
  <si>
    <t>PLANILHA ORÇAMENTÁRIA - LABORATÓRIOS DO BLOCO 2DJU</t>
  </si>
  <si>
    <t>CAMPUS JARDIM UMUARAMA</t>
  </si>
  <si>
    <t>BDI EQUIPAMENTOS (14,21%)</t>
  </si>
  <si>
    <t xml:space="preserve">TOTAL DA PLANILHA COM BDI: </t>
  </si>
  <si>
    <t xml:space="preserve">PREÇO/M²: </t>
  </si>
  <si>
    <t>COMPOSIÇÃO DO BDI EQUIPAMENTOS</t>
  </si>
  <si>
    <t>Fórmula para Integração do BDI (Bonificação e Despesas Indiretas): Conforme Acordão 2.369/2011 e  revisão 2622-37/13( TC 036.076/2011-2)</t>
  </si>
  <si>
    <t>Itens Componentes do BDI:</t>
  </si>
  <si>
    <t>1.</t>
  </si>
  <si>
    <t>Administração Central da Contratada (AC%) ......................................................</t>
  </si>
  <si>
    <t>2.</t>
  </si>
  <si>
    <t>Encargos Financeiros (EF%) .....................................................................................</t>
  </si>
  <si>
    <t>Garantia</t>
  </si>
  <si>
    <t>3.</t>
  </si>
  <si>
    <t>Taxa de Risco, Seguros e Garantia (RG%) ...........................................................................</t>
  </si>
  <si>
    <t>Risco</t>
  </si>
  <si>
    <t>3.1</t>
  </si>
  <si>
    <t>Taxa de Risco ...............................................................................................................................</t>
  </si>
  <si>
    <t>Despesas Financeiras</t>
  </si>
  <si>
    <t>3.2</t>
  </si>
  <si>
    <t>Seguros e Garantias ....................................................................................................</t>
  </si>
  <si>
    <t>Adm Central</t>
  </si>
  <si>
    <t xml:space="preserve">Lucro </t>
  </si>
  <si>
    <t>4.</t>
  </si>
  <si>
    <t>Lucro (L%) ..........................................................................................................</t>
  </si>
  <si>
    <t>Tributos</t>
  </si>
  <si>
    <t xml:space="preserve">   Cofins</t>
  </si>
  <si>
    <t>5.</t>
  </si>
  <si>
    <t>Impostos e Tributos (IT%) ............................................................................................</t>
  </si>
  <si>
    <t xml:space="preserve">   PIS</t>
  </si>
  <si>
    <t>PIS ...................................................................................................................</t>
  </si>
  <si>
    <t xml:space="preserve">   ISS</t>
  </si>
  <si>
    <t>Seguridade Social (COFINS) .............................................................................................</t>
  </si>
  <si>
    <t xml:space="preserve">   CPMF</t>
  </si>
  <si>
    <t>CPMF ...........................................................................................................</t>
  </si>
  <si>
    <t>BDI - Faixa referencial</t>
  </si>
  <si>
    <t>Percentuais Variáveis</t>
  </si>
  <si>
    <t>CSLL .............................................................................................................</t>
  </si>
  <si>
    <t>IRPJ .............................................................................................................</t>
  </si>
  <si>
    <t>ISSQN ...........................................................................................................</t>
  </si>
  <si>
    <t>³</t>
  </si>
  <si>
    <t>Outros (especificar) ................................................................................................</t>
  </si>
  <si>
    <t>6.</t>
  </si>
  <si>
    <r>
      <t xml:space="preserve">BDI sobre o </t>
    </r>
    <r>
      <rPr>
        <b/>
        <u/>
        <sz val="12"/>
        <rFont val="Times New Roman"/>
        <family val="1"/>
      </rPr>
      <t>Custo Total Direto da Obra</t>
    </r>
    <r>
      <rPr>
        <b/>
        <sz val="12"/>
        <rFont val="Times New Roman"/>
        <family val="1"/>
      </rPr>
      <t xml:space="preserve"> ............................................................................................</t>
    </r>
  </si>
  <si>
    <t>COMPOSIÇÃO DO BDI</t>
  </si>
  <si>
    <t>HISTOGRAMA MDO</t>
  </si>
  <si>
    <t>ÁREA TOTAL (M2): 250,69 m2</t>
  </si>
  <si>
    <t>OBJETO: REFORMA DOS LABORATÓRIOS BLOCO 2DJU</t>
  </si>
  <si>
    <t>ÁREA TOTAL (M2):250,69 m2</t>
  </si>
  <si>
    <t xml:space="preserve">                             ÁREA TOTAL (M2):250,69 m2</t>
  </si>
  <si>
    <t>CRONOGRAMA FÍSICO FINACEIRO</t>
  </si>
  <si>
    <t>ITEM</t>
  </si>
  <si>
    <t>DISCRIMINAÇÃO  DE SERVIÇOS</t>
  </si>
  <si>
    <t>VALOR DOS  SERVIÇOS (R$)</t>
  </si>
  <si>
    <t>PESO</t>
  </si>
  <si>
    <t>Início</t>
  </si>
  <si>
    <t>Final</t>
  </si>
  <si>
    <t>Duração</t>
  </si>
  <si>
    <t>Mês1</t>
  </si>
  <si>
    <t>Mês 2</t>
  </si>
  <si>
    <t>Mês 3</t>
  </si>
  <si>
    <t>Mês 4</t>
  </si>
  <si>
    <t>Mês 5</t>
  </si>
  <si>
    <t>%</t>
  </si>
  <si>
    <t>Total:</t>
  </si>
  <si>
    <t>REFORMA DOS LABORATÓRIOS 2DJU</t>
  </si>
  <si>
    <t>0 hrs</t>
  </si>
  <si>
    <t>AJUDANTE DE CARPINTEIRO</t>
  </si>
  <si>
    <t>655,05 hrs</t>
  </si>
  <si>
    <t>AJUDANTE DE ELETRICISTA</t>
  </si>
  <si>
    <t>40 hrs</t>
  </si>
  <si>
    <t>AJUDANTE ESPECIALIZADO</t>
  </si>
  <si>
    <t>24 hrs</t>
  </si>
  <si>
    <t>ALMOXARIFE</t>
  </si>
  <si>
    <t>500 hrs</t>
  </si>
  <si>
    <t>ARMADOR</t>
  </si>
  <si>
    <t>1,73 hrs</t>
  </si>
  <si>
    <t>AUXILIAR DE ELETRICISTA</t>
  </si>
  <si>
    <t>2,15 hrs</t>
  </si>
  <si>
    <t>AUXILIAR DE ENCANADOR OU BOMBEIRO HIDRAULICO</t>
  </si>
  <si>
    <t>66 hrs</t>
  </si>
  <si>
    <t>AZULEJISTA OU LADRILHISTA</t>
  </si>
  <si>
    <t>34,47 hrs</t>
  </si>
  <si>
    <t>CARPINTEIRO DE ESQUADRIA</t>
  </si>
  <si>
    <t>656,68 hrs</t>
  </si>
  <si>
    <t>CARPINTEIRO DE FORMAS</t>
  </si>
  <si>
    <t>2,6 hrs</t>
  </si>
  <si>
    <t>ELETRICISTA OU OFICIAL ELETRICISTA</t>
  </si>
  <si>
    <t>47,55 hrs</t>
  </si>
  <si>
    <t>ENCANADOR OU BOMBEIRO HIDRAULICO</t>
  </si>
  <si>
    <t>65,88 hrs</t>
  </si>
  <si>
    <t>ENGENHEIRO DE OBRA PLENO</t>
  </si>
  <si>
    <t>100 hrs</t>
  </si>
  <si>
    <t>ENGENHEIRO DE OBRA JUNIOR</t>
  </si>
  <si>
    <t>ENCARREGADO GERAL</t>
  </si>
  <si>
    <t>150 hrs</t>
  </si>
  <si>
    <t>MARMORISTA/GRANITEIRO</t>
  </si>
  <si>
    <t>24,97 hrs</t>
  </si>
  <si>
    <t>MONTADOR (TUBO ACO/EQUIPAMENTOS)</t>
  </si>
  <si>
    <t>MOTORISTA DE CAMINHAO</t>
  </si>
  <si>
    <t>7,17 hrs</t>
  </si>
  <si>
    <t>MOTORISTA DE CAMINHAO - PISO MENSAL (ENCARGO SOCIAL</t>
  </si>
  <si>
    <t>0,03 hrs</t>
  </si>
  <si>
    <t>OPERADOR DE MAQUINAS E EQUIPAMENTOS</t>
  </si>
  <si>
    <t>0,63 hrs</t>
  </si>
  <si>
    <t>PEDREIRO</t>
  </si>
  <si>
    <t>192,77 hrs</t>
  </si>
  <si>
    <t>PINTOR</t>
  </si>
  <si>
    <t>271,63 hrs</t>
  </si>
  <si>
    <t>SERRALHEIRO</t>
  </si>
  <si>
    <t>3,2 hrs</t>
  </si>
  <si>
    <t>SERVENTE</t>
  </si>
  <si>
    <t>419,05 hrs</t>
  </si>
  <si>
    <t>SOLDADOR</t>
  </si>
  <si>
    <t>32,88 hrs</t>
  </si>
  <si>
    <t>VIDRACEIRO</t>
  </si>
  <si>
    <t>11,88 hrs</t>
  </si>
  <si>
    <t>VIGIA NOTURNO</t>
  </si>
  <si>
    <t>OPERADOR DE BETONEIRA ESTACIONARIA/MISTURADOR</t>
  </si>
  <si>
    <t>13,38 hrs</t>
  </si>
  <si>
    <t>AJUDANTE DE ENCANADOR</t>
  </si>
  <si>
    <t>0,15 hrs</t>
  </si>
  <si>
    <t>ENCANADOR</t>
  </si>
  <si>
    <t>48,6 hrs</t>
  </si>
  <si>
    <t>37,2 hrs</t>
  </si>
  <si>
    <t>112,7 hrs</t>
  </si>
  <si>
    <t>69,58h</t>
  </si>
  <si>
    <t>187,22h</t>
  </si>
  <si>
    <t>136,38h</t>
  </si>
  <si>
    <t>237,37h</t>
  </si>
  <si>
    <t>24,48h</t>
  </si>
  <si>
    <t>40h</t>
  </si>
  <si>
    <t>8h</t>
  </si>
  <si>
    <t>106,03h</t>
  </si>
  <si>
    <t>92,7h</t>
  </si>
  <si>
    <t>106,6h</t>
  </si>
  <si>
    <t>101,97h</t>
  </si>
  <si>
    <t>1,25h</t>
  </si>
  <si>
    <t>0,48h</t>
  </si>
  <si>
    <t>2,15h</t>
  </si>
  <si>
    <t>19,5h</t>
  </si>
  <si>
    <t>30h</t>
  </si>
  <si>
    <t>12,98h</t>
  </si>
  <si>
    <t>0,52h</t>
  </si>
  <si>
    <t>3h</t>
  </si>
  <si>
    <t>21,42h</t>
  </si>
  <si>
    <t>13,05h</t>
  </si>
  <si>
    <t>72,02h</t>
  </si>
  <si>
    <t>236,58h</t>
  </si>
  <si>
    <t>1,88h</t>
  </si>
  <si>
    <t>0,72h</t>
  </si>
  <si>
    <t>7,55h</t>
  </si>
  <si>
    <t>21,55h</t>
  </si>
  <si>
    <t>27h</t>
  </si>
  <si>
    <t>12,58h</t>
  </si>
  <si>
    <t>1,73h</t>
  </si>
  <si>
    <t>100h</t>
  </si>
  <si>
    <t>150h</t>
  </si>
  <si>
    <t>16,03h</t>
  </si>
  <si>
    <t>1,97h</t>
  </si>
  <si>
    <t>6,97h</t>
  </si>
  <si>
    <t>2,4h</t>
  </si>
  <si>
    <t>2,38h</t>
  </si>
  <si>
    <t>0,02h</t>
  </si>
  <si>
    <t>0,47h</t>
  </si>
  <si>
    <t>0,17h</t>
  </si>
  <si>
    <t>106,3h</t>
  </si>
  <si>
    <t>44,68h</t>
  </si>
  <si>
    <t>41,78h</t>
  </si>
  <si>
    <t>143,7h</t>
  </si>
  <si>
    <t>127,93h</t>
  </si>
  <si>
    <t>3,2h</t>
  </si>
  <si>
    <t>143,55h</t>
  </si>
  <si>
    <t>106,42h</t>
  </si>
  <si>
    <t>6,43h</t>
  </si>
  <si>
    <t>73,48h</t>
  </si>
  <si>
    <t>89,17h</t>
  </si>
  <si>
    <t>26,08h</t>
  </si>
  <si>
    <t>0,12h</t>
  </si>
  <si>
    <t>3,08h</t>
  </si>
  <si>
    <t>1,2h</t>
  </si>
  <si>
    <t>5,8h</t>
  </si>
  <si>
    <t>3,33h</t>
  </si>
  <si>
    <t>0,3h</t>
  </si>
  <si>
    <t>2,43h</t>
  </si>
  <si>
    <t>9,28h</t>
  </si>
  <si>
    <t>3,12h</t>
  </si>
  <si>
    <t>0,15h</t>
  </si>
  <si>
    <t>48,6h</t>
  </si>
  <si>
    <t>37,2h</t>
  </si>
  <si>
    <t>108,85h</t>
  </si>
  <si>
    <t>3,85h</t>
  </si>
  <si>
    <t>Nome do Recurso</t>
  </si>
  <si>
    <t>Total (h)</t>
  </si>
  <si>
    <t>Mês1 (h)</t>
  </si>
  <si>
    <t>Mês 2 (h)</t>
  </si>
  <si>
    <t>Mês 3 (h)</t>
  </si>
  <si>
    <t>Mês 4 (h)</t>
  </si>
  <si>
    <t>Mês 5 (h)</t>
  </si>
  <si>
    <t xml:space="preserve">Cod. Cliente  </t>
  </si>
  <si>
    <t xml:space="preserve"> 01.</t>
  </si>
  <si>
    <t>ADMINISTRAÇÃO LOCAL E CANTEIRO</t>
  </si>
  <si>
    <t xml:space="preserve"> 01. 01.</t>
  </si>
  <si>
    <t xml:space="preserve"> 01. 01. 01.</t>
  </si>
  <si>
    <t>CZ9702</t>
  </si>
  <si>
    <t>EQUIPE ADMINISTRATIVA</t>
  </si>
  <si>
    <t>MES</t>
  </si>
  <si>
    <t xml:space="preserve"> 01. 02.</t>
  </si>
  <si>
    <t>CANTEIRO DE OBRA</t>
  </si>
  <si>
    <t xml:space="preserve"> 01. 02. 01.</t>
  </si>
  <si>
    <t>CB0009</t>
  </si>
  <si>
    <t>73847/002</t>
  </si>
  <si>
    <t>ALUGUEL CONTAINER/ESCRIT/WC C/1 VASO/1 LAV/1 MIC/4 CHUV LARG=2,20M COMPR=6,20M ALT=2,50M CHAPA ACO NERV TRAPEZ FORROC/ISOL TERMO-ACUST CHASSIS REFORC PISO COMPENS NAVAL INCL INSTELETR/HIDRO-SANIT EXCL TRANSP/CARGA/DESCARGA</t>
  </si>
  <si>
    <t xml:space="preserve"> 01. 02. 02.</t>
  </si>
  <si>
    <t>CB0006</t>
  </si>
  <si>
    <t>74209/001</t>
  </si>
  <si>
    <t>PLACA DE OBRA EM CHAPA DE ACO GALVANIZADO</t>
  </si>
  <si>
    <t xml:space="preserve"> 01. 02. 03.</t>
  </si>
  <si>
    <t>CZ9703</t>
  </si>
  <si>
    <t>EPI/PPRA/PCMSO/EXAMES (&lt; 20 EMPREGADOS) (A&gt;=200M2) AREAS EDIF.COBERTAS FECHADAS</t>
  </si>
  <si>
    <t xml:space="preserve"> 01. 02. 04.</t>
  </si>
  <si>
    <t>CZ9704</t>
  </si>
  <si>
    <t>FERRAMENTAS</t>
  </si>
  <si>
    <t xml:space="preserve"> 01. 02. 05.</t>
  </si>
  <si>
    <t>ANOTAÇÃO RESP TECNICA ART CREA</t>
  </si>
  <si>
    <t xml:space="preserve">TOTAL ITEM:  01   </t>
  </si>
  <si>
    <t xml:space="preserve"> 02.</t>
  </si>
  <si>
    <t xml:space="preserve"> 02. 01.</t>
  </si>
  <si>
    <t>INSTALAÇÃO ELÉTRICA</t>
  </si>
  <si>
    <t xml:space="preserve"> 02. 01. 01.</t>
  </si>
  <si>
    <t>CJ0490</t>
  </si>
  <si>
    <t>BLOCO DE DISTRIBUIÇÃO TETRAPOLAR 125A</t>
  </si>
  <si>
    <t xml:space="preserve"> 02. 01. 02.</t>
  </si>
  <si>
    <t>CJ0491</t>
  </si>
  <si>
    <t>BLOCO DE DISTRIBUIÇÃO TETRAPOLAR 250A</t>
  </si>
  <si>
    <t xml:space="preserve"> 02. 01. 03.</t>
  </si>
  <si>
    <t>CJ0492</t>
  </si>
  <si>
    <t>BARRAMENTO CORRENTE 80A PENTE TRIFASICO</t>
  </si>
  <si>
    <t xml:space="preserve"> 02. 01. 04.</t>
  </si>
  <si>
    <t>CZ9594</t>
  </si>
  <si>
    <t>C4562</t>
  </si>
  <si>
    <t>DISPOSITIVO DE PROTEÇÃO CONTRA SURTOS DE TENSÃO - DPS's - 40 KA/440V</t>
  </si>
  <si>
    <t xml:space="preserve"> 02. 01. 05.</t>
  </si>
  <si>
    <t>CJ0033</t>
  </si>
  <si>
    <t>TERMINAL OU CONECTOR DE PRESSAO - PARA CABO 25MM2 - FORNECIMENTO E INSTALACAO</t>
  </si>
  <si>
    <t xml:space="preserve"> 02. 01. 06.</t>
  </si>
  <si>
    <t>CZ9595</t>
  </si>
  <si>
    <t>ELE-DIS-062</t>
  </si>
  <si>
    <t>DISJUNTOR BIPOLAR TERMOMAGNÉTICO 5KA, DE 16A</t>
  </si>
  <si>
    <t xml:space="preserve"> 02. 01. 07.</t>
  </si>
  <si>
    <t>CZ9596</t>
  </si>
  <si>
    <t>ELE-DIS-063</t>
  </si>
  <si>
    <t>DISJUNTOR BIPOLAR TERMOMAGNÉTICO 5KA, DE 20A</t>
  </si>
  <si>
    <t xml:space="preserve"> 02. 01. 08.</t>
  </si>
  <si>
    <t>CZ9599</t>
  </si>
  <si>
    <t>IT25500400/</t>
  </si>
  <si>
    <t>DISJUNTOR TERMOMAGNETICO, TRIPOLAR DE 200A, 25KA, REFERENCIA XE225NC, TERASAKI OU SIMILAR. FORNECIMENTO E INSTALACAO.</t>
  </si>
  <si>
    <t xml:space="preserve"> 02. 01. 09.</t>
  </si>
  <si>
    <t>CZ9600</t>
  </si>
  <si>
    <t>C4530</t>
  </si>
  <si>
    <t>DISJUNTOR DIFERENCIAL DR-16A - 40A, 30mA</t>
  </si>
  <si>
    <t xml:space="preserve"> 02. 01. 10.</t>
  </si>
  <si>
    <t>74130/007</t>
  </si>
  <si>
    <t xml:space="preserve"> 02. 01. 11.</t>
  </si>
  <si>
    <t>CZ9601</t>
  </si>
  <si>
    <t>10255/ORSE</t>
  </si>
  <si>
    <t>QDM-05 CAIXA PARA QUADRO DE DISTRIBUIÇÃO, SOBREPOR,METÁLICO, TRATAMENTO ANTICORROSIVO, ESPELHO INTERNO, PORTA E TRINCO PINT A PÓ P</t>
  </si>
  <si>
    <t xml:space="preserve"> 02. 01. 12.</t>
  </si>
  <si>
    <t>CZ9603</t>
  </si>
  <si>
    <t>C3482</t>
  </si>
  <si>
    <t>TERMINAL OLHAL PARA CABO DE 1,50MM2 À 2,50MM2</t>
  </si>
  <si>
    <t xml:space="preserve"> 02. 01. 13.</t>
  </si>
  <si>
    <t>CZ9604</t>
  </si>
  <si>
    <t>C3483</t>
  </si>
  <si>
    <t>TERMINAL OLHAL PARA CABO DE 4,00MM2 À 6,00MM2</t>
  </si>
  <si>
    <t xml:space="preserve"> 02. 01. 14.</t>
  </si>
  <si>
    <t xml:space="preserve"> 02. 01. 15.</t>
  </si>
  <si>
    <t>CZ9607</t>
  </si>
  <si>
    <t>FITA ISOLANTE 19MM X 20M 33+ OU P44</t>
  </si>
  <si>
    <t xml:space="preserve"> 02. 01. 16.</t>
  </si>
  <si>
    <t>CZ9608</t>
  </si>
  <si>
    <t>CAB-ANI-010</t>
  </si>
  <si>
    <t>ANILHA (MARCADOR) PARA IDENTIFICAÇÃO DE CABOS (# 16 MM2) - 500 UN</t>
  </si>
  <si>
    <t>500UN</t>
  </si>
  <si>
    <t xml:space="preserve"> 02. 02.</t>
  </si>
  <si>
    <t>DEMOLIÇÃO/REMOÇÃO</t>
  </si>
  <si>
    <t xml:space="preserve"> 02. 02. 01.</t>
  </si>
  <si>
    <t>73896/001</t>
  </si>
  <si>
    <t xml:space="preserve"> 02. 02. 02.</t>
  </si>
  <si>
    <t xml:space="preserve"> 02. 02. 03.</t>
  </si>
  <si>
    <t xml:space="preserve"> 02. 02. 04.</t>
  </si>
  <si>
    <t>CZ9615</t>
  </si>
  <si>
    <t>DEM-LOU-005</t>
  </si>
  <si>
    <t>REMOÇÃO DE LOUÇAS (LAVATÓRIO, BANHEIRA, PIA, VASO SANITÁRIO, TANQUE)</t>
  </si>
  <si>
    <t xml:space="preserve"> 02. 02. 05.</t>
  </si>
  <si>
    <t xml:space="preserve"> 02. 02. 06.</t>
  </si>
  <si>
    <t xml:space="preserve"> 02. 02. 07.</t>
  </si>
  <si>
    <t>CR0001</t>
  </si>
  <si>
    <t>REMOÇÃO DE PINTURA PVA/ACRILICA</t>
  </si>
  <si>
    <t xml:space="preserve"> 02. 02. 08.</t>
  </si>
  <si>
    <t>CV0116</t>
  </si>
  <si>
    <t>REMOCAO DE VIDRO COMUM</t>
  </si>
  <si>
    <t xml:space="preserve"> 02. 02. 09.</t>
  </si>
  <si>
    <t>CR0082</t>
  </si>
  <si>
    <t>79516/001</t>
  </si>
  <si>
    <t>REMOCAO DE PINTURA A OLEO/ESMALTE SOBRE SUPERFICIE METALICA</t>
  </si>
  <si>
    <t xml:space="preserve"> 02. 02. 10.</t>
  </si>
  <si>
    <t>CZ9705</t>
  </si>
  <si>
    <t>04.014.0095-0</t>
  </si>
  <si>
    <t>LOCACAO DE CACAMBA DE ACO TIPO CONTAINER COM 5M3 DE CAPACIDADE,PARA RETIRADA DE ENTULHO DE OBRA,INCLUSIVE CARREGAMENTO,TRANSPORTE E DESCARREGAMENTO,EXCLUSIVE TAXA PARA DESCARGA EMLOCAIS AUTORIZADOS E/OU LICENCIADOS (VIDE ITEM 04.014.0110)</t>
  </si>
  <si>
    <t xml:space="preserve"> 02. 03.</t>
  </si>
  <si>
    <t>CONSTRUÇÃO DE BANCADAS</t>
  </si>
  <si>
    <t xml:space="preserve"> 02. 03. 01.</t>
  </si>
  <si>
    <t>CZ9620</t>
  </si>
  <si>
    <t>BAN-GRA-010</t>
  </si>
  <si>
    <t>BANCADA EM GRANITO CINZA ANDORINHA E = 3 CM, APOIADA EM ALVENARIA</t>
  </si>
  <si>
    <t xml:space="preserve"> 02. 03. 02.</t>
  </si>
  <si>
    <t>CZ9621</t>
  </si>
  <si>
    <t>BAN-FUR-005</t>
  </si>
  <si>
    <t>FURAÇÃO E COLAGEM DE BOJO</t>
  </si>
  <si>
    <t xml:space="preserve"> 02. 03. 03.</t>
  </si>
  <si>
    <t>CZ9622</t>
  </si>
  <si>
    <t>C0986</t>
  </si>
  <si>
    <t>CUBA DE LOUÇA DE EMBUTIR C/ TORNEIRA E ACESSÓRIOS</t>
  </si>
  <si>
    <t xml:space="preserve"> 02. 03. 04.</t>
  </si>
  <si>
    <t>CZ9707</t>
  </si>
  <si>
    <t>BAN-ROD-010</t>
  </si>
  <si>
    <t>RODABANCADA EM GRANITO CINZA ANDORINHA H = 10 CM, E = 2 CM</t>
  </si>
  <si>
    <t xml:space="preserve"> 02. 03. 05.</t>
  </si>
  <si>
    <t>CZ9706</t>
  </si>
  <si>
    <t>BAN-TES-005</t>
  </si>
  <si>
    <t>TESTEIRA EM GRANITO CINZA ANDORINHA</t>
  </si>
  <si>
    <t xml:space="preserve"> 02. 04.</t>
  </si>
  <si>
    <t>CONSTRUÇÃO DE ALVENARIA</t>
  </si>
  <si>
    <t xml:space="preserve"> 02. 04. 01.</t>
  </si>
  <si>
    <t>CP0122</t>
  </si>
  <si>
    <t>ALVENARIA DE VEDAÇÃO DE BLOCOS CERÂMICOS FURADOS NA HORIZONTAL DE 14X9X19CM (ESPESSURA 14CM) DE PAREDES COM ÁREA LÍQUIDA MAIOR OU IGUAL A 6M² SEM VÃOS E ARGAMASSA DE ASSENTAMENTO COM PREPARO EM BETONEIRA. AF_06/2014_P</t>
  </si>
  <si>
    <t xml:space="preserve"> 02. 04. 02.</t>
  </si>
  <si>
    <t>CT0123</t>
  </si>
  <si>
    <t>CHAPISCO APLICADO SOMENTE EM PILARES E VIGAS DAS PAREDES INTERNAS, COMROLO PARA TEXTURA ACRÍLICA. ARGAMASSA INDUSTRIALIZADA COM PREPARO MANUAL. AF_06/2014</t>
  </si>
  <si>
    <t xml:space="preserve"> 02. 04. 03.</t>
  </si>
  <si>
    <t>CT0200</t>
  </si>
  <si>
    <t>EMBOÇO OU MASSA ÚNICA EM ARGAMASSA TRAÇO 1:2:8, PREPARO MANUAL, APLICADA MANUALMENTE EM PANOS DE FACHADA COM PRESENÇA DE VÃOS, ESPESSURA DE35 MM. AF_06/2014</t>
  </si>
  <si>
    <t xml:space="preserve"> 02. 05.</t>
  </si>
  <si>
    <t xml:space="preserve"> 02. 05. 01.</t>
  </si>
  <si>
    <t>73838/001</t>
  </si>
  <si>
    <t xml:space="preserve"> 02. 05. 02.</t>
  </si>
  <si>
    <t xml:space="preserve"> 02. 05. 03.</t>
  </si>
  <si>
    <t>CF0017</t>
  </si>
  <si>
    <t>73910/002</t>
  </si>
  <si>
    <t>PORTA DE MADEIRA COMPENSADA LISA PARA CERA OU VERNIZ, 60X210CM, INCLUSO ADUELA 1A, ALIZAR 1A E DOBRADICAS COM ANEL</t>
  </si>
  <si>
    <t xml:space="preserve"> 02. 05. 04.</t>
  </si>
  <si>
    <t>CF0021</t>
  </si>
  <si>
    <t>73910/006</t>
  </si>
  <si>
    <t>PORTA DE MADEIRA COMPENSADA LISA PARA CERA OU VERNIZ, 80X210X3,5CM, INCLUSO ADUELA 1A, ALIZAR 1A E DOBRADICAS COM ANEL</t>
  </si>
  <si>
    <t xml:space="preserve"> 02. 05. 05.</t>
  </si>
  <si>
    <t>CF0022</t>
  </si>
  <si>
    <t>73910/007</t>
  </si>
  <si>
    <t>PORTA DE MADEIRA COMPENSADA LISA PARA CERA OU VERNIZ, 90X210X3,5CM, INCLUSO ADUELA 1A, ALIZAR 1A E DOBRADICAS COM ANEL</t>
  </si>
  <si>
    <t xml:space="preserve"> 02. 05. 06.</t>
  </si>
  <si>
    <t>CF0077</t>
  </si>
  <si>
    <t>74068/002</t>
  </si>
  <si>
    <t>FECHADURA DE EMBUTIR COMPLETA, PARA PORTAS EXTERNAS, PADRAO DE ACABAMENTO POPULAR</t>
  </si>
  <si>
    <t xml:space="preserve"> 02. 05. 07.</t>
  </si>
  <si>
    <t>CF0086</t>
  </si>
  <si>
    <t>74070/003</t>
  </si>
  <si>
    <t>FECHADURA DE EMBUTIR COMPLETA, PARA PORTAS INTERNAS, PADRAO DE ACABAMENTO POPULAR</t>
  </si>
  <si>
    <t xml:space="preserve"> 02. 06.</t>
  </si>
  <si>
    <t xml:space="preserve"> 02. 06. 01.</t>
  </si>
  <si>
    <t xml:space="preserve"> 02. 06. 02.</t>
  </si>
  <si>
    <t xml:space="preserve"> 02. 06. 03.</t>
  </si>
  <si>
    <t>CR0040</t>
  </si>
  <si>
    <t>VERNIZ SINTETICO EM MADEIRA, DUAS DEMAOS</t>
  </si>
  <si>
    <t xml:space="preserve"> 02. 07.</t>
  </si>
  <si>
    <t>MOBILÁRIOS</t>
  </si>
  <si>
    <t xml:space="preserve"> 02. 07. 01.</t>
  </si>
  <si>
    <t>CU1317</t>
  </si>
  <si>
    <t>ARMARIO EM MDF COR A DEFINIR MEDINDO 100X53X76 02 PORTAS 01 PRATELEIRA</t>
  </si>
  <si>
    <t xml:space="preserve"> 02. 07. 02.</t>
  </si>
  <si>
    <t>CU1318</t>
  </si>
  <si>
    <t>ARMARIO EM MDF COR A DEFINIR MEDINDO 200X62X53 04 PORTAS 01 PRATELEIRA</t>
  </si>
  <si>
    <t xml:space="preserve"> 02. 07. 03.</t>
  </si>
  <si>
    <t>CU1319</t>
  </si>
  <si>
    <t>ARMARIO EM MDF COR A DEFINIR MEDINDO 152X62X53 04 PORTAS 01 PRATELEIRA</t>
  </si>
  <si>
    <t xml:space="preserve"> 02. 07. 04.</t>
  </si>
  <si>
    <t>CU1320</t>
  </si>
  <si>
    <t>ARMARIO EM MDF COR A DEFINIR MEDINDO 207X62X53 04 PORTAS 01 PRATELEIRA</t>
  </si>
  <si>
    <t xml:space="preserve"> 02. 07. 05.</t>
  </si>
  <si>
    <t>CU1321</t>
  </si>
  <si>
    <t>ARMARIO EM MDF COR A DEFINIR MEDINDO 130X50X100 02 PORTAS 01 PRATELEIRA</t>
  </si>
  <si>
    <t xml:space="preserve"> 02. 07. 06.</t>
  </si>
  <si>
    <t>CU1322</t>
  </si>
  <si>
    <t>ARMARIO EM MDF COR A DEFINIR MEDINDO 140X50X100 02 PORTAS 01 PRATELEIRA</t>
  </si>
  <si>
    <t xml:space="preserve"> 02. 08.</t>
  </si>
  <si>
    <t xml:space="preserve"> 02. 08. 01.</t>
  </si>
  <si>
    <t>CZ9637</t>
  </si>
  <si>
    <t>C3861</t>
  </si>
  <si>
    <t xml:space="preserve"> 02. 09.</t>
  </si>
  <si>
    <t xml:space="preserve"> 02. 09. 01.</t>
  </si>
  <si>
    <t xml:space="preserve"> 02. 09. 02.</t>
  </si>
  <si>
    <t>CU0059</t>
  </si>
  <si>
    <t>73948/008</t>
  </si>
  <si>
    <t>LIMPEZA VIDRO COMUM</t>
  </si>
  <si>
    <t xml:space="preserve">TOTAL ITEM:  02   </t>
  </si>
  <si>
    <t xml:space="preserve"> 03.</t>
  </si>
  <si>
    <t xml:space="preserve"> 03. 01.</t>
  </si>
  <si>
    <t>MOBILIÁRIOS</t>
  </si>
  <si>
    <t xml:space="preserve"> 03. 01. 01.</t>
  </si>
  <si>
    <t>CU1327</t>
  </si>
  <si>
    <t>ARMARIO EM MDF COR A DEFINIR MEDINDO 490X40X100 10 PORTAS 02 PRATELEIRA 0</t>
  </si>
  <si>
    <t xml:space="preserve"> 03. 01. 02.</t>
  </si>
  <si>
    <t>CU1329</t>
  </si>
  <si>
    <t>BANCADA EM MDF COR A DEFINIR MEDINDO 128X50X85</t>
  </si>
  <si>
    <t xml:space="preserve"> 03. 01. 03.</t>
  </si>
  <si>
    <t>CU1330</t>
  </si>
  <si>
    <t>GAVETEIRO EM MDF COR A DENIFIR MEDINDO 40X50X80 04 GAVETAS</t>
  </si>
  <si>
    <t xml:space="preserve"> 03. 01. 04.</t>
  </si>
  <si>
    <t>CU1332</t>
  </si>
  <si>
    <t>PRATELEIRA EM MDF COR A DENIFIR MEDINDO 100X30</t>
  </si>
  <si>
    <t xml:space="preserve"> 03. 01. 05.</t>
  </si>
  <si>
    <t>CU1333</t>
  </si>
  <si>
    <t>ARMARIO EM MDF COR A DEFINIR MEDINDO 200X55X80 04 PORTAS 01 PRATELEIRA</t>
  </si>
  <si>
    <t xml:space="preserve"> 03. 02.</t>
  </si>
  <si>
    <t xml:space="preserve"> 03. 02. 01.</t>
  </si>
  <si>
    <t>CU1335</t>
  </si>
  <si>
    <t xml:space="preserve">CAPLEA PARA EXAUSTÃO DE GASES 15M³/MIN 220V				</t>
  </si>
  <si>
    <t xml:space="preserve"> 03. 02. 02.</t>
  </si>
  <si>
    <t>CU1336</t>
  </si>
  <si>
    <t xml:space="preserve"> 03. 02. 03.</t>
  </si>
  <si>
    <t xml:space="preserve"> 03. 03.</t>
  </si>
  <si>
    <t xml:space="preserve"> 03. 03. 01.</t>
  </si>
  <si>
    <t xml:space="preserve">TOTAL ITEM:  03   </t>
  </si>
  <si>
    <t xml:space="preserve"> 04.</t>
  </si>
  <si>
    <t xml:space="preserve"> 04. 01.</t>
  </si>
  <si>
    <t xml:space="preserve"> 04. 01. 01.</t>
  </si>
  <si>
    <t xml:space="preserve"> 04. 01. 02.</t>
  </si>
  <si>
    <t>74200/001</t>
  </si>
  <si>
    <t xml:space="preserve"> 04. 01. 03.</t>
  </si>
  <si>
    <t xml:space="preserve"> 04. 01. 04.</t>
  </si>
  <si>
    <t>MASSA ÚNICA, PARA RECEBIMENTO DE PINTURA, EM ARGAMASSA TRAÇO 1:2:8, PREPARO MECÂNICO COM BETONEIRA 400L, APLICADA MANUALMENTE EM FACES INTERNAS DE PAREDES DE AMBIENTES COM ÁREA MENOR QUE 10M2, ESPESSURA DE 20MM, COM EXECUÇÃO DE TALISCAS. AF_06/2014</t>
  </si>
  <si>
    <t xml:space="preserve"> 04. 01. 05.</t>
  </si>
  <si>
    <t xml:space="preserve"> 04. 01. 06.</t>
  </si>
  <si>
    <t xml:space="preserve"> 04. 01. 07.</t>
  </si>
  <si>
    <t xml:space="preserve"> 04. 02.</t>
  </si>
  <si>
    <t xml:space="preserve"> 04. 02. 01.</t>
  </si>
  <si>
    <t>CL1062</t>
  </si>
  <si>
    <t>PONTO DE ÁGUA FRIA PVC 1/2 MEDIA 5M DE TUBO PVC</t>
  </si>
  <si>
    <t xml:space="preserve"> 04. 02. 02.</t>
  </si>
  <si>
    <t>CZ0020</t>
  </si>
  <si>
    <t>PONTO DE ESGOTO PVC 100MM - MEDIA 1,10M DE TUBO PVC ESGOTO PREDIAL DN 100MM E 1 JOELHO PVC 90GRAUS ESGOTO PREDIAL DN 100MM - FORNECIMENTO E INSTALAÇÃO</t>
  </si>
  <si>
    <t xml:space="preserve"> 04. 03.</t>
  </si>
  <si>
    <t xml:space="preserve"> 04. 03. 01.</t>
  </si>
  <si>
    <t xml:space="preserve"> 04. 03. 02.</t>
  </si>
  <si>
    <t xml:space="preserve"> 04. 03. 03.</t>
  </si>
  <si>
    <t xml:space="preserve"> 04. 04.</t>
  </si>
  <si>
    <t xml:space="preserve"> 04. 04. 01.</t>
  </si>
  <si>
    <t>CU1374</t>
  </si>
  <si>
    <t>ARMARIO EM MDF COR A DEFINIR MEDINDO 250X40X80 06 PORTAS DE VIDRO 04 PRATELEIRA</t>
  </si>
  <si>
    <t xml:space="preserve"> 04. 04. 02.</t>
  </si>
  <si>
    <t>CU1375</t>
  </si>
  <si>
    <t>BANCADA CENTRAL EM METALON TAMPA EM MDF 270X100X80 E BANCADA SUPERIOR EM METALON TAMPA EM MDF MEDINDO 250X60X100</t>
  </si>
  <si>
    <t xml:space="preserve"> 04. 05.</t>
  </si>
  <si>
    <t xml:space="preserve"> 04. 05. 01.</t>
  </si>
  <si>
    <t>CU1376</t>
  </si>
  <si>
    <t>CAPELA DE EXAUSTÃO DE 15M3/MIN</t>
  </si>
  <si>
    <t xml:space="preserve"> 04. 05. 02.</t>
  </si>
  <si>
    <t xml:space="preserve"> 04. 05. 03.</t>
  </si>
  <si>
    <t>CZ9697</t>
  </si>
  <si>
    <t>C3669</t>
  </si>
  <si>
    <t xml:space="preserve"> 04. 05. 04.</t>
  </si>
  <si>
    <t xml:space="preserve"> 04. 05. 05.</t>
  </si>
  <si>
    <t xml:space="preserve">TOTAL ITEM:  04   </t>
  </si>
  <si>
    <t xml:space="preserve"> 05.</t>
  </si>
  <si>
    <t xml:space="preserve"> 05. 01.</t>
  </si>
  <si>
    <t xml:space="preserve"> 05. 01. 01.</t>
  </si>
  <si>
    <t xml:space="preserve"> 05. 01. 02.</t>
  </si>
  <si>
    <t xml:space="preserve"> 05. 01. 03.</t>
  </si>
  <si>
    <t xml:space="preserve"> 05. 01. 04.</t>
  </si>
  <si>
    <t xml:space="preserve"> 05. 01. 05.</t>
  </si>
  <si>
    <t xml:space="preserve"> 05. 01. 06.</t>
  </si>
  <si>
    <t xml:space="preserve"> 05. 01. 07.</t>
  </si>
  <si>
    <t xml:space="preserve"> 05. 02.</t>
  </si>
  <si>
    <t xml:space="preserve"> 05. 02. 01.</t>
  </si>
  <si>
    <t>73909/001</t>
  </si>
  <si>
    <t>DIVISORIA EM MADEIRA COMPENSADA RESINADA ESPESSURA 6MM, ESTRUTURADA EMMADEIRA DE LEI 3"X3"</t>
  </si>
  <si>
    <t xml:space="preserve"> 05. 02. 02.</t>
  </si>
  <si>
    <t xml:space="preserve"> 05. 02. 03.</t>
  </si>
  <si>
    <t xml:space="preserve"> 05. 03.</t>
  </si>
  <si>
    <t xml:space="preserve"> 05. 03. 01.</t>
  </si>
  <si>
    <t xml:space="preserve"> 05. 03. 02.</t>
  </si>
  <si>
    <t xml:space="preserve"> 05. 04.</t>
  </si>
  <si>
    <t xml:space="preserve"> 05. 04. 01.</t>
  </si>
  <si>
    <t xml:space="preserve"> 05. 04. 02.</t>
  </si>
  <si>
    <t xml:space="preserve"> 05. 04. 03.</t>
  </si>
  <si>
    <t xml:space="preserve"> 05. 05.</t>
  </si>
  <si>
    <t xml:space="preserve"> 05. 05. 01.</t>
  </si>
  <si>
    <t>CU1377</t>
  </si>
  <si>
    <t>ARMARIO EM MDF COR A DEFINIR AEREO MEDINDO 240X90X60 05 PORTAS</t>
  </si>
  <si>
    <t xml:space="preserve"> 05. 05. 02.</t>
  </si>
  <si>
    <t>CU1378</t>
  </si>
  <si>
    <t>ARMARIO EM MDF COR A DEFINIR AEREO MEDINDO 280X90X60 06 PORTAS</t>
  </si>
  <si>
    <t xml:space="preserve"> 05. 06.</t>
  </si>
  <si>
    <t xml:space="preserve"> 05. 06. 01.</t>
  </si>
  <si>
    <t xml:space="preserve"> 05. 07.</t>
  </si>
  <si>
    <t xml:space="preserve"> 05. 07. 01.</t>
  </si>
  <si>
    <t xml:space="preserve">TOTAL ITEM:  05   </t>
  </si>
  <si>
    <t xml:space="preserve"> 06.</t>
  </si>
  <si>
    <t xml:space="preserve"> 06. 01.</t>
  </si>
  <si>
    <t>BANCADA COM PIA</t>
  </si>
  <si>
    <t xml:space="preserve"> 06. 01. 01.</t>
  </si>
  <si>
    <t xml:space="preserve"> 06. 01. 02.</t>
  </si>
  <si>
    <t xml:space="preserve"> 06. 01. 03.</t>
  </si>
  <si>
    <t>TORNEIRA CROMADA TUBO MÓVEL, DE PAREDE, 1/2" OU 3/4", PARA PIA DE COZINHA, PADRÃO MÉDIO - FORNECIMENTO E INSTALAÇÃO. AF_12/2013</t>
  </si>
  <si>
    <t xml:space="preserve"> 06. 01. 04.</t>
  </si>
  <si>
    <t xml:space="preserve"> 06. 01. 05.</t>
  </si>
  <si>
    <t xml:space="preserve"> 06. 01. 06.</t>
  </si>
  <si>
    <t xml:space="preserve"> 06. 01. 07.</t>
  </si>
  <si>
    <t xml:space="preserve"> 06. 02.</t>
  </si>
  <si>
    <t xml:space="preserve"> 06. 02. 01.</t>
  </si>
  <si>
    <t xml:space="preserve"> 06. 02. 02.</t>
  </si>
  <si>
    <t xml:space="preserve"> 06. 02. 03.</t>
  </si>
  <si>
    <t xml:space="preserve"> 06. 02. 04.</t>
  </si>
  <si>
    <t xml:space="preserve"> 06. 03.</t>
  </si>
  <si>
    <t xml:space="preserve"> 06. 03. 01.</t>
  </si>
  <si>
    <t xml:space="preserve"> 06. 03. 02.</t>
  </si>
  <si>
    <t xml:space="preserve"> 06. 03. 03.</t>
  </si>
  <si>
    <t xml:space="preserve"> 06. 04.</t>
  </si>
  <si>
    <t xml:space="preserve"> 06. 04. 01.</t>
  </si>
  <si>
    <t>CU1379</t>
  </si>
  <si>
    <t>PRATELEIRAS EM MDF COR A DEFINIR MEDINDO 55X44</t>
  </si>
  <si>
    <t xml:space="preserve"> 06. 04. 02.</t>
  </si>
  <si>
    <t>CU1380</t>
  </si>
  <si>
    <t>ARMARIO EM MDF COR A DEFINIR MEDINDO 140X40X80 03 PORTAS</t>
  </si>
  <si>
    <t xml:space="preserve"> 06. 04. 03.</t>
  </si>
  <si>
    <t>CU1381</t>
  </si>
  <si>
    <t>ARMARIO EM MDF AEREO COR A DEFINIR 100X40X100 01 PORTA</t>
  </si>
  <si>
    <t xml:space="preserve"> 06. 04. 04.</t>
  </si>
  <si>
    <t>CU1382</t>
  </si>
  <si>
    <t>ARMARIO EM MDF COR A DEFINIR 300X40X80 06 PORTAS</t>
  </si>
  <si>
    <t xml:space="preserve"> 06. 04. 05.</t>
  </si>
  <si>
    <t>CU1383</t>
  </si>
  <si>
    <t>ESCANINHO EM MDF COM CHAVE 60X248X60 COM 8 PORTAS</t>
  </si>
  <si>
    <t xml:space="preserve"> 06. 04. 06.</t>
  </si>
  <si>
    <t>CU1384</t>
  </si>
  <si>
    <t>ARMARIO EM MDF COR A DEFINIR MEDINDO 160X80X40 03 PORTAS</t>
  </si>
  <si>
    <t xml:space="preserve"> 06. 04. 07.</t>
  </si>
  <si>
    <t>CU1385</t>
  </si>
  <si>
    <t xml:space="preserve"> 06. 04. 08.</t>
  </si>
  <si>
    <t>CU1386</t>
  </si>
  <si>
    <t>BANCADA EM MDF COR A DEFINIR - DIVERSOS TAM</t>
  </si>
  <si>
    <t>M²</t>
  </si>
  <si>
    <t xml:space="preserve"> 06. 05.</t>
  </si>
  <si>
    <t xml:space="preserve"> 06. 05. 01.</t>
  </si>
  <si>
    <t xml:space="preserve">TOTAL ITEM:  06   </t>
  </si>
  <si>
    <t xml:space="preserve"> 07.</t>
  </si>
  <si>
    <t xml:space="preserve"> 07. 01.</t>
  </si>
  <si>
    <t xml:space="preserve"> 07. 01. 01.</t>
  </si>
  <si>
    <t xml:space="preserve"> 07. 01. 02.</t>
  </si>
  <si>
    <t xml:space="preserve"> 07. 01. 03.</t>
  </si>
  <si>
    <t xml:space="preserve"> 07. 01. 04.</t>
  </si>
  <si>
    <t xml:space="preserve"> 07. 01. 05.</t>
  </si>
  <si>
    <t xml:space="preserve"> 07. 01. 06.</t>
  </si>
  <si>
    <t xml:space="preserve"> 07. 01. 07.</t>
  </si>
  <si>
    <t xml:space="preserve"> 07. 02.</t>
  </si>
  <si>
    <t xml:space="preserve"> 07. 02. 01.</t>
  </si>
  <si>
    <t xml:space="preserve"> 07. 02. 02.</t>
  </si>
  <si>
    <t xml:space="preserve"> 07. 02. 03.</t>
  </si>
  <si>
    <t xml:space="preserve"> 07. 02. 04.</t>
  </si>
  <si>
    <t xml:space="preserve"> 07. 02. 05.</t>
  </si>
  <si>
    <t xml:space="preserve"> 07. 02. 06.</t>
  </si>
  <si>
    <t xml:space="preserve"> 07. 02. 07.</t>
  </si>
  <si>
    <t xml:space="preserve"> 07. 03.</t>
  </si>
  <si>
    <t>VEDAÇÃO/PINTURA</t>
  </si>
  <si>
    <t xml:space="preserve"> 07. 03. 01.</t>
  </si>
  <si>
    <t>CZ9701</t>
  </si>
  <si>
    <t>C4496</t>
  </si>
  <si>
    <t xml:space="preserve"> 07. 03. 02.</t>
  </si>
  <si>
    <t xml:space="preserve"> 07. 03. 03.</t>
  </si>
  <si>
    <t xml:space="preserve"> 07. 03. 04.</t>
  </si>
  <si>
    <t xml:space="preserve"> 07. 03. 05.</t>
  </si>
  <si>
    <t xml:space="preserve"> 07. 03. 06.</t>
  </si>
  <si>
    <t xml:space="preserve"> 07. 04.</t>
  </si>
  <si>
    <t xml:space="preserve"> 07. 04. 01.</t>
  </si>
  <si>
    <t>CU1387</t>
  </si>
  <si>
    <t>ARMARIO EM MDF COR A DEFINIR BANCADA C/ PRAT MODULO 4 PORTAS 1,35X0,6X0,8M</t>
  </si>
  <si>
    <t xml:space="preserve"> 07. 04. 02.</t>
  </si>
  <si>
    <t>CU1388</t>
  </si>
  <si>
    <t>ARMARIO MDF COR  A DEFINIR 4 PTS E 9 GAVETA 3,44X0,6X0,8M</t>
  </si>
  <si>
    <t xml:space="preserve"> 07. 05.</t>
  </si>
  <si>
    <t xml:space="preserve"> 07. 05. 01.</t>
  </si>
  <si>
    <t xml:space="preserve"> 07. 05. 02.</t>
  </si>
  <si>
    <t xml:space="preserve"> 07. 05. 03.</t>
  </si>
  <si>
    <t xml:space="preserve"> 07. 06.</t>
  </si>
  <si>
    <t xml:space="preserve"> 07. 06. 01.</t>
  </si>
  <si>
    <t xml:space="preserve">TOTAL ITEM:  07   </t>
  </si>
  <si>
    <t>BDI (25,42%)</t>
  </si>
  <si>
    <t>DATA:11/05/2015</t>
  </si>
  <si>
    <t>DATA BASE - REGIÃO: SINAPI - Belo Horizonte/MG (MES: 02/2015)</t>
  </si>
  <si>
    <t xml:space="preserve">Item:  01. 01. 01.             </t>
  </si>
  <si>
    <t xml:space="preserve">Serviço:  EQUIPE ADMINISTRATIVA                                        </t>
  </si>
  <si>
    <t xml:space="preserve">Unid: MES   </t>
  </si>
  <si>
    <t xml:space="preserve">IH9007 - ALMOXARIFE </t>
  </si>
  <si>
    <t xml:space="preserve">IH9008 - ENGENHEIRO CIVIL DE OBRA PLENO </t>
  </si>
  <si>
    <t xml:space="preserve">IH9009 - ENCARREGADO GERAL DE OBRAS </t>
  </si>
  <si>
    <t xml:space="preserve">CU1239 - VIGIA NOTURNO COM ENCARGOS COMPLEMENTARES </t>
  </si>
  <si>
    <t xml:space="preserve">Item:  01. 02. 01.             </t>
  </si>
  <si>
    <t xml:space="preserve">Serviço:  ALUGUEL CONTAINER/ESCRIT/WC C/1 VASO/1 LAV/1 MIC/4 CHUV LARG=2,20M COMPR=6,20M ALT=2,50M CHAPA ACO NERV TRAPEZ FORROC/ISOL TERMO-ACUST CHASSIS REFORC PISO COMPENS NAVAL INCL INSTELETR/HIDRO-SANIT EXCL TRANSP/CARGA/DESCARGA </t>
  </si>
  <si>
    <t xml:space="preserve">IE0151 - CONTAINER 2,30 X 6,00 M, ALT. 2,50 M, COM 1 SANITARIO, PARA ESCRITORIO, COMPLETO, SEM DIVISORIAS INTERNAS (LOCACAO) </t>
  </si>
  <si>
    <t xml:space="preserve">IM1111 - CHUVEIRO PLASTICO BRANCO SIMPLES, 5'' - AGUA FRIA - PARA ACOPLAR EM HASTE 1/2' </t>
  </si>
  <si>
    <t xml:space="preserve">IM3184 - LAVATORIO LOUCA BRANCA SUSPENSO *40 X 30* CM </t>
  </si>
  <si>
    <t xml:space="preserve">IM3552 - MICTORIO SIFONADO LOUCA BRANCA SEM COMPLEMENTOS </t>
  </si>
  <si>
    <t xml:space="preserve">IM6655 - BACIA SANITARIA (VASO) CONVENCIONAL DE LOUCA BRANCA </t>
  </si>
  <si>
    <t xml:space="preserve">Item:  01. 02. 02.             </t>
  </si>
  <si>
    <t xml:space="preserve">Serviço:  PLACA DE OBRA EM CHAPA DE ACO GALVANIZADO </t>
  </si>
  <si>
    <t xml:space="preserve">CH0073 - CONCRETO NAO ESTRUTURAL, CONSUMO 150KG/M3, PREPARO COM BETONEIRA, SEMLANCAMENTO </t>
  </si>
  <si>
    <t xml:space="preserve">CU1243 - SERVENTE COM ENCARGOS COMPLEMENTARES </t>
  </si>
  <si>
    <t xml:space="preserve">IM3780 - PECA DE MADEIRA DE LEI *2,5 X 7,5* CM (1" X 3"), NÃO APARELHADA, (P/TELHADO) </t>
  </si>
  <si>
    <t xml:space="preserve">IM3834 - PECA DE MADEIRA NATIVA / REGIONAL 7,5 X 7,5CM (3X3) NAO APARELHADA (P/FORMA) </t>
  </si>
  <si>
    <t xml:space="preserve">IM4003 - PLACA DE OBRA (PARA CONSTRUCAO CIVIL) EM CHAPA GALVANIZADA *Nº 22*, DE *2,0 X 1,125* M </t>
  </si>
  <si>
    <t xml:space="preserve">IM4250 - PREGO POLIDO COM CABECA 18 X 30 </t>
  </si>
  <si>
    <t xml:space="preserve">Item:  01. 02. 03.             </t>
  </si>
  <si>
    <t xml:space="preserve">Serviço:  EPI/PPRA/PCMSO/EXAMES (&lt; 20 EMPREGADOS) (A&gt;=200M2) AREAS EDIF.COBERTAS FECHADAS </t>
  </si>
  <si>
    <t xml:space="preserve">IM9294 - E.P.I/P.P.R.A (COMP. AUXILIAR)                               </t>
  </si>
  <si>
    <t xml:space="preserve">Item:  01. 02. 04.             </t>
  </si>
  <si>
    <t xml:space="preserve">IM9015 - FERRAMENTAS ( COMPOSIÇÃO       AUXILIAR )                    </t>
  </si>
  <si>
    <t xml:space="preserve">Item:  02. 01. 01.             </t>
  </si>
  <si>
    <t xml:space="preserve">Serviço:  BLOCO DE DISTRIBUIÇÃO          TETRAPOLAR 125A               </t>
  </si>
  <si>
    <t xml:space="preserve">IM7391 - BLOCO DE DISTRIBUIÇÃO          TETRAPOLAR 125A               </t>
  </si>
  <si>
    <t xml:space="preserve">Item:  02. 01. 02.             </t>
  </si>
  <si>
    <t xml:space="preserve">Serviço:  BLOCO DE DISTRIBUIÇÃO          TETRAPOLAR 250A               </t>
  </si>
  <si>
    <t xml:space="preserve">IM7392 - BLOCO DE DISTRIBUIÇÃO          TETRAPOLAR 250A               </t>
  </si>
  <si>
    <t xml:space="preserve">Item:  02. 01. 03.             </t>
  </si>
  <si>
    <t xml:space="preserve">Serviço:  BARRAMENTO CORRENTE 80A        PENTE TRIFASICO               </t>
  </si>
  <si>
    <t xml:space="preserve">IM7393 - BARRAMENTO CORRENTE 80A        PENTE TRIFASICO               </t>
  </si>
  <si>
    <t xml:space="preserve">Item:  02. 01. 04.             </t>
  </si>
  <si>
    <t xml:space="preserve">Serviço:  DISPOSITIVO DE PROTEÇÃO CONTRA SURTOS DE TENSÃO - DPS's - 40 KA/440V </t>
  </si>
  <si>
    <t xml:space="preserve">IM9272 - DISPOSITIVO DE PROTEÇÃO CONTRA SURTOS DE TENSÃO - DPS's - 40 </t>
  </si>
  <si>
    <t xml:space="preserve">Item:  02. 01. 05.             </t>
  </si>
  <si>
    <t xml:space="preserve">Serviço:  TERMINAL OU CONECTOR DE PRESSAO - PARA CABO 25MM2 - FORNECIMENTO E INSTALACAO </t>
  </si>
  <si>
    <t xml:space="preserve">IM5530 - !EM PROCESSO DE DESATIVACAO! TERMINAL A PRESSAO DE BRONZE P/ CABO A BARRA, CABO 25 A 35MM2 C/ 1 FURO DE FIXACAO </t>
  </si>
  <si>
    <t xml:space="preserve">Item:  02. 01. 06.             </t>
  </si>
  <si>
    <t xml:space="preserve">Serviço:  DISJUNTOR BIPOLAR TERMOMAGNÉTICO 5KA, DE 16A </t>
  </si>
  <si>
    <t xml:space="preserve">IS9010 - DISJUNTOR BIPOLAR TERMOMAGNÉTICO 5KA, DE 16A </t>
  </si>
  <si>
    <t xml:space="preserve">Item:  02. 01. 07.             </t>
  </si>
  <si>
    <t xml:space="preserve">Serviço:  DISJUNTOR BIPOLAR TERMOMAGNÉTICO 5KA, DE 20A </t>
  </si>
  <si>
    <t xml:space="preserve">IS9011 - DISJUNTOR BIPOLAR TERMOMAGNÉTICO 5KA, DE 20A </t>
  </si>
  <si>
    <t xml:space="preserve">Item:  02. 01. 08.             </t>
  </si>
  <si>
    <t xml:space="preserve">Serviço:  DISJUNTOR TERMOMAGNETICO, TRIPOLAR DE 200A, 25KA, REFERENCIA XE225NC, TERASAKI OU SIMILAR. FORNECIMENTO E INSTALACAO. </t>
  </si>
  <si>
    <t xml:space="preserve">IH9124 - ELETRICISTA - INSTALACAO ELETRICA PREDIAL E INDUSTRIAL COMUM </t>
  </si>
  <si>
    <t xml:space="preserve">IH9125 - SERVENTE                                                     </t>
  </si>
  <si>
    <t xml:space="preserve">IM9496 - DISJUNTOR TRIFASICO, DE 200A, 25KA/220V, XE225NC, TERASAKI OU SIMILAR </t>
  </si>
  <si>
    <t xml:space="preserve">IR9006 - 3% INCIDENTE SOBRE MAO DE OBRA DIRETA COM ENCARGOS SOCIAIS PARA COBRIR DESPESAS DE EPI E FERRAMENTAS </t>
  </si>
  <si>
    <t xml:space="preserve">%     </t>
  </si>
  <si>
    <t xml:space="preserve">Item:  02. 01. 09.             </t>
  </si>
  <si>
    <t xml:space="preserve">Serviço:  DISJUNTOR DIFERENCIAL DR-16A - 40A, 30mA </t>
  </si>
  <si>
    <t xml:space="preserve">IH9017 - ELETRICISTA                                                  </t>
  </si>
  <si>
    <t xml:space="preserve">IH9019 - AJUDANTE                                                     </t>
  </si>
  <si>
    <t xml:space="preserve">IM9060 - DISJUNTOR DIFERENCIAL DR-16A - 40A, 30mA                     </t>
  </si>
  <si>
    <t xml:space="preserve">Item:  02. 01. 10.             </t>
  </si>
  <si>
    <t xml:space="preserve">IM1951 - DISJUNTOR TERMOMAGNETICO TRIPOLAR 250 A / 600 V, TIPO FXD </t>
  </si>
  <si>
    <t xml:space="preserve">Item:  02. 01. 11.             </t>
  </si>
  <si>
    <t xml:space="preserve">Serviço:  QDM-05 CAIXA PARA QUADRO DE DISTRIBUIÇÃO, SOBREPOR,METÁLICO, TRATAMENTO ANTICORROSIVO, ESPELHO INTERNO, PORTA E TRINCO PINT A PÓ P </t>
  </si>
  <si>
    <t xml:space="preserve">IM9497 - QDM-05 CAIXA PARA QUADRO DE DISTRIBUIÇÃO, SOBREPOR,METÁLICO, TRATAMENTO ANTICORROSIVO, ESPELHO INTERNO </t>
  </si>
  <si>
    <t xml:space="preserve">Item:  02. 01. 12.             </t>
  </si>
  <si>
    <t xml:space="preserve">Serviço:  TERMINAL OLHAL PARA CABO DE 1,50MM2 À 2,50MM2 </t>
  </si>
  <si>
    <t xml:space="preserve">IH9016 - AJUDANTE DE ELETRICISTA                                      </t>
  </si>
  <si>
    <t xml:space="preserve">IM9232 - TERMINAL OLHAL PARA CABO DE    1,50mm2 A 2,50mm2             </t>
  </si>
  <si>
    <t xml:space="preserve">Item:  02. 01. 13.             </t>
  </si>
  <si>
    <t xml:space="preserve">Serviço:  TERMINAL OLHAL PARA CABO DE 4,00MM2 À 6,00MM2 </t>
  </si>
  <si>
    <t xml:space="preserve">IM9233 - CENTRAL DE TELEFONIA C/ 50 RAMAIS E 10LINHAS TRONCO (FORN./MONTAGEM) </t>
  </si>
  <si>
    <t xml:space="preserve">Item:  02. 01. 14.             </t>
  </si>
  <si>
    <t xml:space="preserve">Item:  02. 01. 15.             </t>
  </si>
  <si>
    <t xml:space="preserve">Serviço:  FITA ISOLANTE 19MM X 20M       33+ OU P44                    </t>
  </si>
  <si>
    <t xml:space="preserve">CZ9080 - AUXILIAR DE ELETRICISTA COM ENCARGOS COMPLEMENTARES </t>
  </si>
  <si>
    <t xml:space="preserve">IM2431 - FITA ISOLANTE ADESIVA ANTI-CHAMA EM ROLOS 19MM X 10M </t>
  </si>
  <si>
    <t xml:space="preserve">Item:  02. 01. 16.             </t>
  </si>
  <si>
    <t xml:space="preserve">Serviço:  ANILHA (MARCADOR) PARA IDENTIFICAÇÃO DE CABOS (# 16 MM2) - 500 UN </t>
  </si>
  <si>
    <t xml:space="preserve">Unid: 500UN </t>
  </si>
  <si>
    <t xml:space="preserve">IS9025 - ANILHA (MARCADOR) PARA IDENTIFICAÇÃO DE CABOS (# 16 MM2) - 500 UN </t>
  </si>
  <si>
    <t xml:space="preserve">Item:  02. 02. 01.             </t>
  </si>
  <si>
    <t xml:space="preserve">Item:  02. 02. 02.             </t>
  </si>
  <si>
    <t xml:space="preserve">IM3195 - LIXA EM FOLHA PARA PAREDE OU MADEIRA, NUMERO 120 (COR VERMELHA) </t>
  </si>
  <si>
    <t xml:space="preserve">Item:  02. 02. 03.             </t>
  </si>
  <si>
    <t xml:space="preserve">Item:  02. 02. 04.             </t>
  </si>
  <si>
    <t xml:space="preserve">Serviço:  REMOÇÃO DE LOUÇAS (LAVATÓRIO, BANHEIRA, PIA, VASO SANITÁRIO, TANQUE) </t>
  </si>
  <si>
    <t xml:space="preserve">IS9052 - REMOÇÃO DE LOUÇAS (LAVATÓRIO, BANHEIRA, PIA, VASO SANITÁRIO, TANQUE) </t>
  </si>
  <si>
    <t xml:space="preserve">Item:  02. 02. 05.             </t>
  </si>
  <si>
    <t xml:space="preserve">Item:  02. 02. 06.             </t>
  </si>
  <si>
    <t xml:space="preserve">Item:  02. 02. 07.             </t>
  </si>
  <si>
    <t xml:space="preserve">Serviço:  REMOÇÃO DE PINTURA PVA/ACRILICA </t>
  </si>
  <si>
    <t xml:space="preserve">Item:  02. 02. 08.             </t>
  </si>
  <si>
    <t xml:space="preserve">Serviço:  REMOCAO DE VIDRO COMUM </t>
  </si>
  <si>
    <t xml:space="preserve">Item:  02. 02. 09.             </t>
  </si>
  <si>
    <t xml:space="preserve">Serviço:  REMOCAO DE PINTURA A OLEO/ESMALTE SOBRE SUPERFICIE METALICA </t>
  </si>
  <si>
    <t xml:space="preserve">IM4727 - REMOVEDOR DE TINTA OLEO/ESMALTE VERNIZ </t>
  </si>
  <si>
    <t xml:space="preserve">Item:  02. 02. 10.             </t>
  </si>
  <si>
    <t xml:space="preserve">Serviço:  LOCACAO DE CACAMBA DE ACO TIPO CONTAINER COM 5M3 DE CAPACIDADE,PARA RETIRADA DE ENTULHO DE OBRA,INCLUSIVE CARREGAMENTO,TRANSPORTE E DESCARREGAMENTO,EXCLUSIVE TAXA PARA DESCARGA EMLOCAIS AUTORIZADOS E/OU LICENCIADOS (VIDE ITEM 04.014.0110) </t>
  </si>
  <si>
    <t xml:space="preserve">IN9015 - ALUGUEL CACAMBA DE ACO TIPO CONTAINER C/5M3 CAPAC.P/RETIRADA ENTULHO OBRA,INCLUSIVE CARREGAM.,TRANSP.E DESCARREGAMENTO </t>
  </si>
  <si>
    <t xml:space="preserve">Item:  02. 03. 01.             </t>
  </si>
  <si>
    <t xml:space="preserve">Serviço:  BANCADA EM GRANITO CINZA ANDORINHA E = 3 CM, APOIADA EM ALVENARIA </t>
  </si>
  <si>
    <t xml:space="preserve">IS9070 - BANCADA EM GRANITO CINZA ANDORINHA E = 3 CM, APOIADA EM ALVENARIA </t>
  </si>
  <si>
    <t xml:space="preserve">Item:  02. 03. 02.             </t>
  </si>
  <si>
    <t xml:space="preserve">Serviço:  FURAÇÃO E COLAGEM DE BOJO </t>
  </si>
  <si>
    <t xml:space="preserve">IS9027 - FURAÇÃO E COLAGEM DE BOJO </t>
  </si>
  <si>
    <t xml:space="preserve">Item:  02. 03. 03.             </t>
  </si>
  <si>
    <t xml:space="preserve">Serviço:  CUBA DE LOUÇA DE EMBUTIR C/ TORNEIRA E ACESSÓRIOS </t>
  </si>
  <si>
    <t xml:space="preserve">IH9012 - AJUDANTE DE ENCANADOR                                        </t>
  </si>
  <si>
    <t xml:space="preserve">IH9013 - ENCANADOR                                                    </t>
  </si>
  <si>
    <t xml:space="preserve">IM9036 - FITA DE VEDAÇÃO                                              </t>
  </si>
  <si>
    <t xml:space="preserve">IM9071 - ENGATE CROMADO                                               </t>
  </si>
  <si>
    <t xml:space="preserve">IM9073 - SIFÃO METALICO TIPO COPO DN 1  X1 1/2                        </t>
  </si>
  <si>
    <t xml:space="preserve">IM9502 - CUBA DE LOUÇA BRANCA DE        EMBUTIR                       </t>
  </si>
  <si>
    <t xml:space="preserve">IM9503 - TORNEIRA DE PRESSÃO CROMADA    P/LAVATORIO 1/2'              </t>
  </si>
  <si>
    <t xml:space="preserve">IM9504 - VÁLVULA DE METAL 1                                           </t>
  </si>
  <si>
    <t xml:space="preserve">Item:  02. 03. 04.             </t>
  </si>
  <si>
    <t xml:space="preserve">Serviço:  RODABANCADA EM GRANITO CINZA ANDORINHA H = 10 CM, E = 2 CM </t>
  </si>
  <si>
    <t xml:space="preserve">IS9034 - RODABANCADA EM GRANITO CINZA ANDORINHA H = 10 CM, E = 2 CM </t>
  </si>
  <si>
    <t xml:space="preserve">Item:  02. 03. 05.             </t>
  </si>
  <si>
    <t xml:space="preserve">Serviço:  TESTEIRA EM GRANITO CINZA ANDORINHA </t>
  </si>
  <si>
    <t xml:space="preserve">IS9038 - TESTEIRA EM GRANITO CINZA ANDORINHA </t>
  </si>
  <si>
    <t xml:space="preserve">Item:  02. 04. 01.             </t>
  </si>
  <si>
    <t xml:space="preserve">Serviço:  ALVENARIA DE VEDAÇÃO DE BLOCOS CERÂMICOS FURADOS NA HORIZONTAL DE 14X9X19CM (ESPESSURA 14CM) DE PAREDES COM ÁREA LÍQUIDA MAIOR OU IGUAL A 6M² SEM VÃOS E ARGAMASSA DE ASSENTAMENTO COM PREPARO EM BETONEIRA. AF_06/2014_P </t>
  </si>
  <si>
    <t xml:space="preserve">IM5568 - BLOCO CERAMICO (ALVENARIA VEDACAO), 6 FUROS, DE 9 X 14 X 19 CM </t>
  </si>
  <si>
    <t xml:space="preserve">IM7126 - TELA DE ACO SOLDADA GALVANIZADA PARA ALVENARIA, FIO 1,20 A 1,70 DE DIAMETRO, MALHA 15 X 15 MM, LARGURA 12 CM E COMPRIMENTO 50 CM </t>
  </si>
  <si>
    <t xml:space="preserve">IM7351 - PINO DE ACO COM FURO, HASTE = 27 MM (ACAO DIRETA) </t>
  </si>
  <si>
    <t xml:space="preserve">CENTO </t>
  </si>
  <si>
    <t xml:space="preserve">Item:  02. 04. 02.             </t>
  </si>
  <si>
    <t xml:space="preserve">Serviço:  CHAPISCO APLICADO SOMENTE EM PILARES E VIGAS DAS PAREDES INTERNAS, COMROLO PARA TEXTURA ACRÍLICA. ARGAMASSA INDUSTRIALIZADA COM PREPARO MANUAL. AF_06/2014 </t>
  </si>
  <si>
    <t xml:space="preserve">CU1017 - ARGAMASSA INDUSTRIALIZADA PARA CHAPISCO ROLADO, PREPARO MANUAL. AF_06/ </t>
  </si>
  <si>
    <t xml:space="preserve">Item:  02. 04. 03.             </t>
  </si>
  <si>
    <t xml:space="preserve">Serviço:  EMBOÇO OU MASSA ÚNICA EM ARGAMASSA TRAÇO 1:2:8, PREPARO MANUAL, APLICADA MANUALMENTE EM PANOS DE FACHADA COM PRESENÇA DE VÃOS, ESPESSURA DE35 MM. AF_06/2014 </t>
  </si>
  <si>
    <t xml:space="preserve">CU1071 - ARGAMASSA TRAÇO 1:2:8 (CIMENTO, CAL E AREIA MÉDIA) PARA EMBOÇO/MASSA ÚNICA/ASSENTAMENTO DE ALVENARIA DE VEDAÇÃO, PREPARO MANUAL. AF_06/2014 </t>
  </si>
  <si>
    <t xml:space="preserve">IM7289 - TELA DE ACO SOLDADA GALVANIZADA/ZINCADA PARA ALVENARIA, FIO D = *1,24 MM, MALHA 25 X 25 MM </t>
  </si>
  <si>
    <t xml:space="preserve">Item:  02. 05. 01.             </t>
  </si>
  <si>
    <t xml:space="preserve">IM6709 - VIDRO TEMPERADO INCOLOR E = 10 MM, SEM COLOCACAO </t>
  </si>
  <si>
    <t xml:space="preserve">Item:  02. 05. 02.             </t>
  </si>
  <si>
    <t xml:space="preserve">IM6710 - VIDRO TEMPERADO INCOLOR E = 6 MM, SEM COLOCACAO </t>
  </si>
  <si>
    <t xml:space="preserve">Item:  02. 05. 03.             </t>
  </si>
  <si>
    <t xml:space="preserve">Serviço:  PORTA DE MADEIRA COMPENSADA LISA PARA CERA OU VERNIZ, 60X210CM, INCLUSO ADUELA 1A, ALIZAR 1A E DOBRADICAS COM ANEL </t>
  </si>
  <si>
    <t xml:space="preserve">CU1246 - ARGAMASSA TRAÇO 1:0,5:4,5 (CIMENTO, CAL E AREIA MÉDIA) PARA ASSENTAMENTO DE ALVENARIA, PREPARO MANUAL. AF_08/2014 </t>
  </si>
  <si>
    <t xml:space="preserve">IM0129 - ADUELA (GUARNICAO, BATENTE OU CAIXAO) DE PORTA, EM MADEIRA DE 1A. QUALIDADE, SEM ALIZARES, DE *13 X 3* CM </t>
  </si>
  <si>
    <t xml:space="preserve">JG    </t>
  </si>
  <si>
    <t xml:space="preserve">IM0178 - !EM PROCESSO DE DESATIVACAO! ALIZAR / GUARNICAO 5 X 2CM MADEIRA IPE/MOGNO/CEREJEIRA OU SIMILAR </t>
  </si>
  <si>
    <t xml:space="preserve">IM1986 - DOBRADICA EM LATAO, 3" X 2 Â½", E= 1,9 A 2 MM, COM ANEL, CROMADO, TAMPA BOLA, COM PARAFUSOS </t>
  </si>
  <si>
    <t xml:space="preserve">IM3680 - !EM PROCESSO DE DESATIVACAO! PARAFUSO ROSCA SOBERBA ACO ZINC CABECA CHATA FENDA SIMPLES 7 X 65 MM </t>
  </si>
  <si>
    <t xml:space="preserve">IM3813 - PECA DE MADEIRA DE LEI NATIVA/REGIONAL 10 X 10 X 3 CM P/ FIXACAO DE ESQUADRIAS OU RODAPE </t>
  </si>
  <si>
    <t xml:space="preserve">IM4141 - PORTA DE MADEIRA SEMI-OCA ENCABECADA, FOLHA LISA PARA VERNIZ, *60 X 210 X 3,5* CM </t>
  </si>
  <si>
    <t xml:space="preserve">Item:  02. 05. 04.             </t>
  </si>
  <si>
    <t xml:space="preserve">Serviço:  PORTA DE MADEIRA COMPENSADA LISA PARA CERA OU VERNIZ, 80X210X3,5CM, INCLUSO ADUELA 1A, ALIZAR 1A E DOBRADICAS COM ANEL </t>
  </si>
  <si>
    <t xml:space="preserve">IM4143 - PORTA MADEIRA COMPENSADA LISA PARA CERA OU VERNIZ 80 X 210 X 3,5CM </t>
  </si>
  <si>
    <t xml:space="preserve">Item:  02. 05. 05.             </t>
  </si>
  <si>
    <t xml:space="preserve">Serviço:  PORTA DE MADEIRA COMPENSADA LISA PARA CERA OU VERNIZ, 90X210X3,5CM, INCLUSO ADUELA 1A, ALIZAR 1A E DOBRADICAS COM ANEL </t>
  </si>
  <si>
    <t xml:space="preserve">IM4144 - PORTA DE MADEIRA SEMI-OCA ENCABECADA, FOLHA LISA PARA VERNIZ, *90 X 210 X 3,5* CM </t>
  </si>
  <si>
    <t xml:space="preserve">Item:  02. 05. 06.             </t>
  </si>
  <si>
    <t xml:space="preserve">Serviço:  FECHADURA DE EMBUTIR COMPLETA, PARA PORTAS EXTERNAS, PADRAO DE ACABAMENTO POPULAR </t>
  </si>
  <si>
    <t xml:space="preserve">IM2336 - FECHADURA DE EMBUTIR PARA PORTA EXTERNA, MACANETA E ESPELHO EM METAL CROMADO </t>
  </si>
  <si>
    <t xml:space="preserve">Item:  02. 05. 07.             </t>
  </si>
  <si>
    <t xml:space="preserve">Serviço:  FECHADURA DE EMBUTIR COMPLETA, PARA PORTAS INTERNAS, PADRAO DE ACABAMENTO POPULAR </t>
  </si>
  <si>
    <t xml:space="preserve">IM2348 - FECHADURA EMBUTIR TP GORGES (CHAVE GRANDE) P/PORTA INTERNA, COMPLETA - LINHA POPULAR </t>
  </si>
  <si>
    <t xml:space="preserve">Item:  02. 06. 01.             </t>
  </si>
  <si>
    <t xml:space="preserve">IM5625 - TINTA ACRILICA PREMIUM, COR BRANCO FOSCO </t>
  </si>
  <si>
    <t xml:space="preserve">Item:  02. 06. 02.             </t>
  </si>
  <si>
    <t xml:space="preserve">IM2589 - !EM PROCESSO DE DESATIVACAO! FUNDO ANTICORROSIVO TIPO ZARCAO OU EQUIV </t>
  </si>
  <si>
    <t xml:space="preserve">IM5618 - !EM PROCESSO DE DESATIVACAO! TINTA ESMALTE SINTETICO ALTO BRILHO </t>
  </si>
  <si>
    <t xml:space="preserve">Item:  02. 06. 03.             </t>
  </si>
  <si>
    <t xml:space="preserve">Serviço:  VERNIZ SINTETICO EM MADEIRA, DUAS DEMAOS </t>
  </si>
  <si>
    <t xml:space="preserve">IM6677 - VERNIZ COPAL </t>
  </si>
  <si>
    <t xml:space="preserve">Item:  02. 07. 01.             </t>
  </si>
  <si>
    <t xml:space="preserve">Serviço:  ARMARIO EM MDF COR A DEFINIR MEDINDO 100X53X76 02 PORTAS 01 PRATELEIRA </t>
  </si>
  <si>
    <t xml:space="preserve">Item:  02. 07. 02.             </t>
  </si>
  <si>
    <t xml:space="preserve">Serviço:  ARMARIO EM MDF COR A DEFINIR MEDINDO 200X62X53 04 PORTAS 01 PRATELEIRA </t>
  </si>
  <si>
    <t xml:space="preserve">Item:  02. 07. 03.             </t>
  </si>
  <si>
    <t xml:space="preserve">Serviço:  ARMARIO EM MDF COR A DEFINIR MEDINDO 152X62X53 04 PORTAS 01 PRATELEIRA </t>
  </si>
  <si>
    <t xml:space="preserve">Item:  02. 07. 04.             </t>
  </si>
  <si>
    <t xml:space="preserve">Serviço:  ARMARIO EM MDF COR A DEFINIR MEDINDO 207X62X53 04 PORTAS 01 PRATELEIRA </t>
  </si>
  <si>
    <t xml:space="preserve">Item:  02. 07. 05.             </t>
  </si>
  <si>
    <t xml:space="preserve">Serviço:  ARMARIO EM MDF COR A DEFINIR MEDINDO 130X50X100 02 PORTAS 01 PRATELEIRA </t>
  </si>
  <si>
    <t xml:space="preserve">Item:  02. 07. 06.             </t>
  </si>
  <si>
    <t xml:space="preserve">Serviço:  ARMARIO EM MDF COR A DEFINIR MEDINDO 140X50X100 02 PORTAS 01 PRATELEIRA </t>
  </si>
  <si>
    <t xml:space="preserve">Item:  02. 08. 01.             </t>
  </si>
  <si>
    <t xml:space="preserve">IM9330 - SPLIT SYSTEM COMPLETO C/       CONTROLE REMOTO CAP. 1,50 TR  </t>
  </si>
  <si>
    <t xml:space="preserve">Item:  02. 09. 01.             </t>
  </si>
  <si>
    <t xml:space="preserve">Item:  02. 09. 02.             </t>
  </si>
  <si>
    <t xml:space="preserve">Serviço:  LIMPEZA VIDRO COMUM </t>
  </si>
  <si>
    <t xml:space="preserve">IM2163 - ESTOPA </t>
  </si>
  <si>
    <t xml:space="preserve">Item:  03. 01. 01.             </t>
  </si>
  <si>
    <t xml:space="preserve">Serviço:  ARMARIO EM MDF COR A DEFINIR MEDINDO 490X40X100 10 PORTAS 02 PRATELEIRA 0 </t>
  </si>
  <si>
    <t xml:space="preserve">IM1991 - DOBRADICA TIPO PIANO EM ACO/FERRO, 1'' X 3 M, GALVANIZADO, COM PARAFUSOS </t>
  </si>
  <si>
    <t xml:space="preserve">Item:  03. 01. 02.             </t>
  </si>
  <si>
    <t xml:space="preserve">Serviço:  BANCADA EM MDF COR A DEFINIR MEDINDO 128X50X85 </t>
  </si>
  <si>
    <t xml:space="preserve">IM7356 - SUPORTE MAO-FRANCESA EM ACO, ABAS IGUAIS 30 CM, CAPACIDADE MINIMA 60 KG, BRANCO </t>
  </si>
  <si>
    <t xml:space="preserve">Item:  03. 01. 03.             </t>
  </si>
  <si>
    <t xml:space="preserve">Serviço:  GAVETEIRO EM MDF COR A DENIFIR MEDINDO 40X50X80 04 GAVETAS </t>
  </si>
  <si>
    <t xml:space="preserve">Item:  03. 01. 04.             </t>
  </si>
  <si>
    <t xml:space="preserve">Serviço:  PRATELEIRA EM MDF COR A DENIFIR MEDINDO 100X30 </t>
  </si>
  <si>
    <t xml:space="preserve">Item:  03. 01. 05.             </t>
  </si>
  <si>
    <t xml:space="preserve">Serviço:  ARMARIO EM MDF COR A DEFINIR MEDINDO 200X55X80 04 PORTAS 01 PRATELEIRA </t>
  </si>
  <si>
    <t xml:space="preserve">Item:  03. 02. 01.             </t>
  </si>
  <si>
    <t xml:space="preserve">Serviço:  CAPLEA PARA EXAUSTÃO DE GASES 15M³/MIN 220V				 </t>
  </si>
  <si>
    <t xml:space="preserve">IM7394 - CAPLEA PARA EXAUSTÃO DE GASES  15M³/MIN 220V                 </t>
  </si>
  <si>
    <t xml:space="preserve">Item:  03. 02. 02.             </t>
  </si>
  <si>
    <t xml:space="preserve">CL0620 - TUBO PVC PONTA/BOLSA C/ VIROLA DN=200MM P/ ESGOTO JUNTA COM ANEL </t>
  </si>
  <si>
    <t xml:space="preserve">CU0992 - MÃO FRANCESA EM BARRA DE FERRO CHATO RETANGULAR 2" X 1/4", REFORÇADA,40 X 30 CM </t>
  </si>
  <si>
    <t xml:space="preserve">CU1015 - ARGAMASSA INDUSTRIALIZADA MULTIUSO PARA REVESTIMENTOS E ASSENTAMENTO DA ALVENARIA, PREPARO COM MISTURADOR DE EIXO HORIZONTAL DE 160 KG. AF_06/2014 </t>
  </si>
  <si>
    <t xml:space="preserve">Item:  03. 02. 03.             </t>
  </si>
  <si>
    <t xml:space="preserve">Item:  03. 03. 01.             </t>
  </si>
  <si>
    <t xml:space="preserve">Item:  04. 01. 01.             </t>
  </si>
  <si>
    <t xml:space="preserve">IM5564 - BLOCO CERAMICO (ALVENARIA DE VEDACAO), DE 9 X 19 X 19 CM </t>
  </si>
  <si>
    <t xml:space="preserve">IM7128 - TELA DE ACO SOLDADA GALVANIZADA PARA ALVENARIA, FIO 1,20 A 1,70 DE DIAMETRO, MALHA 15 X 15 MM, LARGURA 7,5 CM E COMPRIMENTO 50,0 CM </t>
  </si>
  <si>
    <t xml:space="preserve">Item:  04. 01. 02.             </t>
  </si>
  <si>
    <t xml:space="preserve">IM4890 - TABUA MADEIRA 2A QUALIDADE 2,5 X 30,0CM (1 X 12") NAO APARELHADA </t>
  </si>
  <si>
    <t xml:space="preserve">Item:  04. 01. 03.             </t>
  </si>
  <si>
    <t xml:space="preserve">Item:  04. 01. 04.             </t>
  </si>
  <si>
    <t xml:space="preserve">Serviço:  MASSA ÚNICA, PARA RECEBIMENTO DE PINTURA, EM ARGAMASSA TRAÇO 1:2:8, PREPARO MECÂNICO COM BETONEIRA 400L, APLICADA MANUALMENTE EM FACES INTERNAS DE PAREDES DE AMBIENTES COM ÁREA MENOR QUE 10M2, ESPESSURA DE 20MM, COM EXECUÇÃO DE TALISCAS. AF_06/2014 </t>
  </si>
  <si>
    <t xml:space="preserve">Item:  04. 01. 05.             </t>
  </si>
  <si>
    <t xml:space="preserve">CU1248 - ARGAMASSA TRAÇO 1:3 (CIMENTO E AREIA MÉDIA), PREPARO MANUAL. AF_08/2014 </t>
  </si>
  <si>
    <t xml:space="preserve">Item:  04. 01. 06.             </t>
  </si>
  <si>
    <t xml:space="preserve">Item:  04. 01. 07.             </t>
  </si>
  <si>
    <t xml:space="preserve">Item:  04. 02. 01.             </t>
  </si>
  <si>
    <t xml:space="preserve">Serviço:  PONTO DE ÁGUA FRIA PVC 1/2     MEDIA 5M DE TUBO PVC          </t>
  </si>
  <si>
    <t xml:space="preserve">IH0005 - !EM PROCESSO DE DESATIVACAO! AJUDANTE DE ENCANADOR </t>
  </si>
  <si>
    <t xml:space="preserve">IM2440 - FITA VEDA ROSCA EM ROLOS DE 18 MM X 10 M (L X C) </t>
  </si>
  <si>
    <t xml:space="preserve">IM2877 - JOELHO PVC C/ROSCA 90G P/AGUA FRIA PREDIAL 1/2" </t>
  </si>
  <si>
    <t xml:space="preserve">IM6364 - TUBO PVC, ROSCAVEL, 1/2", AGUA FRIA PREDIAL </t>
  </si>
  <si>
    <t xml:space="preserve">Item:  04. 02. 02.             </t>
  </si>
  <si>
    <t xml:space="preserve">Serviço:  PONTO DE ESGOTO PVC 100MM - MEDIA 1,10M DE TUBO PVC ESGOTO PREDIAL DN 100MM E 1 JOELHO PVC 90GRAUS ESGOTO PREDIAL DN 100MM - FORNECIMENTO E INSTALAÇÃO </t>
  </si>
  <si>
    <t xml:space="preserve">IM0182 - ANEL BORRACHA PARA TUBO ESGOTO PREDIAL, DN 100 MM (NBR 5688) </t>
  </si>
  <si>
    <t xml:space="preserve">IM2890 - JOELHO PVC SERIE R P/ ESG PREDIAL 90G DN 100 MM </t>
  </si>
  <si>
    <t xml:space="preserve">IM3718 - PASTA LUBRIFICANTE PARA USO EM TUBOS DE PVC COM ANEL DE BORRACHA (POTE DE 3.500* G) </t>
  </si>
  <si>
    <t xml:space="preserve">IM6336 - TUBO PVC SERIE NORMAL, DN 100 MM, PARA ESGOTO PREDIAL (NBR 5688) </t>
  </si>
  <si>
    <t xml:space="preserve">Item:  04. 03. 01.             </t>
  </si>
  <si>
    <t xml:space="preserve">Item:  04. 03. 02.             </t>
  </si>
  <si>
    <t xml:space="preserve">Item:  04. 03. 03.             </t>
  </si>
  <si>
    <t xml:space="preserve">Item:  04. 04. 01.             </t>
  </si>
  <si>
    <t xml:space="preserve">Serviço:  ARMARIO EM MDF COR A DEFINIR MEDINDO 250X40X80 06 PORTAS DE VIDRO 04 PRATELEIRA </t>
  </si>
  <si>
    <t xml:space="preserve">Item:  04. 04. 02.             </t>
  </si>
  <si>
    <t xml:space="preserve">Serviço:  BANCADA CENTRAL EM METALON TAMPA EM MDF 270X100X80 E BANCADA SUPERIOR EM METALON TAMPA EM MDF MEDINDO 250X60X100 </t>
  </si>
  <si>
    <t xml:space="preserve">CU0985 - SOLDA DE TOPO DESCENDENTE, EM CHAPA ACO CHANFR 5/16" ESP (P/ ASSENT TUBULACAO OU PECA DE ACO) UTILIZANDO CONVERSOR DIESEL. </t>
  </si>
  <si>
    <t xml:space="preserve">Item:  04. 05. 01.             </t>
  </si>
  <si>
    <t xml:space="preserve">Serviço:  CAPELA DE EXAUSTÃO DE 15M3/MIN                               </t>
  </si>
  <si>
    <t xml:space="preserve">IM7408 - CAPELA DE EXAUSTÃO DE 15M3/MIN                               </t>
  </si>
  <si>
    <t xml:space="preserve">Item:  04. 05. 02.             </t>
  </si>
  <si>
    <t xml:space="preserve">Item:  04. 05. 03.             </t>
  </si>
  <si>
    <t xml:space="preserve">IM9329 - LAVA OLHOS DE EMERGÊNCIA C/    CUBA FLEXÍVEL E CHUVEIRO P/   </t>
  </si>
  <si>
    <t xml:space="preserve">Item:  04. 05. 04.             </t>
  </si>
  <si>
    <t xml:space="preserve">Item:  04. 05. 05.             </t>
  </si>
  <si>
    <t xml:space="preserve">Item:  05. 01. 01.             </t>
  </si>
  <si>
    <t xml:space="preserve">Item:  05. 01. 02.             </t>
  </si>
  <si>
    <t xml:space="preserve">Item:  05. 01. 03.             </t>
  </si>
  <si>
    <t xml:space="preserve">Item:  05. 01. 04.             </t>
  </si>
  <si>
    <t xml:space="preserve">Item:  05. 01. 05.             </t>
  </si>
  <si>
    <t xml:space="preserve">Item:  05. 01. 06.             </t>
  </si>
  <si>
    <t xml:space="preserve">Item:  05. 01. 07.             </t>
  </si>
  <si>
    <t xml:space="preserve">Item:  05. 02. 01.             </t>
  </si>
  <si>
    <t xml:space="preserve">Serviço:  DIVISORIA EM MADEIRA COMPENSADA RESINADA ESPESSURA 6MM, ESTRUTURADA EMMADEIRA DE LEI 3"X3" </t>
  </si>
  <si>
    <t xml:space="preserve">IM1046 - CHAPA DE MADEIRA COMPENSADA RESINADA PARA FORMA DE CONCRETO, DE *2,2 X 1,1* M, E = 6 MM </t>
  </si>
  <si>
    <t xml:space="preserve">Item:  05. 02. 02.             </t>
  </si>
  <si>
    <t xml:space="preserve">Item:  05. 02. 03.             </t>
  </si>
  <si>
    <t xml:space="preserve">Item:  05. 03. 01.             </t>
  </si>
  <si>
    <t xml:space="preserve">Item:  05. 03. 02.             </t>
  </si>
  <si>
    <t xml:space="preserve">Item:  05. 04. 01.             </t>
  </si>
  <si>
    <t xml:space="preserve">Item:  05. 04. 02.             </t>
  </si>
  <si>
    <t xml:space="preserve">Item:  05. 04. 03.             </t>
  </si>
  <si>
    <t xml:space="preserve">Item:  05. 05. 01.             </t>
  </si>
  <si>
    <t xml:space="preserve">Serviço:  ARMARIO EM MDF COR A DEFINIR AEREO MEDINDO 240X90X60 05 PORTAS </t>
  </si>
  <si>
    <t xml:space="preserve">Item:  05. 05. 02.             </t>
  </si>
  <si>
    <t xml:space="preserve">Serviço:  ARMARIO EM MDF COR A DEFINIR AEREO MEDINDO 280X90X60 06 PORTAS </t>
  </si>
  <si>
    <t xml:space="preserve">Item:  05. 06. 01.             </t>
  </si>
  <si>
    <t xml:space="preserve">Item:  05. 07. 01.             </t>
  </si>
  <si>
    <t xml:space="preserve">Item:  06. 01. 01.             </t>
  </si>
  <si>
    <t xml:space="preserve">IM7357 - SUPORTE MAO-FRANCESA EM ACO, ABAS IGUAIS 40 CM, CAPACIDADE MINIMA 70 KG, BRANCO </t>
  </si>
  <si>
    <t xml:space="preserve">Item:  06. 01. 02.             </t>
  </si>
  <si>
    <t xml:space="preserve">CL0641 - VÁLVULA EM METAL CROMADO TIPO AMERICANA 3.1/2" X 1.1/2" PARA PIA - FORNECIMENTO E INSTALAÇÃO. AF_12/2013 </t>
  </si>
  <si>
    <t xml:space="preserve">CL0644 - SIFÃO DO TIPO GARRAFA EM METAL CROMADO 1 X 1.1/2" - FORNECIMENTO E INSTALAÇÃO. AF_12/2013 </t>
  </si>
  <si>
    <t xml:space="preserve">Item:  06. 01. 03.             </t>
  </si>
  <si>
    <t xml:space="preserve">Serviço:  TORNEIRA CROMADA TUBO MÓVEL, DE PAREDE, 1/2" OU 3/4", PARA PIA DE COZINHA, PADRÃO MÉDIO - FORNECIMENTO E INSTALAÇÃO. AF_12/2013 </t>
  </si>
  <si>
    <t xml:space="preserve">IM5782 - TORNEIRA CROMADA DE PAREDE PARA COZINHA BICA MOVEL COM AREJADOR 1/2 " OU 3/4 " (REF 1168) </t>
  </si>
  <si>
    <t xml:space="preserve">Item:  06. 01. 04.             </t>
  </si>
  <si>
    <t xml:space="preserve">Item:  06. 01. 05.             </t>
  </si>
  <si>
    <t xml:space="preserve">Item:  06. 01. 06.             </t>
  </si>
  <si>
    <t xml:space="preserve">Item:  06. 01. 07.             </t>
  </si>
  <si>
    <t xml:space="preserve">Item:  06. 02. 01.             </t>
  </si>
  <si>
    <t xml:space="preserve">Item:  06. 02. 02.             </t>
  </si>
  <si>
    <t xml:space="preserve">Item:  06. 02. 03.             </t>
  </si>
  <si>
    <t xml:space="preserve">Item:  06. 02. 04.             </t>
  </si>
  <si>
    <t xml:space="preserve">IM6711 - VIDRO TEMPERADO INCOLOR E = 8 MM, SEM COLOCACAO </t>
  </si>
  <si>
    <t xml:space="preserve">Item:  06. 03. 01.             </t>
  </si>
  <si>
    <t xml:space="preserve">Item:  06. 03. 02.             </t>
  </si>
  <si>
    <t xml:space="preserve">Item:  06. 03. 03.             </t>
  </si>
  <si>
    <t xml:space="preserve">Item:  06. 04. 01.             </t>
  </si>
  <si>
    <t xml:space="preserve">Serviço:  PRATELEIRAS EM MDF COR A DEFINIR MEDINDO 55X44 </t>
  </si>
  <si>
    <t xml:space="preserve">CU0993 - MÃO FRANCESA EM BARRA DE FERRO CHATO RETANGULAR 2" X 1/4", REFORÇADA,30 X 25 CM </t>
  </si>
  <si>
    <t xml:space="preserve">Item:  06. 04. 02.             </t>
  </si>
  <si>
    <t xml:space="preserve">Serviço:  ARMARIO EM MDF COR A DEFINIR MEDINDO 140X40X80 03 PORTAS </t>
  </si>
  <si>
    <t xml:space="preserve">Item:  06. 04. 03.             </t>
  </si>
  <si>
    <t xml:space="preserve">Serviço:  ARMARIO EM MDF AEREO COR A DEFINIR 100X40X100 01 PORTA </t>
  </si>
  <si>
    <t xml:space="preserve">Item:  06. 04. 04.             </t>
  </si>
  <si>
    <t xml:space="preserve">Serviço:  ARMARIO EM MDF COR A DEFINIR 300X40X80 06 PORTAS </t>
  </si>
  <si>
    <t xml:space="preserve">Item:  06. 04. 05.             </t>
  </si>
  <si>
    <t xml:space="preserve">Serviço:  ESCANINHO EM MDF COM CHAVE 60X248X60 COM 8 PORTAS </t>
  </si>
  <si>
    <t xml:space="preserve">Item:  06. 04. 06.             </t>
  </si>
  <si>
    <t xml:space="preserve">Serviço:  ARMARIO EM MDF COR A DEFINIR MEDINDO 160X80X40 03 PORTAS </t>
  </si>
  <si>
    <t xml:space="preserve">Item:  06. 04. 07.             </t>
  </si>
  <si>
    <t xml:space="preserve">Item:  06. 04. 08.             </t>
  </si>
  <si>
    <t xml:space="preserve">Serviço:  BANCADA EM MDF COR A DEFINIR - DIVERSOS TAM </t>
  </si>
  <si>
    <t xml:space="preserve">Unid: M²    </t>
  </si>
  <si>
    <t xml:space="preserve">Item:  06. 05. 01.             </t>
  </si>
  <si>
    <t xml:space="preserve">Item:  07. 01. 01.             </t>
  </si>
  <si>
    <t xml:space="preserve">Item:  07. 01. 02.             </t>
  </si>
  <si>
    <t xml:space="preserve">Item:  07. 01. 03.             </t>
  </si>
  <si>
    <t xml:space="preserve">Item:  07. 01. 04.             </t>
  </si>
  <si>
    <t xml:space="preserve">Item:  07. 01. 05.             </t>
  </si>
  <si>
    <t xml:space="preserve">Item:  07. 01. 06.             </t>
  </si>
  <si>
    <t xml:space="preserve">Item:  07. 01. 07.             </t>
  </si>
  <si>
    <t xml:space="preserve">Item:  07. 02. 01.             </t>
  </si>
  <si>
    <t xml:space="preserve">Item:  07. 02. 02.             </t>
  </si>
  <si>
    <t xml:space="preserve">Item:  07. 02. 03.             </t>
  </si>
  <si>
    <t xml:space="preserve">Item:  07. 02. 04.             </t>
  </si>
  <si>
    <t xml:space="preserve">Item:  07. 02. 05.             </t>
  </si>
  <si>
    <t xml:space="preserve">Item:  07. 02. 06.             </t>
  </si>
  <si>
    <t xml:space="preserve">Item:  07. 02. 07.             </t>
  </si>
  <si>
    <t xml:space="preserve">Item:  07. 03. 01.             </t>
  </si>
  <si>
    <t xml:space="preserve">IM9522 - DIVISÓRIA DE GESSO ACARTONADO  e=70mm, S/ REVESTIMENTO       </t>
  </si>
  <si>
    <t xml:space="preserve">Item:  07. 03. 02.             </t>
  </si>
  <si>
    <t xml:space="preserve">Item:  07. 03. 03.             </t>
  </si>
  <si>
    <t xml:space="preserve">Item:  07. 03. 04.             </t>
  </si>
  <si>
    <t xml:space="preserve">Item:  07. 03. 05.             </t>
  </si>
  <si>
    <t xml:space="preserve">Item:  07. 03. 06.             </t>
  </si>
  <si>
    <t xml:space="preserve">Item:  07. 04. 01.             </t>
  </si>
  <si>
    <t xml:space="preserve">Serviço:  ARMARIO EM MDF COR A DEFINIR BANCADA C/ PRAT MODULO 4 PORTAS 1,35X0,6X0,8M </t>
  </si>
  <si>
    <t xml:space="preserve">Item:  07. 04. 02.             </t>
  </si>
  <si>
    <t xml:space="preserve">Serviço:  ARMARIO MDF COR  A DEFINIR 4 PTS E 9 GAVETA 3,44X0,6X0,8M </t>
  </si>
  <si>
    <t xml:space="preserve">Item:  07. 05. 01.             </t>
  </si>
  <si>
    <t xml:space="preserve">Item:  07. 05. 02.             </t>
  </si>
  <si>
    <t xml:space="preserve">Item:  07. 05. 03.             </t>
  </si>
  <si>
    <t xml:space="preserve">Item:  07. 06. 01.             </t>
  </si>
  <si>
    <t xml:space="preserve">Serviço:  VIDRO TEMPERADO COLORIDO       VERDE, ESPESSURA 10MM,        </t>
  </si>
  <si>
    <t xml:space="preserve">IM6706 - VIDRO TEMPERADO VERDE E = 10 MM, SEM COLOCACAO </t>
  </si>
  <si>
    <t xml:space="preserve">Serviço:  LAMINADO MELAMINICO LISO E     FOSCO, PARA REVESTIMENTO DE   </t>
  </si>
  <si>
    <t>Serviço:  ARMACAO DE ACO CA-60 DIAM.7,0  A 8,0MM - FORNECIMENTO / CORTE</t>
  </si>
  <si>
    <t xml:space="preserve">Composição:  CH0073            </t>
  </si>
  <si>
    <t xml:space="preserve">Serviço:  CONCRETO NAO ESTRUTURAL,       CONSUMO 150KG/M3, PREPARO COM </t>
  </si>
  <si>
    <t xml:space="preserve">IE0021 - BETONEIRA 320 L, DIESEL, POTENCIA DE 5,5 HP, SEM CARREGADOR MECANICO (LOCACAO) </t>
  </si>
  <si>
    <t xml:space="preserve">IM0265 - AREIA MEDIA - POSTO JAZIDA/FORNECEDOR (SEM FRETE) </t>
  </si>
  <si>
    <t xml:space="preserve">IM3911 - PEDRA BRITADA N. 2 (19 A 38 MM) POSTO PEDREIRA/FORNECEDOR, SEM FRETE </t>
  </si>
  <si>
    <t xml:space="preserve">Serviço:  CONCRETO FCK=20MPA, VIRADO EM  BETONEIRA, SEM LANCAMENTO     </t>
  </si>
  <si>
    <t xml:space="preserve">IE0029 - BETONEIRA 580 L COM MOTOR ELETRICO TRIFASICO, POTENCIA DE 7,5 HP, COM CARREGADOR MECANICO (LOCACAO) </t>
  </si>
  <si>
    <t xml:space="preserve">IM3910 - PEDRA BRITADA N. 1 (9,5 a 19 MM) POSTO PEDREIRA/FORNECEDOR, SEM FRETE </t>
  </si>
  <si>
    <t xml:space="preserve">Composição:  CL0620            </t>
  </si>
  <si>
    <t>Serviço:  TUBO PVC PONTA/BOLSA C/ VIROLA DN=200MM P/ ESGOTO JUNTA COM A</t>
  </si>
  <si>
    <t xml:space="preserve">IM0194 - ANEL BORRACHA, PARA TUBO PVC, REDE COLETOR ESGOTO, DN 200 MM (NBR 7362) </t>
  </si>
  <si>
    <t xml:space="preserve">IM6327 - TUBO PVC EB 644 P/ REDE COLET ESG JE DN 200MM </t>
  </si>
  <si>
    <t xml:space="preserve">IM6507 - VALVULA EM METAL CROMADO TIPO AMERICANA 3.1/2" X 1.1/2" P/ PIA DE COZINHA </t>
  </si>
  <si>
    <t>Serviço:  SIFÃO DO TIPO GARRAFA EM METAL CROMADO 1 X 1.1/2" - FORNECIME</t>
  </si>
  <si>
    <t xml:space="preserve">IM4808 - !EM PROCESSO DE DESATIVACAO! SIFAO EM METAL CROMADO 1 X 1 1/2" </t>
  </si>
  <si>
    <t xml:space="preserve">IM1463 - CUBA ACO INOX (AISI 304) DE EMBUTIR COM VALVULA 3 1/2 ", DE *46 X 30 X 12* CM </t>
  </si>
  <si>
    <t>Serviço:  MÃO FRANCESA EM BARRA DE FERRO CHATO RETANGULAR 2" X 1/4", RE</t>
  </si>
  <si>
    <t xml:space="preserve">CU0074 - SOLDA TOPO DESCENDENTE CHANFRADA ESPESSURA=1/4" CHAPA/PERFIL/TUBO ACOCOM CONVERSOR DIESEL. </t>
  </si>
  <si>
    <t xml:space="preserve">IM0414 - BARRA DE FERRO RETANGULAR, BARRA CHATA, 2 X 1/4" (L X E), 2,53 KG/M </t>
  </si>
  <si>
    <t xml:space="preserve">CU1240 - OPERADOR DE BETONEIRA ESTACIONÁRIA/MISTURADOR COM ENCARGOS COMPLEMENTARES </t>
  </si>
  <si>
    <t xml:space="preserve">CY0068 - MISTURADOR DE ARGAMASSA, EIXO HORIZONTAL, CAPACIDADE DE MISTURA 160 KG, MOTOR ELÉTRICO POTÊNCIA 3 CV - CHP DIURNO. AF_06/2014 </t>
  </si>
  <si>
    <t xml:space="preserve">CY0073 - MISTURADOR DE ARGAMASSA, EIXO HORIZONTAL, CAPACIDADE DE MISTURA 160 KG, MOTOR ELÉTRICO POTÊNCIA 3 CV - CHI DIURNO. AF_06/2014 </t>
  </si>
  <si>
    <t xml:space="preserve">Composição:  CU1017            </t>
  </si>
  <si>
    <t>Serviço:  ARGAMASSA INDUSTRIALIZADA PARA CHAPISCO ROLADO, PREPARO MANUA</t>
  </si>
  <si>
    <t xml:space="preserve">IM7255 - ARGAMASSA INDUSTRIALIZADA PARA CHAPISCO ROLADO </t>
  </si>
  <si>
    <t xml:space="preserve">CY0098 - BETONEIRA CAPACIDADE NOMINAL DE 400 L, CAPACIDADE DE MISTURA 310 L, MOTOR ELÉTRICO TRIFÁSICO POTÊNCIA DE 2 HP, SEM CARREGADOR - CHP DIURNO.AF_10/2014 </t>
  </si>
  <si>
    <t xml:space="preserve">CY0099 - BETONEIRA CAPACIDADE NOMINAL DE 400 L, CAPACIDADE DE MISTURA 310 L, MOTOR ELÉTRICO TRIFÁSICO POTÊNCIA DE 2 HP, SEM CARREGADOR - CHI DIUIRNO.AF_10/2014 </t>
  </si>
  <si>
    <t>Serviço:  ARGAMASSA TRAÇO 1:4 (CIMENTO E AREIA GROSSA) COM ADIÇÃO DE EM</t>
  </si>
  <si>
    <t xml:space="preserve">CY0056 - MISTURADOR DE ARGAMASSA, EIXO HORIZONTAL, CAPACIDADE DE MISTURA 300 KG, MOTOR ELÉTRICO POTÊNCIA 5 CV - CHP DIURNO. AF_06/2014 </t>
  </si>
  <si>
    <t xml:space="preserve">CY0061 - MISTURADOR DE ARGAMASSA, EIXO HORIZONTAL, CAPACIDADE DE MISTURA 300 KG, MOTOR ELÉTRICO POTÊNCIA 5 CV - CHI DIURNO. AF_06/2014 </t>
  </si>
  <si>
    <t xml:space="preserve">IM0264 - AREIA GROSSA - POSTO JAZIDA/FORNECEDOR (SEM FRETE) </t>
  </si>
  <si>
    <t xml:space="preserve">Composição:  CU1071            </t>
  </si>
  <si>
    <t xml:space="preserve">Composição:  CU1239            </t>
  </si>
  <si>
    <t xml:space="preserve">Serviço:  VIGIA NOTURNO COM ENCARGOS     COMPLEMENTARES                </t>
  </si>
  <si>
    <t xml:space="preserve">IH0120 - VIGIA NOTURNO </t>
  </si>
  <si>
    <t xml:space="preserve">Composição:  CU1246            </t>
  </si>
  <si>
    <t xml:space="preserve">Serviço:  ARGAMASSA TRAÇO 1:0,5:4,5      (CIMENTO, CAL E AREIA MÉDIA)  </t>
  </si>
  <si>
    <t xml:space="preserve">Composição:  CU1248            </t>
  </si>
  <si>
    <t xml:space="preserve">Serviço:  ARGAMASSA TRAÇO 1:3 (CIMENTO E AREIA MÉDIA), PREPARO MANUAL. </t>
  </si>
  <si>
    <t xml:space="preserve">IM0988 - CHAPA ACO GROSSA PRETA 3/8"(9,53MM) 74,695KG/M2 </t>
  </si>
  <si>
    <t xml:space="preserve">Composição:  CZ9080            </t>
  </si>
  <si>
    <t xml:space="preserve">IH9026 - AUXILIAR DE ELETRICISTA </t>
  </si>
  <si>
    <t xml:space="preserve">CZ9082 - FERRAMENTAS (ENCARGOS COMPLEMENTARES) </t>
  </si>
  <si>
    <t xml:space="preserve">CZ9083 - EPI (ENCARGOS COMPLEMENTARES) </t>
  </si>
  <si>
    <t xml:space="preserve">IM9106 - ALIMENTACAO (ENCARGOS COMPLEMENTARES) *COLETADO CAIXA* </t>
  </si>
  <si>
    <t xml:space="preserve">IM9107 - TRANSPORTE (ENCARGOS COMPLEMENTARES) *COLETADO CAIXA* </t>
  </si>
  <si>
    <t xml:space="preserve">IM9108 - EXAMES (ENCARGOS COMPLEMENTARES) *COLETADO CAIXA* </t>
  </si>
  <si>
    <t xml:space="preserve">IM9109 - SEGURO (ENCARGOS COMPLEMENTARES) *COLETADO CAIXA* </t>
  </si>
  <si>
    <t xml:space="preserve">IE0086 - !EM PROCESSO DE DESATIVACAO! CAMINHAO TOCO FORD CARGO 1717 E MOTOR CUMMINS 170 CV - PBT=16000 KG - CARGA UTIL + CARROCERIA = 11090 KG - DIST ENTRE EIXOS 4800 MM - INCL CARROCERIA FIXA ABERTA DE MADEIRA P/ TR </t>
  </si>
  <si>
    <t>Serviço:  MAQUINA SOLDA ARCO 375A DIESEL 33CV CHP DIURNO EXCLUSIVE OPER</t>
  </si>
  <si>
    <t xml:space="preserve">IE0231 - GRUPO DE SOLDAGEM C/ GERADOR A DIESEL 60 CV PARA SOLDA ELETRICA, SOBRE 04 RODAS, COM MOTOR 4 CILINDROS </t>
  </si>
  <si>
    <t>Serviço:  MAQUINA SOLDA ARCO 375A DIESEL 33CV CHI NOTURNO EXCLUSIVE OPE</t>
  </si>
  <si>
    <t xml:space="preserve">IM2101 - !EM PROCESSO DE DESATIVACAO! ENXADA ESTREITA DE *240 X 230* MM, SEM CABO </t>
  </si>
  <si>
    <t xml:space="preserve">CY0057 - MISTURADOR DE ARGAMASSA, EIXO HORIZONTAL, CAPACIDADE DE MISTURA 300 KG, MOTOR ELÉTRICO POTÊNCIA 5 CV - DEPRECIAÇÃO. AF_06/2014 </t>
  </si>
  <si>
    <t xml:space="preserve">CY0058 - MISTURADOR DE ARGAMASSA, EIXO HORIZONTAL, CAPACIDADE DE MISTURA 300 KG, MOTOR ELÉTRICO POTÊNCIA 5 CV - JUROS. AF_06/2014 </t>
  </si>
  <si>
    <t xml:space="preserve">CY0059 - MISTURADOR DE ARGAMASSA, EIXO HORIZONTAL, CAPACIDADE DE MISTURA 300 KG, MOTOR ELÉTRICO POTÊNCIA 5 CV - MANUTENÇÃO. AF_06/2014 </t>
  </si>
  <si>
    <t xml:space="preserve">CY0060 - MISTURADOR DE ARGAMASSA, EIXO HORIZONTAL, CAPACIDADE DE MISTURA 300 KG, MOTOR ELÉTRICO POTÊNCIA 5 CV - MATERIAIS NA OPERAÇÃO. AF_06/2014 </t>
  </si>
  <si>
    <t xml:space="preserve">CY0069 - MISTURADOR DE ARGAMASSA, EIXO HORIZONTAL, CAPACIDADE DE MISTURA 160 KG, MOTOR ELÉTRICO POTÊNCIA 3 CV - DEPRECIAÇÃO. AF_06/2014 </t>
  </si>
  <si>
    <t xml:space="preserve">CY0070 - MISTURADOR DE ARGAMASSA, EIXO HORIZONTAL, CAPACIDADE DE MISTURA 160 KG, MOTOR ELÉTRICO POTÊNCIA 3 CV - JUROS. AF_06/2014 </t>
  </si>
  <si>
    <t xml:space="preserve">CY0071 - MISTURADOR DE ARGAMASSA, EIXO HORIZONTAL, CAPACIDADE DE MISTURA 160 KG, MOTOR ELÉTRICO POTÊNCIA 3 CV - MANUTENÇÃO. AF_06/2014 </t>
  </si>
  <si>
    <t xml:space="preserve">CY0072 - MISTURADOR DE ARGAMASSA, EIXO HORIZONTAL, CAPACIDADE DE MISTURA 160 KG, MOTOR ELÉTRICO POTÊNCIA 3 CV - MATERIAIS NA OPERAÇÃO. AF_06/2014 </t>
  </si>
  <si>
    <t xml:space="preserve">Composição:  CY0098            </t>
  </si>
  <si>
    <t xml:space="preserve">Serviço:  BETONEIRA CAPACIDADE NOMINAL   DE 400 L, CAPACIDADE DE       </t>
  </si>
  <si>
    <t xml:space="preserve">CY0094 - BETONEIRA CAPACIDADE NOMINAL DE 400 L, CAPACIDADE DE MISTURA 310 L, MOTOR ELÉTRICO TRIFÁSICO POTÊNCIA DE 2 HP, SEM CARREGADOR - DEPRECIAÇÃO.AF_10/2014 </t>
  </si>
  <si>
    <t xml:space="preserve">CY0095 - BETONEIRA CAPACIDADE NOMINAL DE 400 L, CAPACIDADE DE MISTURA 310 L, MOTOR ELÉTRICO TRIFÁSICO POTÊNCIA DE 2 HP, SEM CARREGADOR - JUROS. AF_10/2014 </t>
  </si>
  <si>
    <t xml:space="preserve">CY0096 - BETONEIRA CAPACIDADE NOMINAL DE 400 L, CAPACIDADE DE MISTURA 310 L, MOTOR ELÉTRICO TRIFÁSICO POTÊNCIA DE 2 HP, SEM CARREGADOR - MANUTENÇÃO.AF_10/2014 </t>
  </si>
  <si>
    <t xml:space="preserve">CY0097 - BETONEIRA CAPACIDADE NOMINAL DE 400 L, CAPACIDADE DE MISTURA 310 L, MOTOR ELÉTRICO TRIFÁSICO POTÊNCIA DE 2 HP, SEM CARREGADOR - MATERIAIS NAOPERAÇÃO. AF_10/2014 </t>
  </si>
  <si>
    <t xml:space="preserve">Composição:  CY0099            </t>
  </si>
  <si>
    <t xml:space="preserve">Composição:  CZ9082            </t>
  </si>
  <si>
    <t xml:space="preserve">IM9110 - BALDE PLASTICO CAP 10L </t>
  </si>
  <si>
    <t xml:space="preserve">IM9111 - CARRO-DE-MAO CACAMBA METALICA E PNEU MACICO </t>
  </si>
  <si>
    <t xml:space="preserve">IM9112 - !EM PROCESSO DE DESATIVACAO! ENXADA ESTREITA DE *240 X 230* MM, SEM CABO </t>
  </si>
  <si>
    <t xml:space="preserve">Composição:  CZ9083            </t>
  </si>
  <si>
    <t xml:space="preserve">IM9113 - BOTA COURO SOLADO DE BORRACHA VULCANIZADA </t>
  </si>
  <si>
    <t xml:space="preserve">IM9114 - CAPA P/ CHUVA </t>
  </si>
  <si>
    <t xml:space="preserve">IM9115 - CAPACETE PLASTICO RIGIDO </t>
  </si>
  <si>
    <t xml:space="preserve">IM9116 - LUVA RASPA DE COURO, CANO CURTO </t>
  </si>
  <si>
    <t xml:space="preserve">IM7281 - MISTURADOR DE ARGAMASSA, EIXO HORIZONTAL, CAPACIDADE DE MISTURA 300 KG, MOTOR ELETRICO TRIFASICO 220/380 V, POTENCIA 5 CV </t>
  </si>
  <si>
    <t xml:space="preserve">IM7280 - MISTURADOR DE ARGAMASSA, EIXO HORIZONTAL, CAPACIDADE DE MISTURA 160 KG, MOTOR ELETRICO TRIFASICO 220/380 V, POTENCIA 3 CV </t>
  </si>
  <si>
    <t xml:space="preserve">Composição:  CY0094            </t>
  </si>
  <si>
    <t xml:space="preserve">IE0016 - BETONEIRA CAPACIDADE NOMINAL 400 L, CAPACIDADE DE MISTURA 280 L, MOTOR ELETRICO TRIFASICO 220/380 V POTENCIA 2 CV, SEM CARREGADOR </t>
  </si>
  <si>
    <t xml:space="preserve">Composição:  CY0095            </t>
  </si>
  <si>
    <t xml:space="preserve">Composição:  CY0096            </t>
  </si>
  <si>
    <t xml:space="preserve">Composição:  CY0097            </t>
  </si>
  <si>
    <t>DATA: 11/05/2014</t>
  </si>
  <si>
    <t>DATA BASE - REGIÃO: SINAPI - Belo Horizonte/MG  (MES: O2/15)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</si>
</sst>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b/>
      <sz val="12"/>
      <color indexed="12"/>
      <name val="Times New Roman"/>
      <family val="1"/>
    </font>
    <font>
      <b/>
      <u/>
      <sz val="14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indexed="54"/>
      <name val="Times New Roman"/>
      <family val="1"/>
    </font>
    <font>
      <sz val="6"/>
      <color indexed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  <scheme val="minor"/>
    </font>
    <font>
      <b/>
      <sz val="9"/>
      <name val="Arial"/>
      <family val="2"/>
    </font>
    <font>
      <vertAlign val="superscript"/>
      <sz val="12"/>
      <color indexed="8"/>
      <name val="Times New Roman"/>
      <family val="1"/>
    </font>
    <font>
      <b/>
      <u/>
      <sz val="12"/>
      <name val="Times New Roman"/>
      <family val="1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5"/>
      <name val="Times New Roman"/>
      <family val="1"/>
    </font>
    <font>
      <sz val="5"/>
      <color theme="1"/>
      <name val="Times New Roman"/>
      <family val="1"/>
    </font>
    <font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7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1BBCC"/>
      </right>
      <top style="thin">
        <color indexed="64"/>
      </top>
      <bottom/>
      <diagonal/>
    </border>
    <border>
      <left style="thin">
        <color indexed="64"/>
      </left>
      <right style="thin">
        <color rgb="FFB1BBCC"/>
      </right>
      <top/>
      <bottom/>
      <diagonal/>
    </border>
    <border>
      <left style="thin">
        <color indexed="64"/>
      </left>
      <right style="thin">
        <color rgb="FFB1BBCC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>
      <alignment vertical="top"/>
    </xf>
    <xf numFmtId="0" fontId="22" fillId="0" borderId="0">
      <alignment vertical="top"/>
    </xf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8">
    <xf numFmtId="0" fontId="0" fillId="0" borderId="0" xfId="0"/>
    <xf numFmtId="4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horizontal="right"/>
    </xf>
    <xf numFmtId="0" fontId="0" fillId="33" borderId="13" xfId="0" applyFill="1" applyBorder="1"/>
    <xf numFmtId="49" fontId="20" fillId="33" borderId="0" xfId="0" applyNumberFormat="1" applyFont="1" applyFill="1" applyBorder="1" applyAlignment="1">
      <alignment horizontal="left" vertical="center"/>
    </xf>
    <xf numFmtId="0" fontId="20" fillId="33" borderId="0" xfId="0" applyFont="1" applyFill="1" applyBorder="1" applyAlignment="1">
      <alignment horizontal="center" vertical="center"/>
    </xf>
    <xf numFmtId="0" fontId="0" fillId="33" borderId="0" xfId="0" applyFill="1" applyBorder="1"/>
    <xf numFmtId="4" fontId="0" fillId="33" borderId="0" xfId="0" applyNumberFormat="1" applyFill="1" applyBorder="1" applyAlignment="1">
      <alignment horizontal="right"/>
    </xf>
    <xf numFmtId="4" fontId="0" fillId="33" borderId="14" xfId="0" applyNumberFormat="1" applyFill="1" applyBorder="1" applyAlignment="1">
      <alignment horizontal="right"/>
    </xf>
    <xf numFmtId="0" fontId="20" fillId="33" borderId="0" xfId="0" applyFont="1" applyFill="1" applyBorder="1" applyAlignment="1">
      <alignment horizontal="left" vertical="center"/>
    </xf>
    <xf numFmtId="0" fontId="0" fillId="33" borderId="15" xfId="0" applyFill="1" applyBorder="1"/>
    <xf numFmtId="49" fontId="20" fillId="33" borderId="16" xfId="0" applyNumberFormat="1" applyFont="1" applyFill="1" applyBorder="1" applyAlignment="1">
      <alignment horizontal="left" vertical="center"/>
    </xf>
    <xf numFmtId="0" fontId="20" fillId="33" borderId="16" xfId="0" applyFont="1" applyFill="1" applyBorder="1" applyAlignment="1">
      <alignment horizontal="center" vertical="center" wrapText="1"/>
    </xf>
    <xf numFmtId="0" fontId="0" fillId="33" borderId="16" xfId="0" applyFill="1" applyBorder="1"/>
    <xf numFmtId="4" fontId="0" fillId="33" borderId="16" xfId="0" applyNumberFormat="1" applyFill="1" applyBorder="1" applyAlignment="1">
      <alignment horizontal="right"/>
    </xf>
    <xf numFmtId="4" fontId="0" fillId="33" borderId="17" xfId="0" applyNumberFormat="1" applyFill="1" applyBorder="1" applyAlignment="1">
      <alignment horizontal="right"/>
    </xf>
    <xf numFmtId="0" fontId="0" fillId="0" borderId="0" xfId="0" applyAlignment="1">
      <alignment wrapText="1"/>
    </xf>
    <xf numFmtId="0" fontId="0" fillId="34" borderId="18" xfId="0" applyFill="1" applyBorder="1" applyAlignment="1">
      <alignment horizontal="center" vertical="center" wrapText="1"/>
    </xf>
    <xf numFmtId="4" fontId="0" fillId="34" borderId="18" xfId="0" applyNumberFormat="1" applyFill="1" applyBorder="1" applyAlignment="1">
      <alignment horizontal="center" vertical="center" wrapText="1"/>
    </xf>
    <xf numFmtId="0" fontId="0" fillId="0" borderId="19" xfId="0" applyBorder="1"/>
    <xf numFmtId="4" fontId="0" fillId="0" borderId="19" xfId="0" applyNumberFormat="1" applyBorder="1"/>
    <xf numFmtId="0" fontId="0" fillId="0" borderId="20" xfId="0" applyBorder="1"/>
    <xf numFmtId="4" fontId="0" fillId="0" borderId="20" xfId="0" applyNumberFormat="1" applyBorder="1"/>
    <xf numFmtId="0" fontId="0" fillId="0" borderId="20" xfId="0" applyBorder="1" applyAlignment="1">
      <alignment wrapText="1"/>
    </xf>
    <xf numFmtId="4" fontId="16" fillId="34" borderId="18" xfId="0" applyNumberFormat="1" applyFont="1" applyFill="1" applyBorder="1" applyAlignment="1">
      <alignment wrapText="1"/>
    </xf>
    <xf numFmtId="4" fontId="0" fillId="34" borderId="18" xfId="0" applyNumberFormat="1" applyFill="1" applyBorder="1"/>
    <xf numFmtId="0" fontId="22" fillId="0" borderId="0" xfId="42" applyFont="1">
      <alignment vertical="top"/>
    </xf>
    <xf numFmtId="0" fontId="0" fillId="33" borderId="10" xfId="0" applyFill="1" applyBorder="1"/>
    <xf numFmtId="10" fontId="20" fillId="33" borderId="11" xfId="0" applyNumberFormat="1" applyFont="1" applyFill="1" applyBorder="1" applyAlignment="1">
      <alignment horizontal="center" vertical="center"/>
    </xf>
    <xf numFmtId="10" fontId="20" fillId="33" borderId="11" xfId="0" applyNumberFormat="1" applyFont="1" applyFill="1" applyBorder="1" applyAlignment="1">
      <alignment horizontal="left" vertical="center"/>
    </xf>
    <xf numFmtId="10" fontId="20" fillId="33" borderId="12" xfId="0" applyNumberFormat="1" applyFont="1" applyFill="1" applyBorder="1" applyAlignment="1">
      <alignment horizontal="center" vertical="center"/>
    </xf>
    <xf numFmtId="10" fontId="20" fillId="33" borderId="0" xfId="0" applyNumberFormat="1" applyFont="1" applyFill="1" applyBorder="1" applyAlignment="1">
      <alignment horizontal="center" vertical="center"/>
    </xf>
    <xf numFmtId="10" fontId="20" fillId="33" borderId="14" xfId="0" applyNumberFormat="1" applyFont="1" applyFill="1" applyBorder="1" applyAlignment="1">
      <alignment horizontal="center" vertical="center"/>
    </xf>
    <xf numFmtId="10" fontId="20" fillId="33" borderId="0" xfId="0" applyNumberFormat="1" applyFont="1" applyFill="1" applyBorder="1" applyAlignment="1">
      <alignment horizontal="left" vertical="center"/>
    </xf>
    <xf numFmtId="10" fontId="20" fillId="33" borderId="16" xfId="0" applyNumberFormat="1" applyFont="1" applyFill="1" applyBorder="1" applyAlignment="1">
      <alignment horizontal="center" vertical="center"/>
    </xf>
    <xf numFmtId="10" fontId="20" fillId="33" borderId="16" xfId="0" applyNumberFormat="1" applyFont="1" applyFill="1" applyBorder="1" applyAlignment="1">
      <alignment horizontal="left" vertical="center"/>
    </xf>
    <xf numFmtId="10" fontId="20" fillId="33" borderId="17" xfId="0" applyNumberFormat="1" applyFont="1" applyFill="1" applyBorder="1" applyAlignment="1">
      <alignment horizontal="center" vertical="center"/>
    </xf>
    <xf numFmtId="0" fontId="0" fillId="35" borderId="22" xfId="0" applyFill="1" applyBorder="1"/>
    <xf numFmtId="10" fontId="20" fillId="35" borderId="22" xfId="0" applyNumberFormat="1" applyFont="1" applyFill="1" applyBorder="1" applyAlignment="1">
      <alignment horizontal="center" vertical="center"/>
    </xf>
    <xf numFmtId="10" fontId="20" fillId="35" borderId="22" xfId="0" applyNumberFormat="1" applyFont="1" applyFill="1" applyBorder="1" applyAlignment="1">
      <alignment horizontal="left" vertical="center"/>
    </xf>
    <xf numFmtId="0" fontId="24" fillId="37" borderId="0" xfId="42" applyFont="1" applyFill="1" applyBorder="1" applyAlignment="1">
      <alignment horizontal="center" vertical="center" wrapText="1"/>
    </xf>
    <xf numFmtId="0" fontId="24" fillId="0" borderId="0" xfId="42" applyFont="1" applyFill="1" applyBorder="1" applyAlignment="1">
      <alignment vertical="center" wrapText="1"/>
    </xf>
    <xf numFmtId="0" fontId="26" fillId="0" borderId="14" xfId="42" applyFont="1" applyBorder="1" applyAlignment="1">
      <alignment horizontal="center" vertical="center"/>
    </xf>
    <xf numFmtId="0" fontId="26" fillId="0" borderId="0" xfId="42" applyFont="1" applyBorder="1" applyAlignment="1">
      <alignment horizontal="center" vertical="center"/>
    </xf>
    <xf numFmtId="0" fontId="22" fillId="0" borderId="0" xfId="42" applyFont="1" applyBorder="1" applyAlignment="1">
      <alignment vertical="center"/>
    </xf>
    <xf numFmtId="0" fontId="27" fillId="0" borderId="13" xfId="42" applyFont="1" applyBorder="1" applyAlignment="1">
      <alignment vertical="center"/>
    </xf>
    <xf numFmtId="0" fontId="27" fillId="0" borderId="0" xfId="42" applyFont="1" applyBorder="1" applyAlignment="1">
      <alignment vertical="center"/>
    </xf>
    <xf numFmtId="0" fontId="22" fillId="0" borderId="14" xfId="42" applyFont="1" applyBorder="1" applyAlignment="1">
      <alignment vertical="center"/>
    </xf>
    <xf numFmtId="0" fontId="22" fillId="0" borderId="0" xfId="42" applyFont="1" applyAlignment="1">
      <alignment vertical="center"/>
    </xf>
    <xf numFmtId="0" fontId="29" fillId="0" borderId="0" xfId="42" applyFont="1" applyFill="1" applyBorder="1" applyAlignment="1">
      <alignment vertical="center"/>
    </xf>
    <xf numFmtId="0" fontId="30" fillId="0" borderId="0" xfId="42" applyFont="1" applyFill="1" applyBorder="1" applyAlignment="1">
      <alignment vertical="center" wrapText="1"/>
    </xf>
    <xf numFmtId="0" fontId="27" fillId="0" borderId="0" xfId="42" applyFont="1" applyFill="1" applyBorder="1" applyAlignment="1">
      <alignment vertical="center"/>
    </xf>
    <xf numFmtId="0" fontId="22" fillId="0" borderId="14" xfId="42" applyFont="1" applyFill="1" applyBorder="1" applyAlignment="1">
      <alignment vertical="center"/>
    </xf>
    <xf numFmtId="0" fontId="22" fillId="0" borderId="0" xfId="42" applyFont="1" applyFill="1" applyBorder="1" applyAlignment="1">
      <alignment vertical="center"/>
    </xf>
    <xf numFmtId="0" fontId="27" fillId="0" borderId="13" xfId="42" applyFont="1" applyBorder="1" applyAlignment="1">
      <alignment horizontal="right" vertical="center"/>
    </xf>
    <xf numFmtId="0" fontId="29" fillId="0" borderId="0" xfId="42" quotePrefix="1" applyFont="1" applyFill="1" applyBorder="1" applyAlignment="1">
      <alignment horizontal="left" vertical="center"/>
    </xf>
    <xf numFmtId="0" fontId="29" fillId="0" borderId="0" xfId="42" applyFont="1" applyFill="1" applyBorder="1" applyAlignment="1">
      <alignment horizontal="right" vertical="center"/>
    </xf>
    <xf numFmtId="10" fontId="29" fillId="0" borderId="18" xfId="42" applyNumberFormat="1" applyFont="1" applyFill="1" applyBorder="1" applyAlignment="1">
      <alignment horizontal="right" vertical="center" wrapText="1"/>
    </xf>
    <xf numFmtId="0" fontId="29" fillId="0" borderId="0" xfId="42" applyFont="1" applyFill="1" applyBorder="1" applyAlignment="1">
      <alignment horizontal="left" vertical="center"/>
    </xf>
    <xf numFmtId="0" fontId="31" fillId="0" borderId="14" xfId="42" applyFont="1" applyBorder="1" applyAlignment="1">
      <alignment horizontal="left" vertical="center"/>
    </xf>
    <xf numFmtId="0" fontId="29" fillId="0" borderId="0" xfId="42" applyFont="1" applyFill="1" applyBorder="1" applyAlignment="1">
      <alignment horizontal="left" vertical="center" wrapText="1"/>
    </xf>
    <xf numFmtId="10" fontId="29" fillId="0" borderId="0" xfId="42" applyNumberFormat="1" applyFont="1" applyFill="1" applyBorder="1" applyAlignment="1">
      <alignment horizontal="right" vertical="center" wrapText="1"/>
    </xf>
    <xf numFmtId="0" fontId="29" fillId="0" borderId="0" xfId="42" applyFont="1" applyFill="1" applyBorder="1" applyAlignment="1">
      <alignment horizontal="right" vertical="center" wrapText="1"/>
    </xf>
    <xf numFmtId="0" fontId="32" fillId="0" borderId="24" xfId="43" applyFont="1" applyBorder="1" applyAlignment="1">
      <alignment horizontal="left" vertical="center"/>
    </xf>
    <xf numFmtId="0" fontId="32" fillId="0" borderId="23" xfId="43" applyFont="1" applyBorder="1" applyAlignment="1">
      <alignment horizontal="center" vertical="center"/>
    </xf>
    <xf numFmtId="10" fontId="32" fillId="0" borderId="18" xfId="44" applyNumberFormat="1" applyFont="1" applyBorder="1" applyAlignment="1">
      <alignment horizontal="center" vertical="center"/>
    </xf>
    <xf numFmtId="10" fontId="32" fillId="0" borderId="25" xfId="44" applyNumberFormat="1" applyFont="1" applyBorder="1" applyAlignment="1">
      <alignment horizontal="center" vertical="center"/>
    </xf>
    <xf numFmtId="0" fontId="33" fillId="0" borderId="0" xfId="42" quotePrefix="1" applyFont="1" applyFill="1" applyBorder="1" applyAlignment="1">
      <alignment horizontal="right" vertical="center"/>
    </xf>
    <xf numFmtId="0" fontId="33" fillId="0" borderId="0" xfId="42" applyFont="1" applyFill="1" applyBorder="1" applyAlignment="1">
      <alignment vertical="center"/>
    </xf>
    <xf numFmtId="0" fontId="33" fillId="0" borderId="0" xfId="42" quotePrefix="1" applyFont="1" applyFill="1" applyBorder="1" applyAlignment="1">
      <alignment horizontal="left" vertical="center"/>
    </xf>
    <xf numFmtId="10" fontId="33" fillId="0" borderId="0" xfId="45" applyNumberFormat="1" applyFont="1" applyFill="1" applyBorder="1" applyAlignment="1">
      <alignment vertical="center"/>
    </xf>
    <xf numFmtId="0" fontId="29" fillId="0" borderId="0" xfId="42" quotePrefix="1" applyFont="1" applyFill="1" applyBorder="1" applyAlignment="1">
      <alignment horizontal="right" vertical="center"/>
    </xf>
    <xf numFmtId="0" fontId="35" fillId="0" borderId="26" xfId="43" applyFont="1" applyBorder="1" applyAlignment="1">
      <alignment horizontal="left" vertical="center"/>
    </xf>
    <xf numFmtId="0" fontId="35" fillId="0" borderId="27" xfId="43" applyFont="1" applyBorder="1" applyAlignment="1">
      <alignment horizontal="center" vertical="center"/>
    </xf>
    <xf numFmtId="10" fontId="35" fillId="0" borderId="28" xfId="44" applyNumberFormat="1" applyFont="1" applyBorder="1" applyAlignment="1">
      <alignment horizontal="center" vertical="center"/>
    </xf>
    <xf numFmtId="10" fontId="35" fillId="0" borderId="29" xfId="44" applyNumberFormat="1" applyFont="1" applyBorder="1" applyAlignment="1">
      <alignment horizontal="center" vertical="center"/>
    </xf>
    <xf numFmtId="0" fontId="33" fillId="0" borderId="0" xfId="42" applyFont="1" applyFill="1" applyBorder="1" applyAlignment="1">
      <alignment horizontal="left" vertical="center"/>
    </xf>
    <xf numFmtId="0" fontId="36" fillId="0" borderId="13" xfId="42" applyFont="1" applyBorder="1" applyAlignment="1">
      <alignment horizontal="right" vertical="center"/>
    </xf>
    <xf numFmtId="10" fontId="23" fillId="38" borderId="31" xfId="45" applyNumberFormat="1" applyFont="1" applyFill="1" applyBorder="1" applyAlignment="1">
      <alignment vertical="center"/>
    </xf>
    <xf numFmtId="164" fontId="24" fillId="0" borderId="0" xfId="45" applyNumberFormat="1" applyFont="1" applyAlignment="1">
      <alignment vertical="center"/>
    </xf>
    <xf numFmtId="0" fontId="27" fillId="0" borderId="15" xfId="42" applyFont="1" applyBorder="1" applyAlignment="1">
      <alignment vertical="center"/>
    </xf>
    <xf numFmtId="0" fontId="29" fillId="0" borderId="16" xfId="42" quotePrefix="1" applyFont="1" applyFill="1" applyBorder="1" applyAlignment="1">
      <alignment horizontal="right" vertical="center"/>
    </xf>
    <xf numFmtId="0" fontId="29" fillId="0" borderId="16" xfId="42" quotePrefix="1" applyFont="1" applyFill="1" applyBorder="1" applyAlignment="1">
      <alignment horizontal="left" vertical="center"/>
    </xf>
    <xf numFmtId="10" fontId="29" fillId="0" borderId="16" xfId="45" applyNumberFormat="1" applyFont="1" applyFill="1" applyBorder="1" applyAlignment="1">
      <alignment vertical="center"/>
    </xf>
    <xf numFmtId="0" fontId="29" fillId="0" borderId="16" xfId="42" applyFont="1" applyFill="1" applyBorder="1" applyAlignment="1">
      <alignment vertical="center"/>
    </xf>
    <xf numFmtId="0" fontId="22" fillId="0" borderId="17" xfId="42" applyFont="1" applyBorder="1" applyAlignment="1">
      <alignment vertical="center"/>
    </xf>
    <xf numFmtId="0" fontId="27" fillId="0" borderId="11" xfId="42" applyFont="1" applyBorder="1" applyAlignment="1">
      <alignment vertical="center"/>
    </xf>
    <xf numFmtId="0" fontId="29" fillId="0" borderId="11" xfId="42" applyFont="1" applyFill="1" applyBorder="1" applyAlignment="1">
      <alignment vertical="center"/>
    </xf>
    <xf numFmtId="0" fontId="29" fillId="0" borderId="11" xfId="42" quotePrefix="1" applyFont="1" applyFill="1" applyBorder="1" applyAlignment="1">
      <alignment horizontal="left" vertical="center"/>
    </xf>
    <xf numFmtId="10" fontId="38" fillId="0" borderId="11" xfId="45" applyNumberFormat="1" applyFont="1" applyFill="1" applyBorder="1" applyAlignment="1">
      <alignment vertical="center"/>
    </xf>
    <xf numFmtId="0" fontId="27" fillId="0" borderId="11" xfId="42" applyFont="1" applyFill="1" applyBorder="1" applyAlignment="1">
      <alignment vertical="center"/>
    </xf>
    <xf numFmtId="0" fontId="22" fillId="0" borderId="11" xfId="42" applyFont="1" applyBorder="1" applyAlignment="1">
      <alignment vertical="center"/>
    </xf>
    <xf numFmtId="164" fontId="24" fillId="0" borderId="0" xfId="45" applyNumberFormat="1" applyFont="1"/>
    <xf numFmtId="0" fontId="39" fillId="0" borderId="0" xfId="42" quotePrefix="1" applyFont="1" applyBorder="1" applyAlignment="1">
      <alignment horizontal="left"/>
    </xf>
    <xf numFmtId="0" fontId="21" fillId="0" borderId="0" xfId="42" applyFont="1" applyAlignment="1"/>
    <xf numFmtId="0" fontId="22" fillId="0" borderId="0" xfId="42" applyFont="1" applyBorder="1">
      <alignment vertical="top"/>
    </xf>
    <xf numFmtId="0" fontId="0" fillId="0" borderId="0" xfId="0" applyFont="1"/>
    <xf numFmtId="10" fontId="20" fillId="33" borderId="0" xfId="0" applyNumberFormat="1" applyFont="1" applyFill="1" applyBorder="1" applyAlignment="1">
      <alignment vertical="center"/>
    </xf>
    <xf numFmtId="10" fontId="20" fillId="33" borderId="16" xfId="0" applyNumberFormat="1" applyFont="1" applyFill="1" applyBorder="1" applyAlignment="1">
      <alignment vertical="center"/>
    </xf>
    <xf numFmtId="0" fontId="34" fillId="0" borderId="0" xfId="0" applyFont="1"/>
    <xf numFmtId="10" fontId="20" fillId="33" borderId="0" xfId="0" applyNumberFormat="1" applyFont="1" applyFill="1" applyBorder="1" applyAlignment="1">
      <alignment horizontal="center" vertical="center"/>
    </xf>
    <xf numFmtId="14" fontId="0" fillId="0" borderId="0" xfId="0" applyNumberFormat="1"/>
    <xf numFmtId="0" fontId="0" fillId="33" borderId="33" xfId="0" applyFill="1" applyBorder="1"/>
    <xf numFmtId="0" fontId="0" fillId="33" borderId="34" xfId="0" applyFill="1" applyBorder="1"/>
    <xf numFmtId="0" fontId="0" fillId="33" borderId="30" xfId="0" applyFill="1" applyBorder="1"/>
    <xf numFmtId="4" fontId="20" fillId="33" borderId="35" xfId="0" applyNumberFormat="1" applyFont="1" applyFill="1" applyBorder="1" applyAlignment="1">
      <alignment horizontal="center" vertical="center" wrapText="1"/>
    </xf>
    <xf numFmtId="49" fontId="20" fillId="33" borderId="0" xfId="0" applyNumberFormat="1" applyFont="1" applyFill="1" applyBorder="1" applyAlignment="1">
      <alignment vertical="center"/>
    </xf>
    <xf numFmtId="0" fontId="20" fillId="33" borderId="0" xfId="0" applyFont="1" applyFill="1" applyBorder="1" applyAlignment="1">
      <alignment vertical="center"/>
    </xf>
    <xf numFmtId="4" fontId="20" fillId="33" borderId="36" xfId="0" applyNumberFormat="1" applyFont="1" applyFill="1" applyBorder="1" applyAlignment="1">
      <alignment horizontal="center" vertical="center" wrapText="1"/>
    </xf>
    <xf numFmtId="49" fontId="20" fillId="33" borderId="37" xfId="0" applyNumberFormat="1" applyFont="1" applyFill="1" applyBorder="1" applyAlignment="1">
      <alignment horizontal="left" vertical="center"/>
    </xf>
    <xf numFmtId="0" fontId="20" fillId="33" borderId="37" xfId="0" applyFont="1" applyFill="1" applyBorder="1" applyAlignment="1">
      <alignment horizontal="center" vertical="center" wrapText="1"/>
    </xf>
    <xf numFmtId="2" fontId="20" fillId="33" borderId="37" xfId="0" applyNumberFormat="1" applyFont="1" applyFill="1" applyBorder="1" applyAlignment="1">
      <alignment horizontal="center" vertical="center" wrapText="1"/>
    </xf>
    <xf numFmtId="4" fontId="20" fillId="33" borderId="37" xfId="0" applyNumberFormat="1" applyFont="1" applyFill="1" applyBorder="1" applyAlignment="1">
      <alignment horizontal="center" vertical="center" wrapText="1"/>
    </xf>
    <xf numFmtId="4" fontId="20" fillId="33" borderId="37" xfId="0" applyNumberFormat="1" applyFont="1" applyFill="1" applyBorder="1" applyAlignment="1">
      <alignment vertical="center" wrapText="1"/>
    </xf>
    <xf numFmtId="0" fontId="0" fillId="33" borderId="37" xfId="0" applyFill="1" applyBorder="1"/>
    <xf numFmtId="0" fontId="0" fillId="33" borderId="38" xfId="0" applyFill="1" applyBorder="1"/>
    <xf numFmtId="0" fontId="44" fillId="0" borderId="0" xfId="0" applyFont="1"/>
    <xf numFmtId="4" fontId="45" fillId="0" borderId="0" xfId="0" applyNumberFormat="1" applyFont="1" applyAlignment="1">
      <alignment horizontal="center"/>
    </xf>
    <xf numFmtId="10" fontId="45" fillId="0" borderId="0" xfId="0" applyNumberFormat="1" applyFont="1"/>
    <xf numFmtId="10" fontId="44" fillId="0" borderId="0" xfId="0" applyNumberFormat="1" applyFont="1" applyAlignment="1">
      <alignment horizontal="center"/>
    </xf>
    <xf numFmtId="10" fontId="44" fillId="0" borderId="0" xfId="0" applyNumberFormat="1" applyFont="1"/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39" fillId="36" borderId="41" xfId="0" applyNumberFormat="1" applyFont="1" applyFill="1" applyBorder="1" applyAlignment="1">
      <alignment horizontal="center"/>
    </xf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6" fillId="0" borderId="15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10" fontId="46" fillId="0" borderId="18" xfId="0" applyNumberFormat="1" applyFont="1" applyBorder="1" applyAlignment="1">
      <alignment horizontal="center" vertical="top" wrapText="1"/>
    </xf>
    <xf numFmtId="10" fontId="20" fillId="40" borderId="18" xfId="0" applyNumberFormat="1" applyFont="1" applyFill="1" applyBorder="1" applyAlignment="1">
      <alignment horizontal="center" vertical="center"/>
    </xf>
    <xf numFmtId="0" fontId="50" fillId="39" borderId="47" xfId="0" applyFont="1" applyFill="1" applyBorder="1" applyAlignment="1">
      <alignment vertical="center" wrapText="1"/>
    </xf>
    <xf numFmtId="0" fontId="50" fillId="39" borderId="47" xfId="0" applyFont="1" applyFill="1" applyBorder="1" applyAlignment="1">
      <alignment horizontal="right" vertical="center" wrapText="1"/>
    </xf>
    <xf numFmtId="0" fontId="50" fillId="39" borderId="45" xfId="0" applyFont="1" applyFill="1" applyBorder="1" applyAlignment="1">
      <alignment vertical="center" wrapText="1"/>
    </xf>
    <xf numFmtId="0" fontId="50" fillId="39" borderId="45" xfId="0" applyFont="1" applyFill="1" applyBorder="1" applyAlignment="1">
      <alignment horizontal="right" vertical="center" wrapText="1"/>
    </xf>
    <xf numFmtId="0" fontId="50" fillId="39" borderId="46" xfId="0" applyFont="1" applyFill="1" applyBorder="1" applyAlignment="1">
      <alignment vertical="center" wrapText="1"/>
    </xf>
    <xf numFmtId="0" fontId="50" fillId="39" borderId="46" xfId="0" applyFont="1" applyFill="1" applyBorder="1" applyAlignment="1">
      <alignment horizontal="right" vertical="center" wrapText="1"/>
    </xf>
    <xf numFmtId="0" fontId="50" fillId="0" borderId="47" xfId="0" applyFont="1" applyBorder="1" applyAlignment="1">
      <alignment horizontal="center"/>
    </xf>
    <xf numFmtId="0" fontId="50" fillId="0" borderId="45" xfId="0" applyFont="1" applyBorder="1" applyAlignment="1">
      <alignment horizontal="center"/>
    </xf>
    <xf numFmtId="0" fontId="50" fillId="0" borderId="46" xfId="0" applyFont="1" applyBorder="1" applyAlignment="1">
      <alignment horizontal="center"/>
    </xf>
    <xf numFmtId="0" fontId="0" fillId="34" borderId="21" xfId="0" applyFill="1" applyBorder="1" applyAlignment="1">
      <alignment horizontal="right" wrapText="1"/>
    </xf>
    <xf numFmtId="0" fontId="0" fillId="34" borderId="22" xfId="0" applyFill="1" applyBorder="1" applyAlignment="1">
      <alignment horizontal="right" wrapText="1"/>
    </xf>
    <xf numFmtId="0" fontId="0" fillId="34" borderId="23" xfId="0" applyFill="1" applyBorder="1" applyAlignment="1">
      <alignment horizontal="right" wrapText="1"/>
    </xf>
    <xf numFmtId="0" fontId="16" fillId="34" borderId="21" xfId="0" applyFont="1" applyFill="1" applyBorder="1" applyAlignment="1">
      <alignment horizontal="right" wrapText="1"/>
    </xf>
    <xf numFmtId="0" fontId="16" fillId="34" borderId="22" xfId="0" applyFont="1" applyFill="1" applyBorder="1" applyAlignment="1">
      <alignment horizontal="right" wrapText="1"/>
    </xf>
    <xf numFmtId="0" fontId="16" fillId="34" borderId="23" xfId="0" applyFont="1" applyFill="1" applyBorder="1" applyAlignment="1">
      <alignment horizontal="right" wrapText="1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18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29" fillId="0" borderId="0" xfId="42" quotePrefix="1" applyFont="1" applyFill="1" applyBorder="1" applyAlignment="1">
      <alignment horizontal="left" vertical="center"/>
    </xf>
    <xf numFmtId="0" fontId="29" fillId="0" borderId="14" xfId="42" quotePrefix="1" applyFont="1" applyFill="1" applyBorder="1" applyAlignment="1">
      <alignment horizontal="left" vertical="center"/>
    </xf>
    <xf numFmtId="0" fontId="23" fillId="0" borderId="0" xfId="42" quotePrefix="1" applyFont="1" applyFill="1" applyBorder="1" applyAlignment="1">
      <alignment horizontal="left" vertical="center"/>
    </xf>
    <xf numFmtId="0" fontId="23" fillId="0" borderId="30" xfId="42" quotePrefix="1" applyFont="1" applyFill="1" applyBorder="1" applyAlignment="1">
      <alignment horizontal="left" vertical="center"/>
    </xf>
    <xf numFmtId="0" fontId="23" fillId="36" borderId="15" xfId="42" applyFont="1" applyFill="1" applyBorder="1" applyAlignment="1">
      <alignment horizontal="center" vertical="center" wrapText="1"/>
    </xf>
    <xf numFmtId="0" fontId="23" fillId="36" borderId="16" xfId="42" applyFont="1" applyFill="1" applyBorder="1" applyAlignment="1">
      <alignment horizontal="center" vertical="center" wrapText="1"/>
    </xf>
    <xf numFmtId="0" fontId="23" fillId="36" borderId="23" xfId="42" applyFont="1" applyFill="1" applyBorder="1" applyAlignment="1">
      <alignment horizontal="center" vertical="center" wrapText="1"/>
    </xf>
    <xf numFmtId="0" fontId="25" fillId="0" borderId="13" xfId="42" applyFont="1" applyBorder="1" applyAlignment="1">
      <alignment horizontal="center" vertical="center"/>
    </xf>
    <xf numFmtId="0" fontId="25" fillId="0" borderId="0" xfId="42" applyFont="1" applyBorder="1" applyAlignment="1">
      <alignment horizontal="center" vertical="center"/>
    </xf>
    <xf numFmtId="0" fontId="28" fillId="0" borderId="0" xfId="42" quotePrefix="1" applyFont="1" applyBorder="1" applyAlignment="1">
      <alignment horizontal="center" vertical="center" wrapText="1"/>
    </xf>
    <xf numFmtId="10" fontId="20" fillId="33" borderId="11" xfId="0" applyNumberFormat="1" applyFont="1" applyFill="1" applyBorder="1" applyAlignment="1">
      <alignment horizontal="center" vertical="center"/>
    </xf>
    <xf numFmtId="0" fontId="23" fillId="36" borderId="21" xfId="42" applyFont="1" applyFill="1" applyBorder="1" applyAlignment="1">
      <alignment horizontal="center" vertical="center" wrapText="1"/>
    </xf>
    <xf numFmtId="0" fontId="23" fillId="36" borderId="22" xfId="42" applyFont="1" applyFill="1" applyBorder="1" applyAlignment="1">
      <alignment horizontal="center" vertical="center" wrapText="1"/>
    </xf>
    <xf numFmtId="10" fontId="20" fillId="33" borderId="10" xfId="0" applyNumberFormat="1" applyFont="1" applyFill="1" applyBorder="1" applyAlignment="1">
      <alignment horizontal="center" vertical="center"/>
    </xf>
    <xf numFmtId="10" fontId="20" fillId="33" borderId="13" xfId="0" applyNumberFormat="1" applyFont="1" applyFill="1" applyBorder="1" applyAlignment="1">
      <alignment horizontal="center" vertical="center"/>
    </xf>
    <xf numFmtId="10" fontId="20" fillId="33" borderId="0" xfId="0" applyNumberFormat="1" applyFont="1" applyFill="1" applyBorder="1" applyAlignment="1">
      <alignment horizontal="center" vertical="center"/>
    </xf>
    <xf numFmtId="10" fontId="20" fillId="33" borderId="15" xfId="0" applyNumberFormat="1" applyFont="1" applyFill="1" applyBorder="1" applyAlignment="1">
      <alignment horizontal="left" vertical="center" indent="1"/>
    </xf>
    <xf numFmtId="10" fontId="20" fillId="33" borderId="16" xfId="0" applyNumberFormat="1" applyFont="1" applyFill="1" applyBorder="1" applyAlignment="1">
      <alignment horizontal="left" vertical="center" indent="1"/>
    </xf>
    <xf numFmtId="10" fontId="49" fillId="0" borderId="10" xfId="0" applyNumberFormat="1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49" fillId="0" borderId="12" xfId="0" applyFont="1" applyBorder="1" applyAlignment="1">
      <alignment horizontal="center"/>
    </xf>
    <xf numFmtId="10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10" fontId="50" fillId="0" borderId="18" xfId="0" applyNumberFormat="1" applyFont="1" applyFill="1" applyBorder="1" applyAlignment="1" applyProtection="1">
      <alignment horizontal="center" vertical="center"/>
      <protection locked="0"/>
    </xf>
    <xf numFmtId="10" fontId="48" fillId="0" borderId="13" xfId="46" applyNumberFormat="1" applyFont="1" applyBorder="1" applyAlignment="1">
      <alignment horizontal="left" vertical="center" indent="3"/>
    </xf>
    <xf numFmtId="10" fontId="48" fillId="0" borderId="0" xfId="46" applyNumberFormat="1" applyFont="1" applyBorder="1" applyAlignment="1">
      <alignment horizontal="left" vertical="center" indent="3"/>
    </xf>
    <xf numFmtId="0" fontId="46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11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6" fillId="0" borderId="16" xfId="0" applyFont="1" applyBorder="1" applyAlignment="1">
      <alignment vertical="center" wrapText="1"/>
    </xf>
    <xf numFmtId="4" fontId="46" fillId="0" borderId="11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4" fontId="46" fillId="0" borderId="16" xfId="0" applyNumberFormat="1" applyFont="1" applyBorder="1" applyAlignment="1">
      <alignment horizontal="center" vertical="center" wrapText="1"/>
    </xf>
    <xf numFmtId="10" fontId="46" fillId="0" borderId="18" xfId="0" applyNumberFormat="1" applyFon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/>
    </xf>
    <xf numFmtId="14" fontId="0" fillId="0" borderId="13" xfId="0" applyNumberForma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0" fontId="48" fillId="0" borderId="13" xfId="46" applyNumberFormat="1" applyFont="1" applyBorder="1" applyAlignment="1">
      <alignment horizontal="right" vertical="center"/>
    </xf>
    <xf numFmtId="10" fontId="48" fillId="0" borderId="0" xfId="46" applyNumberFormat="1" applyFont="1" applyBorder="1" applyAlignment="1">
      <alignment horizontal="right" vertical="center"/>
    </xf>
    <xf numFmtId="10" fontId="48" fillId="0" borderId="14" xfId="46" applyNumberFormat="1" applyFont="1" applyBorder="1" applyAlignment="1">
      <alignment horizontal="right" vertical="center"/>
    </xf>
    <xf numFmtId="10" fontId="49" fillId="0" borderId="13" xfId="46" applyNumberFormat="1" applyFont="1" applyBorder="1" applyAlignment="1">
      <alignment horizontal="center" vertical="center"/>
    </xf>
    <xf numFmtId="10" fontId="49" fillId="0" borderId="0" xfId="46" applyNumberFormat="1" applyFont="1" applyBorder="1" applyAlignment="1">
      <alignment horizontal="center" vertical="center"/>
    </xf>
    <xf numFmtId="10" fontId="49" fillId="0" borderId="14" xfId="46" applyNumberFormat="1" applyFont="1" applyBorder="1" applyAlignment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0" fontId="48" fillId="0" borderId="10" xfId="46" applyNumberFormat="1" applyFont="1" applyBorder="1" applyAlignment="1">
      <alignment horizontal="left" vertical="center" indent="16"/>
    </xf>
    <xf numFmtId="10" fontId="48" fillId="0" borderId="11" xfId="46" applyNumberFormat="1" applyFont="1" applyBorder="1" applyAlignment="1">
      <alignment horizontal="left" vertical="center" indent="16"/>
    </xf>
    <xf numFmtId="10" fontId="48" fillId="0" borderId="12" xfId="46" applyNumberFormat="1" applyFont="1" applyBorder="1" applyAlignment="1">
      <alignment horizontal="left" vertical="center" indent="16"/>
    </xf>
    <xf numFmtId="10" fontId="49" fillId="0" borderId="10" xfId="46" applyNumberFormat="1" applyFont="1" applyBorder="1" applyAlignment="1">
      <alignment horizontal="left" vertical="center" indent="6"/>
    </xf>
    <xf numFmtId="10" fontId="49" fillId="0" borderId="11" xfId="46" applyNumberFormat="1" applyFont="1" applyBorder="1" applyAlignment="1">
      <alignment horizontal="left" vertical="center" indent="6"/>
    </xf>
    <xf numFmtId="10" fontId="49" fillId="0" borderId="12" xfId="46" applyNumberFormat="1" applyFont="1" applyBorder="1" applyAlignment="1">
      <alignment horizontal="left" vertical="center" indent="6"/>
    </xf>
    <xf numFmtId="10" fontId="48" fillId="0" borderId="10" xfId="46" applyNumberFormat="1" applyFont="1" applyBorder="1" applyAlignment="1">
      <alignment horizontal="right" vertical="center"/>
    </xf>
    <xf numFmtId="10" fontId="48" fillId="0" borderId="11" xfId="46" applyNumberFormat="1" applyFont="1" applyBorder="1" applyAlignment="1">
      <alignment horizontal="right" vertical="center"/>
    </xf>
    <xf numFmtId="10" fontId="48" fillId="0" borderId="13" xfId="46" applyNumberFormat="1" applyFont="1" applyBorder="1" applyAlignment="1">
      <alignment horizontal="right" vertical="center" indent="2"/>
    </xf>
    <xf numFmtId="10" fontId="48" fillId="0" borderId="0" xfId="46" applyNumberFormat="1" applyFont="1" applyBorder="1" applyAlignment="1">
      <alignment horizontal="right" vertical="center" indent="2"/>
    </xf>
    <xf numFmtId="10" fontId="48" fillId="0" borderId="14" xfId="46" applyNumberFormat="1" applyFont="1" applyBorder="1" applyAlignment="1">
      <alignment horizontal="right" vertical="center" indent="2"/>
    </xf>
    <xf numFmtId="10" fontId="49" fillId="0" borderId="13" xfId="46" applyNumberFormat="1" applyFont="1" applyBorder="1" applyAlignment="1">
      <alignment horizontal="left" vertical="center" indent="6"/>
    </xf>
    <xf numFmtId="10" fontId="49" fillId="0" borderId="0" xfId="46" applyNumberFormat="1" applyFont="1" applyBorder="1" applyAlignment="1">
      <alignment horizontal="left" vertical="center" indent="6"/>
    </xf>
    <xf numFmtId="10" fontId="49" fillId="0" borderId="14" xfId="46" applyNumberFormat="1" applyFont="1" applyBorder="1" applyAlignment="1">
      <alignment horizontal="left" vertical="center" indent="6"/>
    </xf>
    <xf numFmtId="10" fontId="48" fillId="0" borderId="13" xfId="46" applyNumberFormat="1" applyFont="1" applyBorder="1" applyAlignment="1">
      <alignment horizontal="left" vertical="center" indent="9"/>
    </xf>
    <xf numFmtId="10" fontId="48" fillId="0" borderId="0" xfId="46" applyNumberFormat="1" applyFont="1" applyBorder="1" applyAlignment="1">
      <alignment horizontal="left" vertical="center" indent="9"/>
    </xf>
    <xf numFmtId="10" fontId="49" fillId="0" borderId="10" xfId="0" applyNumberFormat="1" applyFont="1" applyBorder="1" applyAlignment="1">
      <alignment horizontal="left"/>
    </xf>
    <xf numFmtId="0" fontId="49" fillId="0" borderId="11" xfId="0" applyFont="1" applyBorder="1" applyAlignment="1">
      <alignment horizontal="left"/>
    </xf>
    <xf numFmtId="0" fontId="49" fillId="0" borderId="12" xfId="0" applyFont="1" applyBorder="1" applyAlignment="1">
      <alignment horizontal="left"/>
    </xf>
    <xf numFmtId="10" fontId="48" fillId="0" borderId="10" xfId="46" applyNumberFormat="1" applyFont="1" applyBorder="1" applyAlignment="1">
      <alignment horizontal="center" vertical="center"/>
    </xf>
    <xf numFmtId="10" fontId="48" fillId="0" borderId="11" xfId="46" applyNumberFormat="1" applyFont="1" applyBorder="1" applyAlignment="1">
      <alignment horizontal="center" vertical="center"/>
    </xf>
    <xf numFmtId="10" fontId="48" fillId="0" borderId="12" xfId="46" applyNumberFormat="1" applyFont="1" applyBorder="1" applyAlignment="1">
      <alignment horizontal="center" vertical="center"/>
    </xf>
    <xf numFmtId="10" fontId="49" fillId="0" borderId="10" xfId="46" applyNumberFormat="1" applyFont="1" applyBorder="1" applyAlignment="1">
      <alignment horizontal="left" vertical="center" indent="3"/>
    </xf>
    <xf numFmtId="10" fontId="49" fillId="0" borderId="11" xfId="46" applyNumberFormat="1" applyFont="1" applyBorder="1" applyAlignment="1">
      <alignment horizontal="left" vertical="center" indent="3"/>
    </xf>
    <xf numFmtId="10" fontId="49" fillId="0" borderId="12" xfId="46" applyNumberFormat="1" applyFont="1" applyBorder="1" applyAlignment="1">
      <alignment horizontal="left" vertical="center" indent="3"/>
    </xf>
    <xf numFmtId="10" fontId="48" fillId="0" borderId="13" xfId="46" applyNumberFormat="1" applyFont="1" applyBorder="1" applyAlignment="1">
      <alignment horizontal="left" vertical="center" indent="16"/>
    </xf>
    <xf numFmtId="10" fontId="48" fillId="0" borderId="0" xfId="46" applyNumberFormat="1" applyFont="1" applyBorder="1" applyAlignment="1">
      <alignment horizontal="left" vertical="center" indent="16"/>
    </xf>
    <xf numFmtId="10" fontId="48" fillId="0" borderId="14" xfId="46" applyNumberFormat="1" applyFont="1" applyBorder="1" applyAlignment="1">
      <alignment horizontal="left" vertical="center" indent="16"/>
    </xf>
    <xf numFmtId="10" fontId="49" fillId="0" borderId="13" xfId="46" applyNumberFormat="1" applyFont="1" applyBorder="1" applyAlignment="1">
      <alignment horizontal="left" vertical="center" indent="1"/>
    </xf>
    <xf numFmtId="10" fontId="49" fillId="0" borderId="0" xfId="46" applyNumberFormat="1" applyFont="1" applyBorder="1" applyAlignment="1">
      <alignment horizontal="left" vertical="center" indent="1"/>
    </xf>
    <xf numFmtId="10" fontId="49" fillId="0" borderId="14" xfId="46" applyNumberFormat="1" applyFont="1" applyBorder="1" applyAlignment="1">
      <alignment horizontal="left" vertical="center" indent="1"/>
    </xf>
    <xf numFmtId="10" fontId="48" fillId="0" borderId="10" xfId="46" applyNumberFormat="1" applyFont="1" applyBorder="1" applyAlignment="1">
      <alignment horizontal="left" vertical="center" indent="3"/>
    </xf>
    <xf numFmtId="10" fontId="48" fillId="0" borderId="11" xfId="46" applyNumberFormat="1" applyFont="1" applyBorder="1" applyAlignment="1">
      <alignment horizontal="left" vertical="center" indent="3"/>
    </xf>
    <xf numFmtId="0" fontId="47" fillId="39" borderId="42" xfId="0" applyFont="1" applyFill="1" applyBorder="1" applyAlignment="1">
      <alignment horizontal="left" vertical="center" wrapText="1"/>
    </xf>
    <xf numFmtId="0" fontId="47" fillId="39" borderId="43" xfId="0" applyFont="1" applyFill="1" applyBorder="1" applyAlignment="1">
      <alignment horizontal="left" vertical="center" wrapText="1"/>
    </xf>
    <xf numFmtId="0" fontId="47" fillId="39" borderId="44" xfId="0" applyFont="1" applyFill="1" applyBorder="1" applyAlignment="1">
      <alignment horizontal="left" vertical="center" wrapText="1"/>
    </xf>
    <xf numFmtId="10" fontId="48" fillId="0" borderId="10" xfId="46" applyNumberFormat="1" applyFont="1" applyBorder="1" applyAlignment="1">
      <alignment horizontal="left" vertical="center" indent="9"/>
    </xf>
    <xf numFmtId="10" fontId="48" fillId="0" borderId="11" xfId="46" applyNumberFormat="1" applyFont="1" applyBorder="1" applyAlignment="1">
      <alignment horizontal="left" vertical="center" indent="9"/>
    </xf>
    <xf numFmtId="10" fontId="48" fillId="0" borderId="12" xfId="46" applyNumberFormat="1" applyFont="1" applyBorder="1" applyAlignment="1">
      <alignment horizontal="left" vertical="center" indent="9"/>
    </xf>
    <xf numFmtId="10" fontId="49" fillId="0" borderId="10" xfId="46" applyNumberFormat="1" applyFont="1" applyBorder="1" applyAlignment="1">
      <alignment horizontal="left" vertical="center"/>
    </xf>
    <xf numFmtId="10" fontId="49" fillId="0" borderId="11" xfId="46" applyNumberFormat="1" applyFont="1" applyBorder="1" applyAlignment="1">
      <alignment horizontal="left" vertical="center"/>
    </xf>
    <xf numFmtId="10" fontId="49" fillId="0" borderId="12" xfId="46" applyNumberFormat="1" applyFont="1" applyBorder="1" applyAlignment="1">
      <alignment horizontal="left" vertical="center"/>
    </xf>
    <xf numFmtId="10" fontId="48" fillId="0" borderId="13" xfId="46" applyNumberFormat="1" applyFont="1" applyBorder="1" applyAlignment="1">
      <alignment horizontal="center" vertical="center"/>
    </xf>
    <xf numFmtId="10" fontId="48" fillId="0" borderId="0" xfId="46" applyNumberFormat="1" applyFont="1" applyBorder="1" applyAlignment="1">
      <alignment horizontal="center" vertical="center"/>
    </xf>
    <xf numFmtId="10" fontId="48" fillId="0" borderId="14" xfId="46" applyNumberFormat="1" applyFon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16" fillId="36" borderId="18" xfId="0" applyFont="1" applyFill="1" applyBorder="1" applyAlignment="1">
      <alignment horizontal="center"/>
    </xf>
    <xf numFmtId="0" fontId="16" fillId="36" borderId="18" xfId="0" applyFont="1" applyFill="1" applyBorder="1" applyAlignment="1">
      <alignment horizontal="center" vertical="center"/>
    </xf>
    <xf numFmtId="0" fontId="16" fillId="36" borderId="21" xfId="0" applyFont="1" applyFill="1" applyBorder="1" applyAlignment="1">
      <alignment horizontal="center" vertical="center"/>
    </xf>
    <xf numFmtId="0" fontId="16" fillId="36" borderId="23" xfId="0" applyFont="1" applyFill="1" applyBorder="1" applyAlignment="1">
      <alignment horizontal="center" vertical="center"/>
    </xf>
    <xf numFmtId="2" fontId="39" fillId="36" borderId="18" xfId="0" applyNumberFormat="1" applyFont="1" applyFill="1" applyBorder="1" applyAlignment="1">
      <alignment horizontal="center" vertical="center"/>
    </xf>
    <xf numFmtId="4" fontId="39" fillId="36" borderId="21" xfId="0" applyNumberFormat="1" applyFont="1" applyFill="1" applyBorder="1" applyAlignment="1">
      <alignment horizontal="center" vertical="center" wrapText="1"/>
    </xf>
    <xf numFmtId="10" fontId="39" fillId="36" borderId="39" xfId="0" applyNumberFormat="1" applyFont="1" applyFill="1" applyBorder="1" applyAlignment="1">
      <alignment horizontal="center"/>
    </xf>
    <xf numFmtId="10" fontId="39" fillId="36" borderId="40" xfId="0" applyNumberFormat="1" applyFont="1" applyFill="1" applyBorder="1" applyAlignment="1">
      <alignment horizontal="center"/>
    </xf>
    <xf numFmtId="10" fontId="39" fillId="0" borderId="11" xfId="0" applyNumberFormat="1" applyFont="1" applyBorder="1" applyAlignment="1">
      <alignment horizontal="center" vertical="center"/>
    </xf>
    <xf numFmtId="10" fontId="39" fillId="0" borderId="0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2" fillId="33" borderId="32" xfId="0" applyFont="1" applyFill="1" applyBorder="1" applyAlignment="1">
      <alignment horizontal="center" vertical="center"/>
    </xf>
    <xf numFmtId="0" fontId="42" fillId="33" borderId="33" xfId="0" applyFont="1" applyFill="1" applyBorder="1" applyAlignment="1">
      <alignment horizontal="center" vertical="center"/>
    </xf>
    <xf numFmtId="0" fontId="43" fillId="33" borderId="35" xfId="0" applyFont="1" applyFill="1" applyBorder="1" applyAlignment="1">
      <alignment horizontal="center" vertical="center"/>
    </xf>
    <xf numFmtId="0" fontId="43" fillId="33" borderId="0" xfId="0" applyFont="1" applyFill="1" applyBorder="1" applyAlignment="1">
      <alignment horizontal="center" vertical="center"/>
    </xf>
    <xf numFmtId="0" fontId="20" fillId="33" borderId="35" xfId="0" applyFont="1" applyFill="1" applyBorder="1" applyAlignment="1">
      <alignment horizontal="center" vertical="center"/>
    </xf>
    <xf numFmtId="0" fontId="20" fillId="33" borderId="0" xfId="0" applyFont="1" applyFill="1" applyBorder="1" applyAlignment="1">
      <alignment horizontal="center" vertical="center"/>
    </xf>
    <xf numFmtId="49" fontId="20" fillId="33" borderId="0" xfId="0" applyNumberFormat="1" applyFont="1" applyFill="1" applyBorder="1" applyAlignment="1">
      <alignment horizontal="center" vertical="center"/>
    </xf>
    <xf numFmtId="2" fontId="20" fillId="33" borderId="0" xfId="0" applyNumberFormat="1" applyFont="1" applyFill="1" applyBorder="1" applyAlignment="1">
      <alignment horizontal="center" vertical="center" wrapText="1"/>
    </xf>
    <xf numFmtId="10" fontId="20" fillId="33" borderId="32" xfId="0" applyNumberFormat="1" applyFont="1" applyFill="1" applyBorder="1" applyAlignment="1">
      <alignment horizontal="center" vertical="center"/>
    </xf>
    <xf numFmtId="10" fontId="20" fillId="33" borderId="33" xfId="0" applyNumberFormat="1" applyFont="1" applyFill="1" applyBorder="1" applyAlignment="1">
      <alignment horizontal="center" vertical="center"/>
    </xf>
    <xf numFmtId="10" fontId="20" fillId="33" borderId="35" xfId="0" applyNumberFormat="1" applyFont="1" applyFill="1" applyBorder="1" applyAlignment="1">
      <alignment horizontal="center" vertical="center"/>
    </xf>
    <xf numFmtId="0" fontId="16" fillId="33" borderId="35" xfId="0" applyFont="1" applyFill="1" applyBorder="1" applyAlignment="1">
      <alignment horizontal="center"/>
    </xf>
    <xf numFmtId="0" fontId="16" fillId="33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wrapText="1"/>
    </xf>
    <xf numFmtId="0" fontId="0" fillId="0" borderId="20" xfId="0" applyBorder="1" applyAlignment="1">
      <alignment horizontal="center"/>
    </xf>
    <xf numFmtId="0" fontId="16" fillId="34" borderId="20" xfId="0" applyFont="1" applyFill="1" applyBorder="1" applyAlignment="1">
      <alignment horizontal="right" wrapText="1"/>
    </xf>
    <xf numFmtId="4" fontId="16" fillId="34" borderId="20" xfId="0" applyNumberFormat="1" applyFont="1" applyFill="1" applyBorder="1"/>
    <xf numFmtId="4" fontId="0" fillId="41" borderId="20" xfId="0" applyNumberFormat="1" applyFill="1" applyBorder="1"/>
    <xf numFmtId="0" fontId="0" fillId="34" borderId="48" xfId="0" applyFill="1" applyBorder="1" applyAlignment="1">
      <alignment horizontal="right" wrapText="1"/>
    </xf>
    <xf numFmtId="4" fontId="0" fillId="34" borderId="48" xfId="0" applyNumberFormat="1" applyFill="1" applyBorder="1"/>
    <xf numFmtId="10" fontId="0" fillId="0" borderId="0" xfId="0" applyNumberFormat="1"/>
  </cellXfs>
  <cellStyles count="47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_Novo padrão - BDI e Encargos - SG_Proposta" xfId="42"/>
    <cellStyle name="Normal_Pasta2_Novo padrão - BDI e Encargos - SG_Proposta" xfId="43"/>
    <cellStyle name="Nota" xfId="15" builtinId="10" customBuiltin="1"/>
    <cellStyle name="Porcentagem" xfId="46" builtinId="5"/>
    <cellStyle name="Porcentagem 2" xfId="45"/>
    <cellStyle name="Porcentagem 3" xfId="44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19"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219074</xdr:rowOff>
    </xdr:from>
    <xdr:to>
      <xdr:col>0</xdr:col>
      <xdr:colOff>857249</xdr:colOff>
      <xdr:row>6</xdr:row>
      <xdr:rowOff>38100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9574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</xdr:row>
      <xdr:rowOff>125582</xdr:rowOff>
    </xdr:from>
    <xdr:to>
      <xdr:col>9</xdr:col>
      <xdr:colOff>533402</xdr:colOff>
      <xdr:row>7</xdr:row>
      <xdr:rowOff>28576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6" y="316082"/>
          <a:ext cx="1076326" cy="1141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85725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400050</xdr:colOff>
      <xdr:row>0</xdr:row>
      <xdr:rowOff>123825</xdr:rowOff>
    </xdr:from>
    <xdr:to>
      <xdr:col>21</xdr:col>
      <xdr:colOff>571500</xdr:colOff>
      <xdr:row>33</xdr:row>
      <xdr:rowOff>76200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41" t="8890" r="30928" b="18323"/>
        <a:stretch/>
      </xdr:blipFill>
      <xdr:spPr>
        <a:xfrm>
          <a:off x="7277100" y="123825"/>
          <a:ext cx="6267450" cy="623887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0</xdr:row>
      <xdr:rowOff>38100</xdr:rowOff>
    </xdr:from>
    <xdr:to>
      <xdr:col>9</xdr:col>
      <xdr:colOff>76200</xdr:colOff>
      <xdr:row>4</xdr:row>
      <xdr:rowOff>123825</xdr:rowOff>
    </xdr:to>
    <xdr:pic>
      <xdr:nvPicPr>
        <xdr:cNvPr id="4" name="Imagem 3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8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3</xdr:col>
      <xdr:colOff>409574</xdr:colOff>
      <xdr:row>4</xdr:row>
      <xdr:rowOff>104776</xdr:rowOff>
    </xdr:to>
    <xdr:pic>
      <xdr:nvPicPr>
        <xdr:cNvPr id="5" name="Imagem 4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10</xdr:row>
          <xdr:rowOff>28575</xdr:rowOff>
        </xdr:from>
        <xdr:to>
          <xdr:col>8</xdr:col>
          <xdr:colOff>742950</xdr:colOff>
          <xdr:row>16</xdr:row>
          <xdr:rowOff>19050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257175</xdr:colOff>
      <xdr:row>0</xdr:row>
      <xdr:rowOff>161925</xdr:rowOff>
    </xdr:from>
    <xdr:to>
      <xdr:col>22</xdr:col>
      <xdr:colOff>190500</xdr:colOff>
      <xdr:row>42</xdr:row>
      <xdr:rowOff>171450</xdr:rowOff>
    </xdr:to>
    <xdr:pic>
      <xdr:nvPicPr>
        <xdr:cNvPr id="3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812" t="9000" r="28500" b="4444"/>
        <a:stretch>
          <a:fillRect/>
        </a:stretch>
      </xdr:blipFill>
      <xdr:spPr bwMode="auto">
        <a:xfrm>
          <a:off x="7372350" y="161925"/>
          <a:ext cx="6029325" cy="801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0</xdr:row>
      <xdr:rowOff>19050</xdr:rowOff>
    </xdr:from>
    <xdr:to>
      <xdr:col>3</xdr:col>
      <xdr:colOff>234225</xdr:colOff>
      <xdr:row>3</xdr:row>
      <xdr:rowOff>167550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276225</xdr:colOff>
      <xdr:row>4</xdr:row>
      <xdr:rowOff>85725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0"/>
          <a:ext cx="8858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0</xdr:row>
      <xdr:rowOff>28575</xdr:rowOff>
    </xdr:from>
    <xdr:to>
      <xdr:col>4</xdr:col>
      <xdr:colOff>476250</xdr:colOff>
      <xdr:row>4</xdr:row>
      <xdr:rowOff>152400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8575"/>
          <a:ext cx="9334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66675</xdr:rowOff>
    </xdr:from>
    <xdr:to>
      <xdr:col>0</xdr:col>
      <xdr:colOff>1019174</xdr:colOff>
      <xdr:row>4</xdr:row>
      <xdr:rowOff>104776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137</xdr:col>
      <xdr:colOff>9525</xdr:colOff>
      <xdr:row>2</xdr:row>
      <xdr:rowOff>9525</xdr:rowOff>
    </xdr:from>
    <xdr:to>
      <xdr:col>155</xdr:col>
      <xdr:colOff>38100</xdr:colOff>
      <xdr:row>7</xdr:row>
      <xdr:rowOff>57150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438150"/>
          <a:ext cx="10572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2</xdr:row>
      <xdr:rowOff>142876</xdr:rowOff>
    </xdr:from>
    <xdr:to>
      <xdr:col>0</xdr:col>
      <xdr:colOff>914870</xdr:colOff>
      <xdr:row>6</xdr:row>
      <xdr:rowOff>167551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571501"/>
          <a:ext cx="800571" cy="7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777150</xdr:colOff>
      <xdr:row>4</xdr:row>
      <xdr:rowOff>167550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1</xdr:row>
      <xdr:rowOff>76200</xdr:rowOff>
    </xdr:from>
    <xdr:to>
      <xdr:col>6</xdr:col>
      <xdr:colOff>504825</xdr:colOff>
      <xdr:row>5</xdr:row>
      <xdr:rowOff>76200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66700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64"/>
  <sheetViews>
    <sheetView topLeftCell="A208" workbookViewId="0">
      <selection activeCell="J221" sqref="A1:J221"/>
    </sheetView>
  </sheetViews>
  <sheetFormatPr defaultRowHeight="15" x14ac:dyDescent="0.25"/>
  <cols>
    <col min="1" max="1" width="12.85546875" customWidth="1"/>
    <col min="4" max="4" width="59.85546875" customWidth="1"/>
    <col min="6" max="6" width="13.7109375" bestFit="1" customWidth="1"/>
    <col min="7" max="7" width="11.85546875" bestFit="1" customWidth="1"/>
    <col min="10" max="10" width="10.140625" bestFit="1" customWidth="1"/>
  </cols>
  <sheetData>
    <row r="1" spans="1:10" x14ac:dyDescent="0.25">
      <c r="D1" s="2"/>
      <c r="F1" s="3"/>
      <c r="G1" s="3"/>
      <c r="H1" s="3"/>
      <c r="I1" s="3"/>
      <c r="J1" s="3"/>
    </row>
    <row r="2" spans="1:10" ht="21" x14ac:dyDescent="0.35">
      <c r="A2" s="153" t="s">
        <v>368</v>
      </c>
      <c r="B2" s="154"/>
      <c r="C2" s="154"/>
      <c r="D2" s="154"/>
      <c r="E2" s="154"/>
      <c r="F2" s="154"/>
      <c r="G2" s="154"/>
      <c r="H2" s="154"/>
      <c r="I2" s="154"/>
      <c r="J2" s="155"/>
    </row>
    <row r="3" spans="1:10" ht="15.75" x14ac:dyDescent="0.25">
      <c r="A3" s="156" t="s">
        <v>370</v>
      </c>
      <c r="B3" s="157"/>
      <c r="C3" s="157"/>
      <c r="D3" s="157"/>
      <c r="E3" s="157"/>
      <c r="F3" s="157"/>
      <c r="G3" s="157"/>
      <c r="H3" s="157"/>
      <c r="I3" s="157"/>
      <c r="J3" s="158"/>
    </row>
    <row r="4" spans="1:10" ht="15.75" x14ac:dyDescent="0.25">
      <c r="A4" s="156" t="s">
        <v>371</v>
      </c>
      <c r="B4" s="157"/>
      <c r="C4" s="157"/>
      <c r="D4" s="157"/>
      <c r="E4" s="157"/>
      <c r="F4" s="157"/>
      <c r="G4" s="157"/>
      <c r="H4" s="157"/>
      <c r="I4" s="157"/>
      <c r="J4" s="158"/>
    </row>
    <row r="5" spans="1:10" x14ac:dyDescent="0.25">
      <c r="A5" s="4"/>
      <c r="B5" s="5" t="s">
        <v>416</v>
      </c>
      <c r="C5" s="5"/>
      <c r="D5" s="6"/>
      <c r="E5" s="7"/>
      <c r="F5" s="8"/>
      <c r="G5" s="8"/>
      <c r="H5" s="8"/>
      <c r="I5" s="8"/>
      <c r="J5" s="9"/>
    </row>
    <row r="6" spans="1:10" x14ac:dyDescent="0.25">
      <c r="A6" s="4"/>
      <c r="B6" s="5" t="s">
        <v>966</v>
      </c>
      <c r="C6" s="5"/>
      <c r="D6" s="10"/>
      <c r="E6" s="7" t="s">
        <v>369</v>
      </c>
      <c r="F6" s="8"/>
      <c r="G6" s="8"/>
      <c r="H6" s="8"/>
      <c r="I6" s="8"/>
      <c r="J6" s="9"/>
    </row>
    <row r="7" spans="1:10" x14ac:dyDescent="0.25">
      <c r="A7" s="11"/>
      <c r="B7" s="12" t="s">
        <v>967</v>
      </c>
      <c r="C7" s="12"/>
      <c r="D7" s="13"/>
      <c r="E7" s="14"/>
      <c r="F7" s="15"/>
      <c r="G7" s="15"/>
      <c r="H7" s="15"/>
      <c r="I7" s="15"/>
      <c r="J7" s="16"/>
    </row>
    <row r="9" spans="1:10" ht="30" x14ac:dyDescent="0.25">
      <c r="A9" s="18" t="s">
        <v>0</v>
      </c>
      <c r="B9" s="18" t="s">
        <v>1</v>
      </c>
      <c r="C9" s="18" t="s">
        <v>569</v>
      </c>
      <c r="D9" s="18" t="s">
        <v>2</v>
      </c>
      <c r="E9" s="18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</row>
    <row r="10" spans="1:10" x14ac:dyDescent="0.25">
      <c r="A10" s="20" t="s">
        <v>570</v>
      </c>
      <c r="B10" s="20"/>
      <c r="C10" s="279"/>
      <c r="D10" s="280" t="s">
        <v>571</v>
      </c>
      <c r="E10" s="20"/>
      <c r="F10" s="21"/>
      <c r="G10" s="21"/>
      <c r="H10" s="21"/>
      <c r="I10" s="21" t="s">
        <v>9</v>
      </c>
      <c r="J10" s="21"/>
    </row>
    <row r="11" spans="1:10" x14ac:dyDescent="0.25">
      <c r="A11" s="22" t="s">
        <v>572</v>
      </c>
      <c r="B11" s="22"/>
      <c r="C11" s="281"/>
      <c r="D11" s="24" t="s">
        <v>10</v>
      </c>
      <c r="E11" s="22"/>
      <c r="F11" s="23"/>
      <c r="G11" s="23"/>
      <c r="H11" s="23"/>
      <c r="I11" s="23" t="s">
        <v>9</v>
      </c>
      <c r="J11" s="23"/>
    </row>
    <row r="12" spans="1:10" ht="15" customHeight="1" x14ac:dyDescent="0.25">
      <c r="A12" s="22" t="s">
        <v>573</v>
      </c>
      <c r="B12" s="22" t="s">
        <v>574</v>
      </c>
      <c r="C12" s="281"/>
      <c r="D12" s="24" t="s">
        <v>575</v>
      </c>
      <c r="E12" s="22" t="s">
        <v>576</v>
      </c>
      <c r="F12" s="23">
        <v>5</v>
      </c>
      <c r="G12" s="23">
        <v>314.60000000000002</v>
      </c>
      <c r="H12" s="23">
        <v>11817.7</v>
      </c>
      <c r="I12" s="23">
        <f>SUM(G12:H12)</f>
        <v>12132.300000000001</v>
      </c>
      <c r="J12" s="23">
        <f>TRUNC((F12*I12),2)</f>
        <v>60661.5</v>
      </c>
    </row>
    <row r="13" spans="1:10" x14ac:dyDescent="0.25">
      <c r="A13" s="22" t="s">
        <v>577</v>
      </c>
      <c r="B13" s="22"/>
      <c r="C13" s="281"/>
      <c r="D13" s="24" t="s">
        <v>578</v>
      </c>
      <c r="E13" s="22"/>
      <c r="F13" s="23"/>
      <c r="G13" s="23"/>
      <c r="H13" s="23"/>
      <c r="I13" s="23" t="s">
        <v>9</v>
      </c>
      <c r="J13" s="23"/>
    </row>
    <row r="14" spans="1:10" ht="75" x14ac:dyDescent="0.25">
      <c r="A14" s="22" t="s">
        <v>579</v>
      </c>
      <c r="B14" s="22" t="s">
        <v>580</v>
      </c>
      <c r="C14" s="281" t="s">
        <v>581</v>
      </c>
      <c r="D14" s="24" t="s">
        <v>582</v>
      </c>
      <c r="E14" s="22" t="s">
        <v>576</v>
      </c>
      <c r="F14" s="23">
        <v>5</v>
      </c>
      <c r="G14" s="23">
        <f>650+38.08</f>
        <v>688.08</v>
      </c>
      <c r="H14" s="23">
        <v>0</v>
      </c>
      <c r="I14" s="23">
        <f>SUM(G14:H14)</f>
        <v>688.08</v>
      </c>
      <c r="J14" s="23">
        <f>TRUNC((F14*I14),2)</f>
        <v>3440.4</v>
      </c>
    </row>
    <row r="15" spans="1:10" x14ac:dyDescent="0.25">
      <c r="A15" s="22" t="s">
        <v>583</v>
      </c>
      <c r="B15" s="22" t="s">
        <v>584</v>
      </c>
      <c r="C15" s="281" t="s">
        <v>585</v>
      </c>
      <c r="D15" s="24" t="s">
        <v>586</v>
      </c>
      <c r="E15" s="22" t="s">
        <v>15</v>
      </c>
      <c r="F15" s="23">
        <v>12</v>
      </c>
      <c r="G15" s="23">
        <v>262.57</v>
      </c>
      <c r="H15" s="23">
        <v>27.3</v>
      </c>
      <c r="I15" s="23">
        <f>SUM(G15:H15)</f>
        <v>289.87</v>
      </c>
      <c r="J15" s="23">
        <f>TRUNC((F15*I15),2)</f>
        <v>3478.44</v>
      </c>
    </row>
    <row r="16" spans="1:10" ht="30" x14ac:dyDescent="0.25">
      <c r="A16" s="22" t="s">
        <v>587</v>
      </c>
      <c r="B16" s="22" t="s">
        <v>588</v>
      </c>
      <c r="C16" s="281">
        <v>21602</v>
      </c>
      <c r="D16" s="24" t="s">
        <v>589</v>
      </c>
      <c r="E16" s="22" t="s">
        <v>15</v>
      </c>
      <c r="F16" s="23">
        <v>250.69</v>
      </c>
      <c r="G16" s="23">
        <v>11.63</v>
      </c>
      <c r="H16" s="23">
        <v>0</v>
      </c>
      <c r="I16" s="23">
        <f>SUM(G16:H16)</f>
        <v>11.63</v>
      </c>
      <c r="J16" s="23">
        <f>TRUNC((F16*I16),2)</f>
        <v>2915.52</v>
      </c>
    </row>
    <row r="17" spans="1:10" x14ac:dyDescent="0.25">
      <c r="A17" s="22" t="s">
        <v>590</v>
      </c>
      <c r="B17" s="22" t="s">
        <v>591</v>
      </c>
      <c r="C17" s="281">
        <v>20200</v>
      </c>
      <c r="D17" s="24" t="s">
        <v>592</v>
      </c>
      <c r="E17" s="22" t="s">
        <v>15</v>
      </c>
      <c r="F17" s="23">
        <v>250.69</v>
      </c>
      <c r="G17" s="23">
        <v>1.59</v>
      </c>
      <c r="H17" s="23">
        <v>0</v>
      </c>
      <c r="I17" s="23">
        <f>SUM(G17:H17)</f>
        <v>1.59</v>
      </c>
      <c r="J17" s="23">
        <f>TRUNC((F17*I17),2)</f>
        <v>398.59</v>
      </c>
    </row>
    <row r="18" spans="1:10" x14ac:dyDescent="0.25">
      <c r="A18" s="22" t="s">
        <v>593</v>
      </c>
      <c r="B18" s="22"/>
      <c r="C18" s="281"/>
      <c r="D18" s="24" t="s">
        <v>594</v>
      </c>
      <c r="E18" s="22" t="s">
        <v>20</v>
      </c>
      <c r="F18" s="23">
        <v>1</v>
      </c>
      <c r="G18" s="23">
        <v>178.34</v>
      </c>
      <c r="H18" s="23">
        <v>0</v>
      </c>
      <c r="I18" s="23">
        <f>SUM(G18:H18)</f>
        <v>178.34</v>
      </c>
      <c r="J18" s="23">
        <f>TRUNC((F18*I18),2)</f>
        <v>178.34</v>
      </c>
    </row>
    <row r="19" spans="1:10" x14ac:dyDescent="0.25">
      <c r="A19" s="282" t="s">
        <v>595</v>
      </c>
      <c r="B19" s="282"/>
      <c r="C19" s="282"/>
      <c r="D19" s="282"/>
      <c r="E19" s="282"/>
      <c r="F19" s="282"/>
      <c r="G19" s="282"/>
      <c r="H19" s="282"/>
      <c r="I19" s="282"/>
      <c r="J19" s="283">
        <f>SUM(J11:J18)</f>
        <v>71072.789999999994</v>
      </c>
    </row>
    <row r="20" spans="1:10" x14ac:dyDescent="0.25">
      <c r="A20" s="22" t="s">
        <v>596</v>
      </c>
      <c r="B20" s="22"/>
      <c r="C20" s="281"/>
      <c r="D20" s="24" t="s">
        <v>11</v>
      </c>
      <c r="E20" s="22"/>
      <c r="F20" s="23"/>
      <c r="G20" s="23"/>
      <c r="H20" s="23"/>
      <c r="I20" s="23" t="s">
        <v>9</v>
      </c>
      <c r="J20" s="23"/>
    </row>
    <row r="21" spans="1:10" x14ac:dyDescent="0.25">
      <c r="A21" s="22" t="s">
        <v>597</v>
      </c>
      <c r="B21" s="22"/>
      <c r="C21" s="281"/>
      <c r="D21" s="24" t="s">
        <v>598</v>
      </c>
      <c r="E21" s="22"/>
      <c r="F21" s="23"/>
      <c r="G21" s="23"/>
      <c r="H21" s="23"/>
      <c r="I21" s="23" t="s">
        <v>9</v>
      </c>
      <c r="J21" s="23"/>
    </row>
    <row r="22" spans="1:10" x14ac:dyDescent="0.25">
      <c r="A22" s="22" t="s">
        <v>599</v>
      </c>
      <c r="B22" s="22" t="s">
        <v>600</v>
      </c>
      <c r="C22" s="281"/>
      <c r="D22" s="24" t="s">
        <v>601</v>
      </c>
      <c r="E22" s="22" t="s">
        <v>20</v>
      </c>
      <c r="F22" s="23">
        <v>1</v>
      </c>
      <c r="G22" s="23">
        <v>202.68</v>
      </c>
      <c r="H22" s="23">
        <v>2.0099999999999998</v>
      </c>
      <c r="I22" s="23">
        <f>SUM(G22:H22)</f>
        <v>204.69</v>
      </c>
      <c r="J22" s="23">
        <f>TRUNC((F22*I22),2)</f>
        <v>204.69</v>
      </c>
    </row>
    <row r="23" spans="1:10" x14ac:dyDescent="0.25">
      <c r="A23" s="22" t="s">
        <v>602</v>
      </c>
      <c r="B23" s="22" t="s">
        <v>603</v>
      </c>
      <c r="C23" s="281"/>
      <c r="D23" s="24" t="s">
        <v>604</v>
      </c>
      <c r="E23" s="22" t="s">
        <v>20</v>
      </c>
      <c r="F23" s="23">
        <v>1</v>
      </c>
      <c r="G23" s="23">
        <v>922.58</v>
      </c>
      <c r="H23" s="23">
        <v>2.0099999999999998</v>
      </c>
      <c r="I23" s="23">
        <f>SUM(G23:H23)</f>
        <v>924.59</v>
      </c>
      <c r="J23" s="23">
        <f>TRUNC((F23*I23),2)</f>
        <v>924.59</v>
      </c>
    </row>
    <row r="24" spans="1:10" x14ac:dyDescent="0.25">
      <c r="A24" s="22" t="s">
        <v>605</v>
      </c>
      <c r="B24" s="22" t="s">
        <v>606</v>
      </c>
      <c r="C24" s="281"/>
      <c r="D24" s="24" t="s">
        <v>607</v>
      </c>
      <c r="E24" s="22" t="s">
        <v>20</v>
      </c>
      <c r="F24" s="23">
        <v>4</v>
      </c>
      <c r="G24" s="23">
        <v>78.88</v>
      </c>
      <c r="H24" s="23">
        <v>2.0099999999999998</v>
      </c>
      <c r="I24" s="23">
        <f>SUM(G24:H24)</f>
        <v>80.89</v>
      </c>
      <c r="J24" s="23">
        <f>TRUNC((F24*I24),2)</f>
        <v>323.56</v>
      </c>
    </row>
    <row r="25" spans="1:10" ht="30" x14ac:dyDescent="0.25">
      <c r="A25" s="22" t="s">
        <v>608</v>
      </c>
      <c r="B25" s="22" t="s">
        <v>609</v>
      </c>
      <c r="C25" s="281" t="s">
        <v>610</v>
      </c>
      <c r="D25" s="24" t="s">
        <v>611</v>
      </c>
      <c r="E25" s="22" t="s">
        <v>20</v>
      </c>
      <c r="F25" s="23">
        <v>4</v>
      </c>
      <c r="G25" s="23">
        <v>106.63</v>
      </c>
      <c r="H25" s="23">
        <v>0</v>
      </c>
      <c r="I25" s="23">
        <f>SUM(G25:H25)</f>
        <v>106.63</v>
      </c>
      <c r="J25" s="23">
        <f>TRUNC((F25*I25),2)</f>
        <v>426.52</v>
      </c>
    </row>
    <row r="26" spans="1:10" ht="30" x14ac:dyDescent="0.25">
      <c r="A26" s="22" t="s">
        <v>612</v>
      </c>
      <c r="B26" s="22" t="s">
        <v>613</v>
      </c>
      <c r="C26" s="281">
        <v>72261</v>
      </c>
      <c r="D26" s="24" t="s">
        <v>614</v>
      </c>
      <c r="E26" s="22" t="s">
        <v>20</v>
      </c>
      <c r="F26" s="23">
        <v>12</v>
      </c>
      <c r="G26" s="23">
        <v>5.6</v>
      </c>
      <c r="H26" s="23">
        <v>6.04</v>
      </c>
      <c r="I26" s="23">
        <f>SUM(G26:H26)</f>
        <v>11.64</v>
      </c>
      <c r="J26" s="23">
        <f>TRUNC((F26*I26),2)</f>
        <v>139.68</v>
      </c>
    </row>
    <row r="27" spans="1:10" x14ac:dyDescent="0.25">
      <c r="A27" s="22" t="s">
        <v>615</v>
      </c>
      <c r="B27" s="22" t="s">
        <v>616</v>
      </c>
      <c r="C27" s="281" t="s">
        <v>617</v>
      </c>
      <c r="D27" s="24" t="s">
        <v>618</v>
      </c>
      <c r="E27" s="22" t="s">
        <v>20</v>
      </c>
      <c r="F27" s="23">
        <v>18</v>
      </c>
      <c r="G27" s="23">
        <v>35.71</v>
      </c>
      <c r="H27" s="23">
        <v>0</v>
      </c>
      <c r="I27" s="23">
        <f>SUM(G27:H27)</f>
        <v>35.71</v>
      </c>
      <c r="J27" s="23">
        <f>TRUNC((F27*I27),2)</f>
        <v>642.78</v>
      </c>
    </row>
    <row r="28" spans="1:10" x14ac:dyDescent="0.25">
      <c r="A28" s="22" t="s">
        <v>619</v>
      </c>
      <c r="B28" s="22" t="s">
        <v>620</v>
      </c>
      <c r="C28" s="281" t="s">
        <v>621</v>
      </c>
      <c r="D28" s="24" t="s">
        <v>622</v>
      </c>
      <c r="E28" s="22" t="s">
        <v>20</v>
      </c>
      <c r="F28" s="23">
        <v>18</v>
      </c>
      <c r="G28" s="23">
        <v>35.71</v>
      </c>
      <c r="H28" s="23">
        <v>0</v>
      </c>
      <c r="I28" s="23">
        <f>SUM(G28:H28)</f>
        <v>35.71</v>
      </c>
      <c r="J28" s="23">
        <f>TRUNC((F28*I28),2)</f>
        <v>642.78</v>
      </c>
    </row>
    <row r="29" spans="1:10" ht="45" x14ac:dyDescent="0.25">
      <c r="A29" s="22" t="s">
        <v>623</v>
      </c>
      <c r="B29" s="22" t="s">
        <v>624</v>
      </c>
      <c r="C29" s="281" t="s">
        <v>625</v>
      </c>
      <c r="D29" s="24" t="s">
        <v>626</v>
      </c>
      <c r="E29" s="22" t="s">
        <v>20</v>
      </c>
      <c r="F29" s="23">
        <v>1</v>
      </c>
      <c r="G29" s="23">
        <v>688.91</v>
      </c>
      <c r="H29" s="23">
        <v>10.33</v>
      </c>
      <c r="I29" s="23">
        <f>SUM(G29:H29)</f>
        <v>699.24</v>
      </c>
      <c r="J29" s="23">
        <f>TRUNC((F29*I29),2)</f>
        <v>699.24</v>
      </c>
    </row>
    <row r="30" spans="1:10" x14ac:dyDescent="0.25">
      <c r="A30" s="22" t="s">
        <v>627</v>
      </c>
      <c r="B30" s="22" t="s">
        <v>628</v>
      </c>
      <c r="C30" s="281" t="s">
        <v>629</v>
      </c>
      <c r="D30" s="24" t="s">
        <v>630</v>
      </c>
      <c r="E30" s="22" t="s">
        <v>20</v>
      </c>
      <c r="F30" s="23">
        <v>18</v>
      </c>
      <c r="G30" s="23">
        <v>136.02000000000001</v>
      </c>
      <c r="H30" s="23">
        <v>6.75</v>
      </c>
      <c r="I30" s="23">
        <f>SUM(G30:H30)</f>
        <v>142.77000000000001</v>
      </c>
      <c r="J30" s="23">
        <f>TRUNC((F30*I30),2)</f>
        <v>2569.86</v>
      </c>
    </row>
    <row r="31" spans="1:10" ht="30" x14ac:dyDescent="0.25">
      <c r="A31" s="22" t="s">
        <v>631</v>
      </c>
      <c r="B31" s="22" t="s">
        <v>47</v>
      </c>
      <c r="C31" s="281" t="s">
        <v>632</v>
      </c>
      <c r="D31" s="24" t="s">
        <v>48</v>
      </c>
      <c r="E31" s="22" t="s">
        <v>20</v>
      </c>
      <c r="F31" s="23">
        <v>1</v>
      </c>
      <c r="G31" s="23">
        <v>648.97</v>
      </c>
      <c r="H31" s="23">
        <v>8.0500000000000007</v>
      </c>
      <c r="I31" s="23">
        <f>SUM(G31:H31)</f>
        <v>657.02</v>
      </c>
      <c r="J31" s="23">
        <f>TRUNC((F31*I31),2)</f>
        <v>657.02</v>
      </c>
    </row>
    <row r="32" spans="1:10" ht="45" x14ac:dyDescent="0.25">
      <c r="A32" s="22" t="s">
        <v>633</v>
      </c>
      <c r="B32" s="22" t="s">
        <v>634</v>
      </c>
      <c r="C32" s="281" t="s">
        <v>635</v>
      </c>
      <c r="D32" s="24" t="s">
        <v>636</v>
      </c>
      <c r="E32" s="22" t="s">
        <v>20</v>
      </c>
      <c r="F32" s="23">
        <v>1</v>
      </c>
      <c r="G32" s="23">
        <v>3308.27</v>
      </c>
      <c r="H32" s="23">
        <v>0</v>
      </c>
      <c r="I32" s="23">
        <f>SUM(G32:H32)</f>
        <v>3308.27</v>
      </c>
      <c r="J32" s="23">
        <f>TRUNC((F32*I32),2)</f>
        <v>3308.27</v>
      </c>
    </row>
    <row r="33" spans="1:10" x14ac:dyDescent="0.25">
      <c r="A33" s="22" t="s">
        <v>637</v>
      </c>
      <c r="B33" s="22" t="s">
        <v>638</v>
      </c>
      <c r="C33" s="281" t="s">
        <v>639</v>
      </c>
      <c r="D33" s="24" t="s">
        <v>640</v>
      </c>
      <c r="E33" s="22" t="s">
        <v>20</v>
      </c>
      <c r="F33" s="23">
        <v>126</v>
      </c>
      <c r="G33" s="23">
        <v>0.17</v>
      </c>
      <c r="H33" s="23">
        <v>1.1200000000000001</v>
      </c>
      <c r="I33" s="23">
        <f>SUM(G33:H33)</f>
        <v>1.29</v>
      </c>
      <c r="J33" s="23">
        <f>TRUNC((F33*I33),2)</f>
        <v>162.54</v>
      </c>
    </row>
    <row r="34" spans="1:10" x14ac:dyDescent="0.25">
      <c r="A34" s="22" t="s">
        <v>641</v>
      </c>
      <c r="B34" s="22" t="s">
        <v>642</v>
      </c>
      <c r="C34" s="281" t="s">
        <v>643</v>
      </c>
      <c r="D34" s="24" t="s">
        <v>644</v>
      </c>
      <c r="E34" s="22" t="s">
        <v>20</v>
      </c>
      <c r="F34" s="23">
        <v>84</v>
      </c>
      <c r="G34" s="23">
        <v>0.32</v>
      </c>
      <c r="H34" s="23">
        <v>1.1200000000000001</v>
      </c>
      <c r="I34" s="23">
        <f>SUM(G34:H34)</f>
        <v>1.4400000000000002</v>
      </c>
      <c r="J34" s="23">
        <f>TRUNC((F34*I34),2)</f>
        <v>120.96</v>
      </c>
    </row>
    <row r="35" spans="1:10" ht="30" x14ac:dyDescent="0.25">
      <c r="A35" s="22" t="s">
        <v>645</v>
      </c>
      <c r="B35" s="22" t="s">
        <v>49</v>
      </c>
      <c r="C35" s="281">
        <v>83421</v>
      </c>
      <c r="D35" s="24" t="s">
        <v>50</v>
      </c>
      <c r="E35" s="22" t="s">
        <v>36</v>
      </c>
      <c r="F35" s="23">
        <v>15</v>
      </c>
      <c r="G35" s="23">
        <v>6.06</v>
      </c>
      <c r="H35" s="23">
        <v>1.81</v>
      </c>
      <c r="I35" s="23">
        <f>SUM(G35:H35)</f>
        <v>7.8699999999999992</v>
      </c>
      <c r="J35" s="23">
        <f>TRUNC((F35*I35),2)</f>
        <v>118.05</v>
      </c>
    </row>
    <row r="36" spans="1:10" x14ac:dyDescent="0.25">
      <c r="A36" s="22" t="s">
        <v>646</v>
      </c>
      <c r="B36" s="22" t="s">
        <v>647</v>
      </c>
      <c r="C36" s="281"/>
      <c r="D36" s="24" t="s">
        <v>648</v>
      </c>
      <c r="E36" s="22" t="s">
        <v>20</v>
      </c>
      <c r="F36" s="23">
        <v>1</v>
      </c>
      <c r="G36" s="23">
        <v>6.42</v>
      </c>
      <c r="H36" s="23">
        <v>0.17</v>
      </c>
      <c r="I36" s="23">
        <f>SUM(G36:H36)</f>
        <v>6.59</v>
      </c>
      <c r="J36" s="23">
        <f>TRUNC((F36*I36),2)</f>
        <v>6.59</v>
      </c>
    </row>
    <row r="37" spans="1:10" ht="30" x14ac:dyDescent="0.25">
      <c r="A37" s="22" t="s">
        <v>649</v>
      </c>
      <c r="B37" s="22" t="s">
        <v>650</v>
      </c>
      <c r="C37" s="281" t="s">
        <v>651</v>
      </c>
      <c r="D37" s="24" t="s">
        <v>652</v>
      </c>
      <c r="E37" s="22" t="s">
        <v>653</v>
      </c>
      <c r="F37" s="23">
        <v>3</v>
      </c>
      <c r="G37" s="23">
        <v>26.33</v>
      </c>
      <c r="H37" s="23">
        <v>0</v>
      </c>
      <c r="I37" s="23">
        <f>SUM(G37:H37)</f>
        <v>26.33</v>
      </c>
      <c r="J37" s="23">
        <f>TRUNC((F37*I37),2)</f>
        <v>78.989999999999995</v>
      </c>
    </row>
    <row r="38" spans="1:10" x14ac:dyDescent="0.25">
      <c r="A38" s="22" t="s">
        <v>654</v>
      </c>
      <c r="B38" s="22"/>
      <c r="C38" s="281"/>
      <c r="D38" s="24" t="s">
        <v>655</v>
      </c>
      <c r="E38" s="22"/>
      <c r="F38" s="23"/>
      <c r="G38" s="23"/>
      <c r="H38" s="23"/>
      <c r="I38" s="23" t="s">
        <v>9</v>
      </c>
      <c r="J38" s="23"/>
    </row>
    <row r="39" spans="1:10" ht="30" x14ac:dyDescent="0.25">
      <c r="A39" s="22" t="s">
        <v>656</v>
      </c>
      <c r="B39" s="22" t="s">
        <v>13</v>
      </c>
      <c r="C39" s="281" t="s">
        <v>657</v>
      </c>
      <c r="D39" s="24" t="s">
        <v>14</v>
      </c>
      <c r="E39" s="22" t="s">
        <v>15</v>
      </c>
      <c r="F39" s="23">
        <v>19.03</v>
      </c>
      <c r="G39" s="23">
        <v>8.68</v>
      </c>
      <c r="H39" s="23">
        <v>27.18</v>
      </c>
      <c r="I39" s="23">
        <f>SUM(G39:H39)</f>
        <v>35.86</v>
      </c>
      <c r="J39" s="23">
        <f>TRUNC((F39*I39),2)</f>
        <v>682.41</v>
      </c>
    </row>
    <row r="40" spans="1:10" ht="30" x14ac:dyDescent="0.25">
      <c r="A40" s="22" t="s">
        <v>658</v>
      </c>
      <c r="B40" s="22" t="s">
        <v>16</v>
      </c>
      <c r="C40" s="281">
        <v>84123</v>
      </c>
      <c r="D40" s="24" t="s">
        <v>17</v>
      </c>
      <c r="E40" s="22" t="s">
        <v>15</v>
      </c>
      <c r="F40" s="23">
        <v>19.03</v>
      </c>
      <c r="G40" s="23">
        <v>0.96</v>
      </c>
      <c r="H40" s="23">
        <v>3.04</v>
      </c>
      <c r="I40" s="23">
        <f>SUM(G40:H40)</f>
        <v>4</v>
      </c>
      <c r="J40" s="23">
        <f>TRUNC((F40*I40),2)</f>
        <v>76.12</v>
      </c>
    </row>
    <row r="41" spans="1:10" ht="30" x14ac:dyDescent="0.25">
      <c r="A41" s="22" t="s">
        <v>659</v>
      </c>
      <c r="B41" s="22" t="s">
        <v>18</v>
      </c>
      <c r="C41" s="281">
        <v>85415</v>
      </c>
      <c r="D41" s="24" t="s">
        <v>19</v>
      </c>
      <c r="E41" s="22" t="s">
        <v>20</v>
      </c>
      <c r="F41" s="23">
        <v>6</v>
      </c>
      <c r="G41" s="23">
        <v>1.45</v>
      </c>
      <c r="H41" s="23">
        <v>5.0199999999999996</v>
      </c>
      <c r="I41" s="23">
        <f>SUM(G41:H41)</f>
        <v>6.47</v>
      </c>
      <c r="J41" s="23">
        <f>TRUNC((F41*I41),2)</f>
        <v>38.82</v>
      </c>
    </row>
    <row r="42" spans="1:10" ht="30" x14ac:dyDescent="0.25">
      <c r="A42" s="22" t="s">
        <v>660</v>
      </c>
      <c r="B42" s="22" t="s">
        <v>661</v>
      </c>
      <c r="C42" s="281" t="s">
        <v>662</v>
      </c>
      <c r="D42" s="24" t="s">
        <v>663</v>
      </c>
      <c r="E42" s="22" t="s">
        <v>20</v>
      </c>
      <c r="F42" s="23">
        <v>6</v>
      </c>
      <c r="G42" s="23">
        <v>30.03</v>
      </c>
      <c r="H42" s="23">
        <v>0</v>
      </c>
      <c r="I42" s="23">
        <f>SUM(G42:H42)</f>
        <v>30.03</v>
      </c>
      <c r="J42" s="23">
        <f>TRUNC((F42*I42),2)</f>
        <v>180.18</v>
      </c>
    </row>
    <row r="43" spans="1:10" x14ac:dyDescent="0.25">
      <c r="A43" s="22" t="s">
        <v>664</v>
      </c>
      <c r="B43" s="22" t="s">
        <v>21</v>
      </c>
      <c r="C43" s="281">
        <v>72142</v>
      </c>
      <c r="D43" s="24" t="s">
        <v>22</v>
      </c>
      <c r="E43" s="22" t="s">
        <v>20</v>
      </c>
      <c r="F43" s="23">
        <v>3</v>
      </c>
      <c r="G43" s="23">
        <v>1.45</v>
      </c>
      <c r="H43" s="23">
        <v>5.65</v>
      </c>
      <c r="I43" s="23">
        <f>SUM(G43:H43)</f>
        <v>7.1000000000000005</v>
      </c>
      <c r="J43" s="23">
        <f>TRUNC((F43*I43),2)</f>
        <v>21.3</v>
      </c>
    </row>
    <row r="44" spans="1:10" x14ac:dyDescent="0.25">
      <c r="A44" s="22" t="s">
        <v>665</v>
      </c>
      <c r="B44" s="22" t="s">
        <v>23</v>
      </c>
      <c r="C44" s="281">
        <v>72143</v>
      </c>
      <c r="D44" s="24" t="s">
        <v>24</v>
      </c>
      <c r="E44" s="22" t="s">
        <v>20</v>
      </c>
      <c r="F44" s="23">
        <v>3</v>
      </c>
      <c r="G44" s="23">
        <v>6.95</v>
      </c>
      <c r="H44" s="23">
        <v>27.34</v>
      </c>
      <c r="I44" s="23">
        <f>SUM(G44:H44)</f>
        <v>34.29</v>
      </c>
      <c r="J44" s="23">
        <f>TRUNC((F44*I44),2)</f>
        <v>102.87</v>
      </c>
    </row>
    <row r="45" spans="1:10" x14ac:dyDescent="0.25">
      <c r="A45" s="22" t="s">
        <v>666</v>
      </c>
      <c r="B45" s="22" t="s">
        <v>667</v>
      </c>
      <c r="C45" s="281">
        <v>72125</v>
      </c>
      <c r="D45" s="24" t="s">
        <v>668</v>
      </c>
      <c r="E45" s="22" t="s">
        <v>15</v>
      </c>
      <c r="F45" s="23">
        <v>163.19999999999999</v>
      </c>
      <c r="G45" s="23">
        <v>1.88</v>
      </c>
      <c r="H45" s="23">
        <v>3.84</v>
      </c>
      <c r="I45" s="23">
        <f>SUM(G45:H45)</f>
        <v>5.72</v>
      </c>
      <c r="J45" s="23">
        <f>TRUNC((F45*I45),2)</f>
        <v>933.5</v>
      </c>
    </row>
    <row r="46" spans="1:10" x14ac:dyDescent="0.25">
      <c r="A46" s="22" t="s">
        <v>669</v>
      </c>
      <c r="B46" s="22" t="s">
        <v>670</v>
      </c>
      <c r="C46" s="281">
        <v>85421</v>
      </c>
      <c r="D46" s="24" t="s">
        <v>671</v>
      </c>
      <c r="E46" s="22" t="s">
        <v>15</v>
      </c>
      <c r="F46" s="23">
        <v>15.31</v>
      </c>
      <c r="G46" s="23">
        <v>2.0299999999999998</v>
      </c>
      <c r="H46" s="23">
        <v>6.48</v>
      </c>
      <c r="I46" s="23">
        <f>SUM(G46:H46)</f>
        <v>8.51</v>
      </c>
      <c r="J46" s="23">
        <f>TRUNC((F46*I46),2)</f>
        <v>130.28</v>
      </c>
    </row>
    <row r="47" spans="1:10" ht="30" x14ac:dyDescent="0.25">
      <c r="A47" s="22" t="s">
        <v>672</v>
      </c>
      <c r="B47" s="22" t="s">
        <v>673</v>
      </c>
      <c r="C47" s="281" t="s">
        <v>674</v>
      </c>
      <c r="D47" s="24" t="s">
        <v>675</v>
      </c>
      <c r="E47" s="22" t="s">
        <v>15</v>
      </c>
      <c r="F47" s="23">
        <v>15.31</v>
      </c>
      <c r="G47" s="23">
        <v>5.94</v>
      </c>
      <c r="H47" s="23">
        <v>3.84</v>
      </c>
      <c r="I47" s="23">
        <f>SUM(G47:H47)</f>
        <v>9.7800000000000011</v>
      </c>
      <c r="J47" s="23">
        <f>TRUNC((F47*I47),2)</f>
        <v>149.72999999999999</v>
      </c>
    </row>
    <row r="48" spans="1:10" ht="75" x14ac:dyDescent="0.25">
      <c r="A48" s="22" t="s">
        <v>676</v>
      </c>
      <c r="B48" s="22" t="s">
        <v>677</v>
      </c>
      <c r="C48" s="281" t="s">
        <v>678</v>
      </c>
      <c r="D48" s="24" t="s">
        <v>679</v>
      </c>
      <c r="E48" s="22" t="s">
        <v>20</v>
      </c>
      <c r="F48" s="23">
        <v>4</v>
      </c>
      <c r="G48" s="23">
        <v>225</v>
      </c>
      <c r="H48" s="23">
        <v>0</v>
      </c>
      <c r="I48" s="23">
        <f>SUM(G48:H48)</f>
        <v>225</v>
      </c>
      <c r="J48" s="23">
        <f>TRUNC((F48*I48),2)</f>
        <v>900</v>
      </c>
    </row>
    <row r="49" spans="1:10" x14ac:dyDescent="0.25">
      <c r="A49" s="22" t="s">
        <v>680</v>
      </c>
      <c r="B49" s="22"/>
      <c r="C49" s="281"/>
      <c r="D49" s="24" t="s">
        <v>681</v>
      </c>
      <c r="E49" s="22"/>
      <c r="F49" s="23"/>
      <c r="G49" s="23"/>
      <c r="H49" s="23"/>
      <c r="I49" s="23" t="s">
        <v>9</v>
      </c>
      <c r="J49" s="23"/>
    </row>
    <row r="50" spans="1:10" ht="30" x14ac:dyDescent="0.25">
      <c r="A50" s="22" t="s">
        <v>682</v>
      </c>
      <c r="B50" s="22" t="s">
        <v>683</v>
      </c>
      <c r="C50" s="281" t="s">
        <v>684</v>
      </c>
      <c r="D50" s="24" t="s">
        <v>685</v>
      </c>
      <c r="E50" s="22" t="s">
        <v>15</v>
      </c>
      <c r="F50" s="23">
        <v>24.28</v>
      </c>
      <c r="G50" s="23">
        <v>237.72</v>
      </c>
      <c r="H50" s="23">
        <v>0</v>
      </c>
      <c r="I50" s="23">
        <f>SUM(G50:H50)</f>
        <v>237.72</v>
      </c>
      <c r="J50" s="23">
        <f>TRUNC((F50*I50),2)</f>
        <v>5771.84</v>
      </c>
    </row>
    <row r="51" spans="1:10" x14ac:dyDescent="0.25">
      <c r="A51" s="22" t="s">
        <v>686</v>
      </c>
      <c r="B51" s="22" t="s">
        <v>687</v>
      </c>
      <c r="C51" s="281" t="s">
        <v>688</v>
      </c>
      <c r="D51" s="24" t="s">
        <v>689</v>
      </c>
      <c r="E51" s="22" t="s">
        <v>20</v>
      </c>
      <c r="F51" s="23">
        <v>6</v>
      </c>
      <c r="G51" s="23">
        <v>31.85</v>
      </c>
      <c r="H51" s="23">
        <v>0</v>
      </c>
      <c r="I51" s="23">
        <f>SUM(G51:H51)</f>
        <v>31.85</v>
      </c>
      <c r="J51" s="23">
        <f>TRUNC((F51*I51),2)</f>
        <v>191.1</v>
      </c>
    </row>
    <row r="52" spans="1:10" x14ac:dyDescent="0.25">
      <c r="A52" s="22" t="s">
        <v>690</v>
      </c>
      <c r="B52" s="22" t="s">
        <v>691</v>
      </c>
      <c r="C52" s="281" t="s">
        <v>692</v>
      </c>
      <c r="D52" s="24" t="s">
        <v>693</v>
      </c>
      <c r="E52" s="22" t="s">
        <v>20</v>
      </c>
      <c r="F52" s="23">
        <v>6</v>
      </c>
      <c r="G52" s="23">
        <v>211.49</v>
      </c>
      <c r="H52" s="23">
        <v>16.89</v>
      </c>
      <c r="I52" s="23">
        <f>SUM(G52:H52)</f>
        <v>228.38</v>
      </c>
      <c r="J52" s="23">
        <f>TRUNC((F52*I52),2)</f>
        <v>1370.28</v>
      </c>
    </row>
    <row r="53" spans="1:10" ht="30" x14ac:dyDescent="0.25">
      <c r="A53" s="22" t="s">
        <v>694</v>
      </c>
      <c r="B53" s="22" t="s">
        <v>695</v>
      </c>
      <c r="C53" s="281" t="s">
        <v>696</v>
      </c>
      <c r="D53" s="24" t="s">
        <v>697</v>
      </c>
      <c r="E53" s="22" t="s">
        <v>36</v>
      </c>
      <c r="F53" s="23">
        <v>40</v>
      </c>
      <c r="G53" s="23">
        <v>26.98</v>
      </c>
      <c r="H53" s="23">
        <v>0</v>
      </c>
      <c r="I53" s="23">
        <f>SUM(G53:H53)</f>
        <v>26.98</v>
      </c>
      <c r="J53" s="23">
        <f>TRUNC((F53*I53),2)</f>
        <v>1079.2</v>
      </c>
    </row>
    <row r="54" spans="1:10" x14ac:dyDescent="0.25">
      <c r="A54" s="22" t="s">
        <v>698</v>
      </c>
      <c r="B54" s="22" t="s">
        <v>699</v>
      </c>
      <c r="C54" s="281" t="s">
        <v>700</v>
      </c>
      <c r="D54" s="24" t="s">
        <v>701</v>
      </c>
      <c r="E54" s="22" t="s">
        <v>36</v>
      </c>
      <c r="F54" s="23">
        <v>24</v>
      </c>
      <c r="G54" s="23">
        <v>7.47</v>
      </c>
      <c r="H54" s="23">
        <v>0</v>
      </c>
      <c r="I54" s="23">
        <f>SUM(G54:H54)</f>
        <v>7.47</v>
      </c>
      <c r="J54" s="23">
        <f>TRUNC((F54*I54),2)</f>
        <v>179.28</v>
      </c>
    </row>
    <row r="55" spans="1:10" x14ac:dyDescent="0.25">
      <c r="A55" s="22" t="s">
        <v>702</v>
      </c>
      <c r="B55" s="22"/>
      <c r="C55" s="281"/>
      <c r="D55" s="24" t="s">
        <v>703</v>
      </c>
      <c r="E55" s="22"/>
      <c r="F55" s="23"/>
      <c r="G55" s="23"/>
      <c r="H55" s="23"/>
      <c r="I55" s="23" t="s">
        <v>9</v>
      </c>
      <c r="J55" s="23"/>
    </row>
    <row r="56" spans="1:10" ht="75" x14ac:dyDescent="0.25">
      <c r="A56" s="22" t="s">
        <v>704</v>
      </c>
      <c r="B56" s="22" t="s">
        <v>705</v>
      </c>
      <c r="C56" s="281">
        <v>87509</v>
      </c>
      <c r="D56" s="24" t="s">
        <v>706</v>
      </c>
      <c r="E56" s="22" t="s">
        <v>15</v>
      </c>
      <c r="F56" s="23">
        <v>14.02</v>
      </c>
      <c r="G56" s="23">
        <v>37.43</v>
      </c>
      <c r="H56" s="23">
        <v>48.03</v>
      </c>
      <c r="I56" s="23">
        <f>SUM(G56:H56)</f>
        <v>85.460000000000008</v>
      </c>
      <c r="J56" s="23">
        <f>TRUNC((F56*I56),2)</f>
        <v>1198.1400000000001</v>
      </c>
    </row>
    <row r="57" spans="1:10" ht="60" x14ac:dyDescent="0.25">
      <c r="A57" s="22" t="s">
        <v>707</v>
      </c>
      <c r="B57" s="22" t="s">
        <v>708</v>
      </c>
      <c r="C57" s="281">
        <v>87866</v>
      </c>
      <c r="D57" s="24" t="s">
        <v>709</v>
      </c>
      <c r="E57" s="22" t="s">
        <v>15</v>
      </c>
      <c r="F57" s="23">
        <v>28.04</v>
      </c>
      <c r="G57" s="23">
        <v>6.63</v>
      </c>
      <c r="H57" s="23">
        <v>0.83</v>
      </c>
      <c r="I57" s="23">
        <f>SUM(G57:H57)</f>
        <v>7.46</v>
      </c>
      <c r="J57" s="23">
        <f>TRUNC((F57*I57),2)</f>
        <v>209.17</v>
      </c>
    </row>
    <row r="58" spans="1:10" ht="60" x14ac:dyDescent="0.25">
      <c r="A58" s="22" t="s">
        <v>710</v>
      </c>
      <c r="B58" s="22" t="s">
        <v>711</v>
      </c>
      <c r="C58" s="281">
        <v>87781</v>
      </c>
      <c r="D58" s="24" t="s">
        <v>712</v>
      </c>
      <c r="E58" s="22" t="s">
        <v>15</v>
      </c>
      <c r="F58" s="23">
        <v>28.04</v>
      </c>
      <c r="G58" s="23">
        <v>18.739999999999998</v>
      </c>
      <c r="H58" s="23">
        <v>20.149999999999999</v>
      </c>
      <c r="I58" s="23">
        <f>SUM(G58:H58)</f>
        <v>38.89</v>
      </c>
      <c r="J58" s="23">
        <f>TRUNC((F58*I58),2)</f>
        <v>1090.47</v>
      </c>
    </row>
    <row r="59" spans="1:10" x14ac:dyDescent="0.25">
      <c r="A59" s="22" t="s">
        <v>713</v>
      </c>
      <c r="B59" s="22"/>
      <c r="C59" s="281"/>
      <c r="D59" s="24" t="s">
        <v>44</v>
      </c>
      <c r="E59" s="22"/>
      <c r="F59" s="23"/>
      <c r="G59" s="23"/>
      <c r="H59" s="23"/>
      <c r="I59" s="23" t="s">
        <v>9</v>
      </c>
      <c r="J59" s="23"/>
    </row>
    <row r="60" spans="1:10" ht="30" x14ac:dyDescent="0.25">
      <c r="A60" s="22" t="s">
        <v>714</v>
      </c>
      <c r="B60" s="22" t="s">
        <v>45</v>
      </c>
      <c r="C60" s="281" t="s">
        <v>715</v>
      </c>
      <c r="D60" s="24" t="s">
        <v>46</v>
      </c>
      <c r="E60" s="22" t="s">
        <v>20</v>
      </c>
      <c r="F60" s="23">
        <v>1.68</v>
      </c>
      <c r="G60" s="23">
        <v>1556.36</v>
      </c>
      <c r="H60" s="23">
        <v>2.97</v>
      </c>
      <c r="I60" s="23">
        <f>SUM(G60:H60)</f>
        <v>1559.33</v>
      </c>
      <c r="J60" s="23">
        <f>TRUNC((F60*I60),2)</f>
        <v>2619.67</v>
      </c>
    </row>
    <row r="61" spans="1:10" ht="30" x14ac:dyDescent="0.25">
      <c r="A61" s="22" t="s">
        <v>716</v>
      </c>
      <c r="B61" s="22" t="s">
        <v>80</v>
      </c>
      <c r="C61" s="281">
        <v>72118</v>
      </c>
      <c r="D61" s="24" t="s">
        <v>81</v>
      </c>
      <c r="E61" s="22" t="s">
        <v>15</v>
      </c>
      <c r="F61" s="23">
        <v>15.31</v>
      </c>
      <c r="G61" s="23">
        <v>114.8</v>
      </c>
      <c r="H61" s="23">
        <v>8.7899999999999991</v>
      </c>
      <c r="I61" s="23">
        <f>SUM(G61:H61)</f>
        <v>123.59</v>
      </c>
      <c r="J61" s="23">
        <f>TRUNC((F61*I61),2)</f>
        <v>1892.16</v>
      </c>
    </row>
    <row r="62" spans="1:10" ht="45" x14ac:dyDescent="0.25">
      <c r="A62" s="22" t="s">
        <v>717</v>
      </c>
      <c r="B62" s="22" t="s">
        <v>718</v>
      </c>
      <c r="C62" s="281" t="s">
        <v>719</v>
      </c>
      <c r="D62" s="24" t="s">
        <v>720</v>
      </c>
      <c r="E62" s="22" t="s">
        <v>20</v>
      </c>
      <c r="F62" s="23">
        <v>1</v>
      </c>
      <c r="G62" s="23">
        <v>328.69</v>
      </c>
      <c r="H62" s="23">
        <v>64.41</v>
      </c>
      <c r="I62" s="23">
        <f>SUM(G62:H62)</f>
        <v>393.1</v>
      </c>
      <c r="J62" s="23">
        <f>TRUNC((F62*I62),2)</f>
        <v>393.1</v>
      </c>
    </row>
    <row r="63" spans="1:10" ht="45" x14ac:dyDescent="0.25">
      <c r="A63" s="22" t="s">
        <v>721</v>
      </c>
      <c r="B63" s="22" t="s">
        <v>722</v>
      </c>
      <c r="C63" s="281" t="s">
        <v>723</v>
      </c>
      <c r="D63" s="24" t="s">
        <v>724</v>
      </c>
      <c r="E63" s="22" t="s">
        <v>20</v>
      </c>
      <c r="F63" s="23">
        <v>1</v>
      </c>
      <c r="G63" s="23">
        <v>344.49</v>
      </c>
      <c r="H63" s="23">
        <v>66.849999999999994</v>
      </c>
      <c r="I63" s="23">
        <f>SUM(G63:H63)</f>
        <v>411.34000000000003</v>
      </c>
      <c r="J63" s="23">
        <f>TRUNC((F63*I63),2)</f>
        <v>411.34</v>
      </c>
    </row>
    <row r="64" spans="1:10" ht="45" x14ac:dyDescent="0.25">
      <c r="A64" s="22" t="s">
        <v>725</v>
      </c>
      <c r="B64" s="22" t="s">
        <v>726</v>
      </c>
      <c r="C64" s="281" t="s">
        <v>727</v>
      </c>
      <c r="D64" s="24" t="s">
        <v>728</v>
      </c>
      <c r="E64" s="22" t="s">
        <v>20</v>
      </c>
      <c r="F64" s="23">
        <v>1</v>
      </c>
      <c r="G64" s="23">
        <v>362.03</v>
      </c>
      <c r="H64" s="23">
        <v>68.08</v>
      </c>
      <c r="I64" s="23">
        <f>SUM(G64:H64)</f>
        <v>430.10999999999996</v>
      </c>
      <c r="J64" s="23">
        <f>TRUNC((F64*I64),2)</f>
        <v>430.11</v>
      </c>
    </row>
    <row r="65" spans="1:10" ht="30" x14ac:dyDescent="0.25">
      <c r="A65" s="22" t="s">
        <v>729</v>
      </c>
      <c r="B65" s="22" t="s">
        <v>730</v>
      </c>
      <c r="C65" s="281" t="s">
        <v>731</v>
      </c>
      <c r="D65" s="24" t="s">
        <v>732</v>
      </c>
      <c r="E65" s="22" t="s">
        <v>20</v>
      </c>
      <c r="F65" s="23">
        <v>2</v>
      </c>
      <c r="G65" s="23">
        <v>43.48</v>
      </c>
      <c r="H65" s="23">
        <v>25.9</v>
      </c>
      <c r="I65" s="23">
        <f>SUM(G65:H65)</f>
        <v>69.38</v>
      </c>
      <c r="J65" s="23">
        <f>TRUNC((F65*I65),2)</f>
        <v>138.76</v>
      </c>
    </row>
    <row r="66" spans="1:10" ht="30" x14ac:dyDescent="0.25">
      <c r="A66" s="22" t="s">
        <v>733</v>
      </c>
      <c r="B66" s="22" t="s">
        <v>734</v>
      </c>
      <c r="C66" s="281" t="s">
        <v>735</v>
      </c>
      <c r="D66" s="24" t="s">
        <v>736</v>
      </c>
      <c r="E66" s="22" t="s">
        <v>20</v>
      </c>
      <c r="F66" s="23">
        <v>2</v>
      </c>
      <c r="G66" s="23">
        <v>34.42</v>
      </c>
      <c r="H66" s="23">
        <v>25.9</v>
      </c>
      <c r="I66" s="23">
        <f>SUM(G66:H66)</f>
        <v>60.32</v>
      </c>
      <c r="J66" s="23">
        <f>TRUNC((F66*I66),2)</f>
        <v>120.64</v>
      </c>
    </row>
    <row r="67" spans="1:10" x14ac:dyDescent="0.25">
      <c r="A67" s="22" t="s">
        <v>737</v>
      </c>
      <c r="B67" s="22"/>
      <c r="C67" s="281"/>
      <c r="D67" s="24" t="s">
        <v>52</v>
      </c>
      <c r="E67" s="22"/>
      <c r="F67" s="23"/>
      <c r="G67" s="23"/>
      <c r="H67" s="23"/>
      <c r="I67" s="23" t="s">
        <v>9</v>
      </c>
      <c r="J67" s="23"/>
    </row>
    <row r="68" spans="1:10" ht="30" x14ac:dyDescent="0.25">
      <c r="A68" s="22" t="s">
        <v>738</v>
      </c>
      <c r="B68" s="22" t="s">
        <v>57</v>
      </c>
      <c r="C68" s="281">
        <v>88489</v>
      </c>
      <c r="D68" s="24" t="s">
        <v>58</v>
      </c>
      <c r="E68" s="22" t="s">
        <v>15</v>
      </c>
      <c r="F68" s="23">
        <v>177.22</v>
      </c>
      <c r="G68" s="23">
        <v>5.31</v>
      </c>
      <c r="H68" s="23">
        <v>2.61</v>
      </c>
      <c r="I68" s="23">
        <f>SUM(G68:H68)</f>
        <v>7.92</v>
      </c>
      <c r="J68" s="23">
        <f>TRUNC((F68*I68),2)</f>
        <v>1403.58</v>
      </c>
    </row>
    <row r="69" spans="1:10" ht="30" x14ac:dyDescent="0.25">
      <c r="A69" s="22" t="s">
        <v>739</v>
      </c>
      <c r="B69" s="22" t="s">
        <v>59</v>
      </c>
      <c r="C69" s="281">
        <v>6067</v>
      </c>
      <c r="D69" s="24" t="s">
        <v>60</v>
      </c>
      <c r="E69" s="22" t="s">
        <v>15</v>
      </c>
      <c r="F69" s="23">
        <v>15.31</v>
      </c>
      <c r="G69" s="23">
        <v>12.69</v>
      </c>
      <c r="H69" s="23">
        <v>15.06</v>
      </c>
      <c r="I69" s="23">
        <f>SUM(G69:H69)</f>
        <v>27.75</v>
      </c>
      <c r="J69" s="23">
        <f>TRUNC((F69*I69),2)</f>
        <v>424.85</v>
      </c>
    </row>
    <row r="70" spans="1:10" x14ac:dyDescent="0.25">
      <c r="A70" s="22" t="s">
        <v>740</v>
      </c>
      <c r="B70" s="22" t="s">
        <v>741</v>
      </c>
      <c r="C70" s="281">
        <v>40905</v>
      </c>
      <c r="D70" s="24" t="s">
        <v>742</v>
      </c>
      <c r="E70" s="22" t="s">
        <v>15</v>
      </c>
      <c r="F70" s="23">
        <v>5.04</v>
      </c>
      <c r="G70" s="23">
        <v>7.7</v>
      </c>
      <c r="H70" s="23">
        <v>6.76</v>
      </c>
      <c r="I70" s="23">
        <f>SUM(G70:H70)</f>
        <v>14.46</v>
      </c>
      <c r="J70" s="23">
        <f>TRUNC((F70*I70),2)</f>
        <v>72.87</v>
      </c>
    </row>
    <row r="71" spans="1:10" x14ac:dyDescent="0.25">
      <c r="A71" s="22" t="s">
        <v>743</v>
      </c>
      <c r="B71" s="22"/>
      <c r="C71" s="281"/>
      <c r="D71" s="24" t="s">
        <v>744</v>
      </c>
      <c r="E71" s="22"/>
      <c r="F71" s="23"/>
      <c r="G71" s="23"/>
      <c r="H71" s="23"/>
      <c r="I71" s="23" t="s">
        <v>9</v>
      </c>
      <c r="J71" s="23"/>
    </row>
    <row r="72" spans="1:10" ht="30" x14ac:dyDescent="0.25">
      <c r="A72" s="22" t="s">
        <v>745</v>
      </c>
      <c r="B72" s="22" t="s">
        <v>746</v>
      </c>
      <c r="C72" s="281"/>
      <c r="D72" s="24" t="s">
        <v>747</v>
      </c>
      <c r="E72" s="22" t="s">
        <v>20</v>
      </c>
      <c r="F72" s="23">
        <v>2</v>
      </c>
      <c r="G72" s="23">
        <v>755.25</v>
      </c>
      <c r="H72" s="23">
        <v>139.72999999999999</v>
      </c>
      <c r="I72" s="23">
        <f>SUM(G72:H72)</f>
        <v>894.98</v>
      </c>
      <c r="J72" s="23">
        <f>TRUNC((F72*I72),2)</f>
        <v>1789.96</v>
      </c>
    </row>
    <row r="73" spans="1:10" ht="30" x14ac:dyDescent="0.25">
      <c r="A73" s="22" t="s">
        <v>748</v>
      </c>
      <c r="B73" s="22" t="s">
        <v>749</v>
      </c>
      <c r="C73" s="281"/>
      <c r="D73" s="24" t="s">
        <v>750</v>
      </c>
      <c r="E73" s="22" t="s">
        <v>20</v>
      </c>
      <c r="F73" s="23">
        <v>1</v>
      </c>
      <c r="G73" s="23">
        <v>1322.24</v>
      </c>
      <c r="H73" s="23">
        <v>272.18</v>
      </c>
      <c r="I73" s="23">
        <f>SUM(G73:H73)</f>
        <v>1594.42</v>
      </c>
      <c r="J73" s="23">
        <f>TRUNC((F73*I73),2)</f>
        <v>1594.42</v>
      </c>
    </row>
    <row r="74" spans="1:10" ht="30" x14ac:dyDescent="0.25">
      <c r="A74" s="22" t="s">
        <v>751</v>
      </c>
      <c r="B74" s="22" t="s">
        <v>752</v>
      </c>
      <c r="C74" s="281"/>
      <c r="D74" s="24" t="s">
        <v>753</v>
      </c>
      <c r="E74" s="22" t="s">
        <v>20</v>
      </c>
      <c r="F74" s="23">
        <v>1</v>
      </c>
      <c r="G74" s="23">
        <v>1113.49</v>
      </c>
      <c r="H74" s="23">
        <v>262.13</v>
      </c>
      <c r="I74" s="23">
        <f>SUM(G74:H74)</f>
        <v>1375.62</v>
      </c>
      <c r="J74" s="23">
        <f>TRUNC((F74*I74),2)</f>
        <v>1375.62</v>
      </c>
    </row>
    <row r="75" spans="1:10" ht="30" x14ac:dyDescent="0.25">
      <c r="A75" s="22" t="s">
        <v>754</v>
      </c>
      <c r="B75" s="22" t="s">
        <v>755</v>
      </c>
      <c r="C75" s="281"/>
      <c r="D75" s="24" t="s">
        <v>756</v>
      </c>
      <c r="E75" s="22" t="s">
        <v>20</v>
      </c>
      <c r="F75" s="23">
        <v>1</v>
      </c>
      <c r="G75" s="23">
        <v>1352.64</v>
      </c>
      <c r="H75" s="23">
        <v>273.64999999999998</v>
      </c>
      <c r="I75" s="23">
        <f>SUM(G75:H75)</f>
        <v>1626.29</v>
      </c>
      <c r="J75" s="23">
        <f>TRUNC((F75*I75),2)</f>
        <v>1626.29</v>
      </c>
    </row>
    <row r="76" spans="1:10" ht="30" x14ac:dyDescent="0.25">
      <c r="A76" s="22" t="s">
        <v>757</v>
      </c>
      <c r="B76" s="22" t="s">
        <v>758</v>
      </c>
      <c r="C76" s="281"/>
      <c r="D76" s="24" t="s">
        <v>759</v>
      </c>
      <c r="E76" s="22" t="s">
        <v>20</v>
      </c>
      <c r="F76" s="23">
        <v>2</v>
      </c>
      <c r="G76" s="23">
        <v>1026.96</v>
      </c>
      <c r="H76" s="23">
        <v>251.07</v>
      </c>
      <c r="I76" s="23">
        <f>SUM(G76:H76)</f>
        <v>1278.03</v>
      </c>
      <c r="J76" s="23">
        <f>TRUNC((F76*I76),2)</f>
        <v>2556.06</v>
      </c>
    </row>
    <row r="77" spans="1:10" ht="30" x14ac:dyDescent="0.25">
      <c r="A77" s="22" t="s">
        <v>760</v>
      </c>
      <c r="B77" s="22" t="s">
        <v>761</v>
      </c>
      <c r="C77" s="281"/>
      <c r="D77" s="24" t="s">
        <v>762</v>
      </c>
      <c r="E77" s="22" t="s">
        <v>20</v>
      </c>
      <c r="F77" s="23">
        <v>2</v>
      </c>
      <c r="G77" s="23">
        <v>1079.08</v>
      </c>
      <c r="H77" s="23">
        <v>253.58</v>
      </c>
      <c r="I77" s="23">
        <f>SUM(G77:H77)</f>
        <v>1332.6599999999999</v>
      </c>
      <c r="J77" s="23">
        <f>TRUNC((F77*I77),2)</f>
        <v>2665.32</v>
      </c>
    </row>
    <row r="78" spans="1:10" x14ac:dyDescent="0.25">
      <c r="A78" s="22" t="s">
        <v>763</v>
      </c>
      <c r="B78" s="22"/>
      <c r="C78" s="281"/>
      <c r="D78" s="24" t="s">
        <v>61</v>
      </c>
      <c r="E78" s="22"/>
      <c r="F78" s="23"/>
      <c r="G78" s="23"/>
      <c r="H78" s="23"/>
      <c r="I78" s="23" t="s">
        <v>9</v>
      </c>
      <c r="J78" s="23"/>
    </row>
    <row r="79" spans="1:10" ht="30" x14ac:dyDescent="0.25">
      <c r="A79" s="22" t="s">
        <v>764</v>
      </c>
      <c r="B79" s="22" t="s">
        <v>765</v>
      </c>
      <c r="C79" s="281" t="s">
        <v>766</v>
      </c>
      <c r="D79" s="24" t="s">
        <v>62</v>
      </c>
      <c r="E79" s="22" t="s">
        <v>20</v>
      </c>
      <c r="F79" s="23">
        <v>2</v>
      </c>
      <c r="G79" s="23">
        <v>3272.25</v>
      </c>
      <c r="H79" s="23">
        <v>0</v>
      </c>
      <c r="I79" s="23">
        <f>SUM(G79:H79)</f>
        <v>3272.25</v>
      </c>
      <c r="J79" s="284">
        <f>TRUNC((F79*I79),2)</f>
        <v>6544.5</v>
      </c>
    </row>
    <row r="80" spans="1:10" x14ac:dyDescent="0.25">
      <c r="A80" s="22" t="s">
        <v>767</v>
      </c>
      <c r="B80" s="22"/>
      <c r="C80" s="281"/>
      <c r="D80" s="24" t="s">
        <v>63</v>
      </c>
      <c r="E80" s="22"/>
      <c r="F80" s="23"/>
      <c r="G80" s="23"/>
      <c r="H80" s="23"/>
      <c r="I80" s="23" t="s">
        <v>9</v>
      </c>
      <c r="J80" s="23"/>
    </row>
    <row r="81" spans="1:10" ht="15" customHeight="1" x14ac:dyDescent="0.25">
      <c r="A81" s="22" t="s">
        <v>768</v>
      </c>
      <c r="B81" s="22" t="s">
        <v>64</v>
      </c>
      <c r="C81" s="281">
        <v>9537</v>
      </c>
      <c r="D81" s="24" t="s">
        <v>65</v>
      </c>
      <c r="E81" s="22" t="s">
        <v>15</v>
      </c>
      <c r="F81" s="23">
        <v>52.6</v>
      </c>
      <c r="G81" s="23">
        <v>0.61</v>
      </c>
      <c r="H81" s="23">
        <v>1.07</v>
      </c>
      <c r="I81" s="23">
        <f>SUM(G81:H81)</f>
        <v>1.6800000000000002</v>
      </c>
      <c r="J81" s="23">
        <f>TRUNC((F81*I81),2)</f>
        <v>88.36</v>
      </c>
    </row>
    <row r="82" spans="1:10" x14ac:dyDescent="0.25">
      <c r="A82" s="22" t="s">
        <v>769</v>
      </c>
      <c r="B82" s="22" t="s">
        <v>770</v>
      </c>
      <c r="C82" s="281" t="s">
        <v>771</v>
      </c>
      <c r="D82" s="24" t="s">
        <v>772</v>
      </c>
      <c r="E82" s="22" t="s">
        <v>15</v>
      </c>
      <c r="F82" s="23">
        <v>15.31</v>
      </c>
      <c r="G82" s="23">
        <v>3.14</v>
      </c>
      <c r="H82" s="23">
        <v>4.5999999999999996</v>
      </c>
      <c r="I82" s="23">
        <f>SUM(G82:H82)</f>
        <v>7.74</v>
      </c>
      <c r="J82" s="23">
        <f>TRUNC((F82*I82),2)</f>
        <v>118.49</v>
      </c>
    </row>
    <row r="83" spans="1:10" x14ac:dyDescent="0.25">
      <c r="A83" s="282" t="s">
        <v>773</v>
      </c>
      <c r="B83" s="282"/>
      <c r="C83" s="282"/>
      <c r="D83" s="282"/>
      <c r="E83" s="282"/>
      <c r="F83" s="282"/>
      <c r="G83" s="282"/>
      <c r="H83" s="282"/>
      <c r="I83" s="282"/>
      <c r="J83" s="283">
        <f>SUM(J21:J82)</f>
        <v>51596.909999999989</v>
      </c>
    </row>
    <row r="84" spans="1:10" x14ac:dyDescent="0.25">
      <c r="A84" s="22" t="s">
        <v>774</v>
      </c>
      <c r="B84" s="22"/>
      <c r="C84" s="281"/>
      <c r="D84" s="24" t="s">
        <v>66</v>
      </c>
      <c r="E84" s="22"/>
      <c r="F84" s="23"/>
      <c r="G84" s="23"/>
      <c r="H84" s="23"/>
      <c r="I84" s="23" t="s">
        <v>9</v>
      </c>
      <c r="J84" s="23"/>
    </row>
    <row r="85" spans="1:10" x14ac:dyDescent="0.25">
      <c r="A85" s="22" t="s">
        <v>775</v>
      </c>
      <c r="B85" s="22"/>
      <c r="C85" s="281"/>
      <c r="D85" s="24" t="s">
        <v>776</v>
      </c>
      <c r="E85" s="22"/>
      <c r="F85" s="23"/>
      <c r="G85" s="23"/>
      <c r="H85" s="23"/>
      <c r="I85" s="23" t="s">
        <v>9</v>
      </c>
      <c r="J85" s="23"/>
    </row>
    <row r="86" spans="1:10" ht="30" x14ac:dyDescent="0.25">
      <c r="A86" s="22" t="s">
        <v>777</v>
      </c>
      <c r="B86" s="22" t="s">
        <v>778</v>
      </c>
      <c r="C86" s="281"/>
      <c r="D86" s="24" t="s">
        <v>779</v>
      </c>
      <c r="E86" s="22" t="s">
        <v>20</v>
      </c>
      <c r="F86" s="23">
        <v>1</v>
      </c>
      <c r="G86" s="23">
        <v>3296.61</v>
      </c>
      <c r="H86" s="23">
        <v>548.07000000000005</v>
      </c>
      <c r="I86" s="23">
        <f>SUM(G86:H86)</f>
        <v>3844.6800000000003</v>
      </c>
      <c r="J86" s="23">
        <f>TRUNC((F86*I86),2)</f>
        <v>3844.68</v>
      </c>
    </row>
    <row r="87" spans="1:10" x14ac:dyDescent="0.25">
      <c r="A87" s="22" t="s">
        <v>780</v>
      </c>
      <c r="B87" s="22" t="s">
        <v>781</v>
      </c>
      <c r="C87" s="281"/>
      <c r="D87" s="24" t="s">
        <v>782</v>
      </c>
      <c r="E87" s="22" t="s">
        <v>20</v>
      </c>
      <c r="F87" s="23">
        <v>1</v>
      </c>
      <c r="G87" s="23">
        <v>387.13</v>
      </c>
      <c r="H87" s="23">
        <v>210.06</v>
      </c>
      <c r="I87" s="23">
        <f>SUM(G87:H87)</f>
        <v>597.19000000000005</v>
      </c>
      <c r="J87" s="23">
        <f>TRUNC((F87*I87),2)</f>
        <v>597.19000000000005</v>
      </c>
    </row>
    <row r="88" spans="1:10" ht="30" x14ac:dyDescent="0.25">
      <c r="A88" s="22" t="s">
        <v>783</v>
      </c>
      <c r="B88" s="22" t="s">
        <v>784</v>
      </c>
      <c r="C88" s="281"/>
      <c r="D88" s="24" t="s">
        <v>785</v>
      </c>
      <c r="E88" s="22" t="s">
        <v>20</v>
      </c>
      <c r="F88" s="23">
        <v>1</v>
      </c>
      <c r="G88" s="23">
        <v>762.65</v>
      </c>
      <c r="H88" s="23">
        <v>241.15</v>
      </c>
      <c r="I88" s="23">
        <f>SUM(G88:H88)</f>
        <v>1003.8</v>
      </c>
      <c r="J88" s="23">
        <f>TRUNC((F88*I88),2)</f>
        <v>1003.8</v>
      </c>
    </row>
    <row r="89" spans="1:10" x14ac:dyDescent="0.25">
      <c r="A89" s="22" t="s">
        <v>786</v>
      </c>
      <c r="B89" s="22" t="s">
        <v>787</v>
      </c>
      <c r="C89" s="281"/>
      <c r="D89" s="24" t="s">
        <v>788</v>
      </c>
      <c r="E89" s="22" t="s">
        <v>20</v>
      </c>
      <c r="F89" s="23">
        <v>1</v>
      </c>
      <c r="G89" s="23">
        <v>156.34</v>
      </c>
      <c r="H89" s="23">
        <v>103.23</v>
      </c>
      <c r="I89" s="23">
        <f>SUM(G89:H89)</f>
        <v>259.57</v>
      </c>
      <c r="J89" s="23">
        <f>TRUNC((F89*I89),2)</f>
        <v>259.57</v>
      </c>
    </row>
    <row r="90" spans="1:10" ht="30" x14ac:dyDescent="0.25">
      <c r="A90" s="22" t="s">
        <v>789</v>
      </c>
      <c r="B90" s="22" t="s">
        <v>790</v>
      </c>
      <c r="C90" s="281"/>
      <c r="D90" s="24" t="s">
        <v>791</v>
      </c>
      <c r="E90" s="22" t="s">
        <v>20</v>
      </c>
      <c r="F90" s="23">
        <v>2</v>
      </c>
      <c r="G90" s="23">
        <v>2597.48</v>
      </c>
      <c r="H90" s="23">
        <v>530.13</v>
      </c>
      <c r="I90" s="23">
        <f>SUM(G90:H90)</f>
        <v>3127.61</v>
      </c>
      <c r="J90" s="23">
        <f>TRUNC((F90*I90),2)</f>
        <v>6255.22</v>
      </c>
    </row>
    <row r="91" spans="1:10" x14ac:dyDescent="0.25">
      <c r="A91" s="22" t="s">
        <v>792</v>
      </c>
      <c r="B91" s="22"/>
      <c r="C91" s="281"/>
      <c r="D91" s="24" t="s">
        <v>61</v>
      </c>
      <c r="E91" s="22"/>
      <c r="F91" s="23"/>
      <c r="G91" s="23"/>
      <c r="H91" s="23"/>
      <c r="I91" s="23" t="s">
        <v>9</v>
      </c>
      <c r="J91" s="23"/>
    </row>
    <row r="92" spans="1:10" x14ac:dyDescent="0.25">
      <c r="A92" s="22" t="s">
        <v>793</v>
      </c>
      <c r="B92" s="22" t="s">
        <v>794</v>
      </c>
      <c r="C92" s="281"/>
      <c r="D92" s="24" t="s">
        <v>795</v>
      </c>
      <c r="E92" s="22" t="s">
        <v>20</v>
      </c>
      <c r="F92" s="23">
        <v>1</v>
      </c>
      <c r="G92" s="23">
        <v>3537.11</v>
      </c>
      <c r="H92" s="23">
        <v>0</v>
      </c>
      <c r="I92" s="23">
        <f>SUM(G92:H92)</f>
        <v>3537.11</v>
      </c>
      <c r="J92" s="284">
        <f>TRUNC((F92*I92),2)</f>
        <v>3537.11</v>
      </c>
    </row>
    <row r="93" spans="1:10" x14ac:dyDescent="0.25">
      <c r="A93" s="22" t="s">
        <v>796</v>
      </c>
      <c r="B93" s="22" t="s">
        <v>797</v>
      </c>
      <c r="C93" s="281"/>
      <c r="D93" s="24" t="s">
        <v>67</v>
      </c>
      <c r="E93" s="22" t="s">
        <v>20</v>
      </c>
      <c r="F93" s="23">
        <v>1</v>
      </c>
      <c r="G93" s="23">
        <f>6.77+380.84+0.08</f>
        <v>387.68999999999994</v>
      </c>
      <c r="H93" s="23">
        <v>266.32</v>
      </c>
      <c r="I93" s="23">
        <f>SUM(G93:H93)</f>
        <v>654.01</v>
      </c>
      <c r="J93" s="284">
        <f>TRUNC((F93*I93),2)</f>
        <v>654.01</v>
      </c>
    </row>
    <row r="94" spans="1:10" ht="30" x14ac:dyDescent="0.25">
      <c r="A94" s="22" t="s">
        <v>798</v>
      </c>
      <c r="B94" s="22" t="s">
        <v>68</v>
      </c>
      <c r="C94" s="281">
        <v>72882</v>
      </c>
      <c r="D94" s="24" t="s">
        <v>69</v>
      </c>
      <c r="E94" s="22" t="s">
        <v>70</v>
      </c>
      <c r="F94" s="23">
        <v>238</v>
      </c>
      <c r="G94" s="23">
        <v>0.92</v>
      </c>
      <c r="H94" s="23">
        <v>0.12</v>
      </c>
      <c r="I94" s="23">
        <f>SUM(G94:H94)</f>
        <v>1.04</v>
      </c>
      <c r="J94" s="23">
        <f>TRUNC((F94*I94),2)</f>
        <v>247.52</v>
      </c>
    </row>
    <row r="95" spans="1:10" x14ac:dyDescent="0.25">
      <c r="A95" s="22" t="s">
        <v>799</v>
      </c>
      <c r="B95" s="22"/>
      <c r="C95" s="281"/>
      <c r="D95" s="24" t="s">
        <v>63</v>
      </c>
      <c r="E95" s="22"/>
      <c r="F95" s="23"/>
      <c r="G95" s="23"/>
      <c r="H95" s="23"/>
      <c r="I95" s="23" t="s">
        <v>9</v>
      </c>
      <c r="J95" s="23"/>
    </row>
    <row r="96" spans="1:10" x14ac:dyDescent="0.25">
      <c r="A96" s="22" t="s">
        <v>800</v>
      </c>
      <c r="B96" s="22" t="s">
        <v>64</v>
      </c>
      <c r="C96" s="281">
        <v>9537</v>
      </c>
      <c r="D96" s="24" t="s">
        <v>65</v>
      </c>
      <c r="E96" s="22" t="s">
        <v>15</v>
      </c>
      <c r="F96" s="23">
        <v>36.47</v>
      </c>
      <c r="G96" s="23">
        <v>0.61</v>
      </c>
      <c r="H96" s="23">
        <v>1.07</v>
      </c>
      <c r="I96" s="23">
        <f>SUM(G96:H96)</f>
        <v>1.6800000000000002</v>
      </c>
      <c r="J96" s="23">
        <f>TRUNC((F96*I96),2)</f>
        <v>61.26</v>
      </c>
    </row>
    <row r="97" spans="1:10" ht="15" customHeight="1" x14ac:dyDescent="0.25">
      <c r="A97" s="282" t="s">
        <v>801</v>
      </c>
      <c r="B97" s="282"/>
      <c r="C97" s="282"/>
      <c r="D97" s="282"/>
      <c r="E97" s="282"/>
      <c r="F97" s="282"/>
      <c r="G97" s="282"/>
      <c r="H97" s="282"/>
      <c r="I97" s="282"/>
      <c r="J97" s="283">
        <f>SUM(J85:J96)</f>
        <v>16460.359999999997</v>
      </c>
    </row>
    <row r="98" spans="1:10" x14ac:dyDescent="0.25">
      <c r="A98" s="22" t="s">
        <v>802</v>
      </c>
      <c r="B98" s="22"/>
      <c r="C98" s="281"/>
      <c r="D98" s="24" t="s">
        <v>71</v>
      </c>
      <c r="E98" s="22"/>
      <c r="F98" s="23"/>
      <c r="G98" s="23"/>
      <c r="H98" s="23"/>
      <c r="I98" s="23" t="s">
        <v>9</v>
      </c>
      <c r="J98" s="23"/>
    </row>
    <row r="99" spans="1:10" x14ac:dyDescent="0.25">
      <c r="A99" s="22" t="s">
        <v>803</v>
      </c>
      <c r="B99" s="22"/>
      <c r="C99" s="281"/>
      <c r="D99" s="24" t="s">
        <v>75</v>
      </c>
      <c r="E99" s="22"/>
      <c r="F99" s="23"/>
      <c r="G99" s="23"/>
      <c r="H99" s="23"/>
      <c r="I99" s="23" t="s">
        <v>9</v>
      </c>
      <c r="J99" s="23"/>
    </row>
    <row r="100" spans="1:10" ht="60" x14ac:dyDescent="0.25">
      <c r="A100" s="22" t="s">
        <v>804</v>
      </c>
      <c r="B100" s="22" t="s">
        <v>32</v>
      </c>
      <c r="C100" s="281">
        <v>87495</v>
      </c>
      <c r="D100" s="24" t="s">
        <v>33</v>
      </c>
      <c r="E100" s="22" t="s">
        <v>15</v>
      </c>
      <c r="F100" s="23">
        <v>3.84</v>
      </c>
      <c r="G100" s="23">
        <v>24.18</v>
      </c>
      <c r="H100" s="23">
        <v>26.28</v>
      </c>
      <c r="I100" s="23">
        <f>SUM(G100:H100)</f>
        <v>50.46</v>
      </c>
      <c r="J100" s="23">
        <f>TRUNC((F100*I100),2)</f>
        <v>193.76</v>
      </c>
    </row>
    <row r="101" spans="1:10" ht="45" x14ac:dyDescent="0.25">
      <c r="A101" s="22" t="s">
        <v>805</v>
      </c>
      <c r="B101" s="22" t="s">
        <v>34</v>
      </c>
      <c r="C101" s="281" t="s">
        <v>806</v>
      </c>
      <c r="D101" s="24" t="s">
        <v>76</v>
      </c>
      <c r="E101" s="22" t="s">
        <v>36</v>
      </c>
      <c r="F101" s="23">
        <v>5</v>
      </c>
      <c r="G101" s="23">
        <v>9.17</v>
      </c>
      <c r="H101" s="23">
        <v>4.0599999999999996</v>
      </c>
      <c r="I101" s="23">
        <f>SUM(G101:H101)</f>
        <v>13.23</v>
      </c>
      <c r="J101" s="23">
        <f>TRUNC((F101*I101),2)</f>
        <v>66.150000000000006</v>
      </c>
    </row>
    <row r="102" spans="1:10" ht="75" x14ac:dyDescent="0.25">
      <c r="A102" s="22" t="s">
        <v>807</v>
      </c>
      <c r="B102" s="22" t="s">
        <v>37</v>
      </c>
      <c r="C102" s="281">
        <v>87875</v>
      </c>
      <c r="D102" s="24" t="s">
        <v>35</v>
      </c>
      <c r="E102" s="22" t="s">
        <v>15</v>
      </c>
      <c r="F102" s="23">
        <v>8</v>
      </c>
      <c r="G102" s="23">
        <v>2.57</v>
      </c>
      <c r="H102" s="23">
        <v>0.59</v>
      </c>
      <c r="I102" s="23">
        <f>SUM(G102:H102)</f>
        <v>3.1599999999999997</v>
      </c>
      <c r="J102" s="23">
        <f>TRUNC((F102*I102),2)</f>
        <v>25.28</v>
      </c>
    </row>
    <row r="103" spans="1:10" ht="75" x14ac:dyDescent="0.25">
      <c r="A103" s="22" t="s">
        <v>808</v>
      </c>
      <c r="B103" s="22" t="s">
        <v>38</v>
      </c>
      <c r="C103" s="281">
        <v>87529</v>
      </c>
      <c r="D103" s="24" t="s">
        <v>809</v>
      </c>
      <c r="E103" s="22" t="s">
        <v>15</v>
      </c>
      <c r="F103" s="23">
        <v>8</v>
      </c>
      <c r="G103" s="23">
        <v>12.55</v>
      </c>
      <c r="H103" s="23">
        <v>8.2100000000000009</v>
      </c>
      <c r="I103" s="23">
        <f>SUM(G103:H103)</f>
        <v>20.76</v>
      </c>
      <c r="J103" s="23">
        <f>TRUNC((F103*I103),2)</f>
        <v>166.08</v>
      </c>
    </row>
    <row r="104" spans="1:10" ht="30" x14ac:dyDescent="0.25">
      <c r="A104" s="22" t="s">
        <v>810</v>
      </c>
      <c r="B104" s="22" t="s">
        <v>39</v>
      </c>
      <c r="C104" s="281">
        <v>73541</v>
      </c>
      <c r="D104" s="24" t="s">
        <v>40</v>
      </c>
      <c r="E104" s="22" t="s">
        <v>36</v>
      </c>
      <c r="F104" s="23">
        <v>1.5</v>
      </c>
      <c r="G104" s="23">
        <v>176.08</v>
      </c>
      <c r="H104" s="23">
        <v>38.799999999999997</v>
      </c>
      <c r="I104" s="23">
        <f>SUM(G104:H104)</f>
        <v>214.88</v>
      </c>
      <c r="J104" s="23">
        <f>TRUNC((F104*I104),2)</f>
        <v>322.32</v>
      </c>
    </row>
    <row r="105" spans="1:10" ht="30" x14ac:dyDescent="0.25">
      <c r="A105" s="22" t="s">
        <v>811</v>
      </c>
      <c r="B105" s="22" t="s">
        <v>695</v>
      </c>
      <c r="C105" s="281" t="s">
        <v>696</v>
      </c>
      <c r="D105" s="24" t="s">
        <v>697</v>
      </c>
      <c r="E105" s="22" t="s">
        <v>36</v>
      </c>
      <c r="F105" s="23">
        <v>5</v>
      </c>
      <c r="G105" s="23">
        <v>26.98</v>
      </c>
      <c r="H105" s="23">
        <v>0</v>
      </c>
      <c r="I105" s="23">
        <f>SUM(G105:H105)</f>
        <v>26.98</v>
      </c>
      <c r="J105" s="23">
        <f>TRUNC((F105*I105),2)</f>
        <v>134.9</v>
      </c>
    </row>
    <row r="106" spans="1:10" x14ac:dyDescent="0.25">
      <c r="A106" s="22" t="s">
        <v>812</v>
      </c>
      <c r="B106" s="22" t="s">
        <v>699</v>
      </c>
      <c r="C106" s="281" t="s">
        <v>700</v>
      </c>
      <c r="D106" s="24" t="s">
        <v>701</v>
      </c>
      <c r="E106" s="22" t="s">
        <v>36</v>
      </c>
      <c r="F106" s="23">
        <v>5</v>
      </c>
      <c r="G106" s="23">
        <v>7.47</v>
      </c>
      <c r="H106" s="23">
        <v>0</v>
      </c>
      <c r="I106" s="23">
        <f>SUM(G106:H106)</f>
        <v>7.47</v>
      </c>
      <c r="J106" s="23">
        <f>TRUNC((F106*I106),2)</f>
        <v>37.35</v>
      </c>
    </row>
    <row r="107" spans="1:10" x14ac:dyDescent="0.25">
      <c r="A107" s="22" t="s">
        <v>813</v>
      </c>
      <c r="B107" s="22"/>
      <c r="C107" s="281"/>
      <c r="D107" s="24" t="s">
        <v>73</v>
      </c>
      <c r="E107" s="22"/>
      <c r="F107" s="23"/>
      <c r="G107" s="23"/>
      <c r="H107" s="23"/>
      <c r="I107" s="23" t="s">
        <v>9</v>
      </c>
      <c r="J107" s="23"/>
    </row>
    <row r="108" spans="1:10" x14ac:dyDescent="0.25">
      <c r="A108" s="22" t="s">
        <v>814</v>
      </c>
      <c r="B108" s="22" t="s">
        <v>815</v>
      </c>
      <c r="C108" s="281"/>
      <c r="D108" s="24" t="s">
        <v>816</v>
      </c>
      <c r="E108" s="22" t="s">
        <v>74</v>
      </c>
      <c r="F108" s="23">
        <v>1</v>
      </c>
      <c r="G108" s="23">
        <v>14.34</v>
      </c>
      <c r="H108" s="23">
        <v>41.29</v>
      </c>
      <c r="I108" s="23">
        <f>SUM(G108:H108)</f>
        <v>55.629999999999995</v>
      </c>
      <c r="J108" s="23">
        <f>TRUNC((F108*I108),2)</f>
        <v>55.63</v>
      </c>
    </row>
    <row r="109" spans="1:10" ht="45" x14ac:dyDescent="0.25">
      <c r="A109" s="22" t="s">
        <v>817</v>
      </c>
      <c r="B109" s="22" t="s">
        <v>818</v>
      </c>
      <c r="C109" s="281"/>
      <c r="D109" s="24" t="s">
        <v>819</v>
      </c>
      <c r="E109" s="22" t="s">
        <v>74</v>
      </c>
      <c r="F109" s="23">
        <v>2</v>
      </c>
      <c r="G109" s="23">
        <v>51.54</v>
      </c>
      <c r="H109" s="23">
        <v>100.5</v>
      </c>
      <c r="I109" s="23">
        <f>SUM(G109:H109)</f>
        <v>152.04</v>
      </c>
      <c r="J109" s="23">
        <f>TRUNC((F109*I109),2)</f>
        <v>304.08</v>
      </c>
    </row>
    <row r="110" spans="1:10" x14ac:dyDescent="0.25">
      <c r="A110" s="22" t="s">
        <v>820</v>
      </c>
      <c r="B110" s="22"/>
      <c r="C110" s="281"/>
      <c r="D110" s="24" t="s">
        <v>52</v>
      </c>
      <c r="E110" s="22"/>
      <c r="F110" s="23"/>
      <c r="G110" s="23"/>
      <c r="H110" s="23"/>
      <c r="I110" s="23" t="s">
        <v>9</v>
      </c>
      <c r="J110" s="23"/>
    </row>
    <row r="111" spans="1:10" ht="30" x14ac:dyDescent="0.25">
      <c r="A111" s="22" t="s">
        <v>821</v>
      </c>
      <c r="B111" s="22" t="s">
        <v>53</v>
      </c>
      <c r="C111" s="281">
        <v>88497</v>
      </c>
      <c r="D111" s="24" t="s">
        <v>54</v>
      </c>
      <c r="E111" s="22" t="s">
        <v>15</v>
      </c>
      <c r="F111" s="23">
        <v>20</v>
      </c>
      <c r="G111" s="23">
        <v>6.18</v>
      </c>
      <c r="H111" s="23">
        <v>4.3499999999999996</v>
      </c>
      <c r="I111" s="23">
        <f>SUM(G111:H111)</f>
        <v>10.53</v>
      </c>
      <c r="J111" s="23">
        <f>TRUNC((F111*I111),2)</f>
        <v>210.6</v>
      </c>
    </row>
    <row r="112" spans="1:10" ht="30" x14ac:dyDescent="0.25">
      <c r="A112" s="22" t="s">
        <v>822</v>
      </c>
      <c r="B112" s="22" t="s">
        <v>55</v>
      </c>
      <c r="C112" s="281">
        <v>88488</v>
      </c>
      <c r="D112" s="24" t="s">
        <v>56</v>
      </c>
      <c r="E112" s="22" t="s">
        <v>15</v>
      </c>
      <c r="F112" s="23">
        <v>92.64</v>
      </c>
      <c r="G112" s="23">
        <v>5.53</v>
      </c>
      <c r="H112" s="23">
        <v>3.4</v>
      </c>
      <c r="I112" s="23">
        <f>SUM(G112:H112)</f>
        <v>8.93</v>
      </c>
      <c r="J112" s="23">
        <f>TRUNC((F112*I112),2)</f>
        <v>827.27</v>
      </c>
    </row>
    <row r="113" spans="1:10" ht="30" x14ac:dyDescent="0.25">
      <c r="A113" s="22" t="s">
        <v>823</v>
      </c>
      <c r="B113" s="22" t="s">
        <v>57</v>
      </c>
      <c r="C113" s="281">
        <v>88489</v>
      </c>
      <c r="D113" s="24" t="s">
        <v>58</v>
      </c>
      <c r="E113" s="22" t="s">
        <v>15</v>
      </c>
      <c r="F113" s="23">
        <v>36.049999999999997</v>
      </c>
      <c r="G113" s="23">
        <v>5.31</v>
      </c>
      <c r="H113" s="23">
        <v>2.61</v>
      </c>
      <c r="I113" s="23">
        <f>SUM(G113:H113)</f>
        <v>7.92</v>
      </c>
      <c r="J113" s="23">
        <f>TRUNC((F113*I113),2)</f>
        <v>285.51</v>
      </c>
    </row>
    <row r="114" spans="1:10" x14ac:dyDescent="0.25">
      <c r="A114" s="22" t="s">
        <v>824</v>
      </c>
      <c r="B114" s="22"/>
      <c r="C114" s="281"/>
      <c r="D114" s="24" t="s">
        <v>51</v>
      </c>
      <c r="E114" s="22"/>
      <c r="F114" s="23"/>
      <c r="G114" s="23"/>
      <c r="H114" s="23"/>
      <c r="I114" s="23" t="s">
        <v>9</v>
      </c>
      <c r="J114" s="23"/>
    </row>
    <row r="115" spans="1:10" ht="30" x14ac:dyDescent="0.25">
      <c r="A115" s="22" t="s">
        <v>825</v>
      </c>
      <c r="B115" s="22" t="s">
        <v>826</v>
      </c>
      <c r="C115" s="281"/>
      <c r="D115" s="24" t="s">
        <v>827</v>
      </c>
      <c r="E115" s="22" t="s">
        <v>20</v>
      </c>
      <c r="F115" s="23">
        <v>1</v>
      </c>
      <c r="G115" s="23">
        <v>2451.4</v>
      </c>
      <c r="H115" s="23">
        <v>365.3</v>
      </c>
      <c r="I115" s="23">
        <f>SUM(G115:H115)</f>
        <v>2816.7000000000003</v>
      </c>
      <c r="J115" s="23">
        <f>TRUNC((F115*I115),2)</f>
        <v>2816.7</v>
      </c>
    </row>
    <row r="116" spans="1:10" ht="45" x14ac:dyDescent="0.25">
      <c r="A116" s="22" t="s">
        <v>828</v>
      </c>
      <c r="B116" s="22" t="s">
        <v>829</v>
      </c>
      <c r="C116" s="281"/>
      <c r="D116" s="24" t="s">
        <v>830</v>
      </c>
      <c r="E116" s="22" t="s">
        <v>20</v>
      </c>
      <c r="F116" s="23">
        <v>1</v>
      </c>
      <c r="G116" s="23">
        <f>90.42+1445.61</f>
        <v>1536.03</v>
      </c>
      <c r="H116" s="23">
        <v>1010.09</v>
      </c>
      <c r="I116" s="23">
        <f>SUM(G116:H116)</f>
        <v>2546.12</v>
      </c>
      <c r="J116" s="23">
        <f>TRUNC((F116*I116),2)</f>
        <v>2546.12</v>
      </c>
    </row>
    <row r="117" spans="1:10" x14ac:dyDescent="0.25">
      <c r="A117" s="22" t="s">
        <v>831</v>
      </c>
      <c r="B117" s="22"/>
      <c r="C117" s="281"/>
      <c r="D117" s="24" t="s">
        <v>61</v>
      </c>
      <c r="E117" s="22"/>
      <c r="F117" s="23"/>
      <c r="G117" s="23"/>
      <c r="H117" s="23"/>
      <c r="I117" s="23" t="s">
        <v>9</v>
      </c>
      <c r="J117" s="23"/>
    </row>
    <row r="118" spans="1:10" x14ac:dyDescent="0.25">
      <c r="A118" s="22" t="s">
        <v>832</v>
      </c>
      <c r="B118" s="22" t="s">
        <v>833</v>
      </c>
      <c r="C118" s="281"/>
      <c r="D118" s="24" t="s">
        <v>834</v>
      </c>
      <c r="E118" s="22" t="s">
        <v>20</v>
      </c>
      <c r="F118" s="23">
        <v>1</v>
      </c>
      <c r="G118" s="23">
        <v>3376.99</v>
      </c>
      <c r="H118" s="23">
        <v>0</v>
      </c>
      <c r="I118" s="23">
        <f>SUM(G118:H118)</f>
        <v>3376.99</v>
      </c>
      <c r="J118" s="284">
        <f>TRUNC((F118*I118),2)</f>
        <v>3376.99</v>
      </c>
    </row>
    <row r="119" spans="1:10" x14ac:dyDescent="0.25">
      <c r="A119" s="22" t="s">
        <v>835</v>
      </c>
      <c r="B119" s="22" t="s">
        <v>797</v>
      </c>
      <c r="C119" s="281"/>
      <c r="D119" s="24" t="s">
        <v>67</v>
      </c>
      <c r="E119" s="22" t="s">
        <v>20</v>
      </c>
      <c r="F119" s="23">
        <v>1</v>
      </c>
      <c r="G119" s="23">
        <f>6.85+380.84</f>
        <v>387.69</v>
      </c>
      <c r="H119" s="23">
        <v>266.32</v>
      </c>
      <c r="I119" s="23">
        <f>SUM(G119:H119)</f>
        <v>654.01</v>
      </c>
      <c r="J119" s="284">
        <f>TRUNC((F119*I119),2)</f>
        <v>654.01</v>
      </c>
    </row>
    <row r="120" spans="1:10" ht="30" x14ac:dyDescent="0.25">
      <c r="A120" s="22" t="s">
        <v>836</v>
      </c>
      <c r="B120" s="22" t="s">
        <v>837</v>
      </c>
      <c r="C120" s="281" t="s">
        <v>838</v>
      </c>
      <c r="D120" s="24" t="s">
        <v>72</v>
      </c>
      <c r="E120" s="22" t="s">
        <v>20</v>
      </c>
      <c r="F120" s="23">
        <v>1</v>
      </c>
      <c r="G120" s="23">
        <v>2340.9499999999998</v>
      </c>
      <c r="H120" s="23">
        <v>1.68</v>
      </c>
      <c r="I120" s="23">
        <f>SUM(G120:H120)</f>
        <v>2342.6299999999997</v>
      </c>
      <c r="J120" s="284">
        <f>TRUNC((F120*I120),2)</f>
        <v>2342.63</v>
      </c>
    </row>
    <row r="121" spans="1:10" ht="30" x14ac:dyDescent="0.25">
      <c r="A121" s="22" t="s">
        <v>839</v>
      </c>
      <c r="B121" s="22" t="s">
        <v>765</v>
      </c>
      <c r="C121" s="281" t="s">
        <v>766</v>
      </c>
      <c r="D121" s="24" t="s">
        <v>62</v>
      </c>
      <c r="E121" s="22" t="s">
        <v>20</v>
      </c>
      <c r="F121" s="23">
        <v>1</v>
      </c>
      <c r="G121" s="23">
        <v>3272.25</v>
      </c>
      <c r="H121" s="23">
        <v>0</v>
      </c>
      <c r="I121" s="23">
        <f>SUM(G121:H121)</f>
        <v>3272.25</v>
      </c>
      <c r="J121" s="284">
        <f>TRUNC((F121*I121),2)</f>
        <v>3272.25</v>
      </c>
    </row>
    <row r="122" spans="1:10" ht="30" x14ac:dyDescent="0.25">
      <c r="A122" s="22" t="s">
        <v>840</v>
      </c>
      <c r="B122" s="22" t="s">
        <v>68</v>
      </c>
      <c r="C122" s="281">
        <v>72882</v>
      </c>
      <c r="D122" s="24" t="s">
        <v>69</v>
      </c>
      <c r="E122" s="22" t="s">
        <v>70</v>
      </c>
      <c r="F122" s="23">
        <v>240</v>
      </c>
      <c r="G122" s="23">
        <v>0.92</v>
      </c>
      <c r="H122" s="23">
        <v>0.12</v>
      </c>
      <c r="I122" s="23">
        <f>SUM(G122:H122)</f>
        <v>1.04</v>
      </c>
      <c r="J122" s="284">
        <f>TRUNC((F122*I122),2)</f>
        <v>249.6</v>
      </c>
    </row>
    <row r="123" spans="1:10" x14ac:dyDescent="0.25">
      <c r="A123" s="282" t="s">
        <v>841</v>
      </c>
      <c r="B123" s="282"/>
      <c r="C123" s="282"/>
      <c r="D123" s="282"/>
      <c r="E123" s="282"/>
      <c r="F123" s="282"/>
      <c r="G123" s="282"/>
      <c r="H123" s="282"/>
      <c r="I123" s="282"/>
      <c r="J123" s="283">
        <f>SUM(J99:J122)</f>
        <v>17887.23</v>
      </c>
    </row>
    <row r="124" spans="1:10" x14ac:dyDescent="0.25">
      <c r="A124" s="22" t="s">
        <v>842</v>
      </c>
      <c r="B124" s="22"/>
      <c r="C124" s="281"/>
      <c r="D124" s="24" t="s">
        <v>77</v>
      </c>
      <c r="E124" s="22"/>
      <c r="F124" s="23"/>
      <c r="G124" s="23"/>
      <c r="H124" s="23"/>
      <c r="I124" s="23" t="s">
        <v>9</v>
      </c>
      <c r="J124" s="23"/>
    </row>
    <row r="125" spans="1:10" x14ac:dyDescent="0.25">
      <c r="A125" s="22" t="s">
        <v>843</v>
      </c>
      <c r="B125" s="22"/>
      <c r="C125" s="281"/>
      <c r="D125" s="24" t="s">
        <v>681</v>
      </c>
      <c r="E125" s="22"/>
      <c r="F125" s="23"/>
      <c r="G125" s="23"/>
      <c r="H125" s="23"/>
      <c r="I125" s="23" t="s">
        <v>9</v>
      </c>
      <c r="J125" s="23"/>
    </row>
    <row r="126" spans="1:10" ht="60" x14ac:dyDescent="0.25">
      <c r="A126" s="22" t="s">
        <v>844</v>
      </c>
      <c r="B126" s="22" t="s">
        <v>32</v>
      </c>
      <c r="C126" s="281">
        <v>87495</v>
      </c>
      <c r="D126" s="24" t="s">
        <v>33</v>
      </c>
      <c r="E126" s="22" t="s">
        <v>15</v>
      </c>
      <c r="F126" s="23">
        <v>7.04</v>
      </c>
      <c r="G126" s="23">
        <v>24.18</v>
      </c>
      <c r="H126" s="23">
        <v>26.28</v>
      </c>
      <c r="I126" s="23">
        <f>SUM(G126:H126)</f>
        <v>50.46</v>
      </c>
      <c r="J126" s="23">
        <f>TRUNC((F126*I126),2)</f>
        <v>355.23</v>
      </c>
    </row>
    <row r="127" spans="1:10" ht="45" x14ac:dyDescent="0.25">
      <c r="A127" s="22" t="s">
        <v>845</v>
      </c>
      <c r="B127" s="22" t="s">
        <v>34</v>
      </c>
      <c r="C127" s="281" t="s">
        <v>806</v>
      </c>
      <c r="D127" s="24" t="s">
        <v>76</v>
      </c>
      <c r="E127" s="22" t="s">
        <v>36</v>
      </c>
      <c r="F127" s="23">
        <v>11</v>
      </c>
      <c r="G127" s="23">
        <v>9.17</v>
      </c>
      <c r="H127" s="23">
        <v>4.0599999999999996</v>
      </c>
      <c r="I127" s="23">
        <f>SUM(G127:H127)</f>
        <v>13.23</v>
      </c>
      <c r="J127" s="23">
        <f>TRUNC((F127*I127),2)</f>
        <v>145.53</v>
      </c>
    </row>
    <row r="128" spans="1:10" ht="75" x14ac:dyDescent="0.25">
      <c r="A128" s="22" t="s">
        <v>846</v>
      </c>
      <c r="B128" s="22" t="s">
        <v>37</v>
      </c>
      <c r="C128" s="281">
        <v>87875</v>
      </c>
      <c r="D128" s="24" t="s">
        <v>35</v>
      </c>
      <c r="E128" s="22" t="s">
        <v>15</v>
      </c>
      <c r="F128" s="23">
        <v>15</v>
      </c>
      <c r="G128" s="23">
        <v>2.57</v>
      </c>
      <c r="H128" s="23">
        <v>0.59</v>
      </c>
      <c r="I128" s="23">
        <f>SUM(G128:H128)</f>
        <v>3.1599999999999997</v>
      </c>
      <c r="J128" s="23">
        <f>TRUNC((F128*I128),2)</f>
        <v>47.4</v>
      </c>
    </row>
    <row r="129" spans="1:10" ht="75" x14ac:dyDescent="0.25">
      <c r="A129" s="22" t="s">
        <v>847</v>
      </c>
      <c r="B129" s="22" t="s">
        <v>38</v>
      </c>
      <c r="C129" s="281">
        <v>87529</v>
      </c>
      <c r="D129" s="24" t="s">
        <v>809</v>
      </c>
      <c r="E129" s="22" t="s">
        <v>15</v>
      </c>
      <c r="F129" s="23">
        <v>15</v>
      </c>
      <c r="G129" s="23">
        <v>12.55</v>
      </c>
      <c r="H129" s="23">
        <v>8.2100000000000009</v>
      </c>
      <c r="I129" s="23">
        <f>SUM(G129:H129)</f>
        <v>20.76</v>
      </c>
      <c r="J129" s="23">
        <f>TRUNC((F129*I129),2)</f>
        <v>311.39999999999998</v>
      </c>
    </row>
    <row r="130" spans="1:10" ht="15" customHeight="1" x14ac:dyDescent="0.25">
      <c r="A130" s="22" t="s">
        <v>848</v>
      </c>
      <c r="B130" s="22" t="s">
        <v>39</v>
      </c>
      <c r="C130" s="281">
        <v>73541</v>
      </c>
      <c r="D130" s="24" t="s">
        <v>40</v>
      </c>
      <c r="E130" s="22" t="s">
        <v>36</v>
      </c>
      <c r="F130" s="23">
        <v>6.36</v>
      </c>
      <c r="G130" s="23">
        <v>176.08</v>
      </c>
      <c r="H130" s="23">
        <v>38.799999999999997</v>
      </c>
      <c r="I130" s="23">
        <f>SUM(G130:H130)</f>
        <v>214.88</v>
      </c>
      <c r="J130" s="23">
        <f>TRUNC((F130*I130),2)</f>
        <v>1366.63</v>
      </c>
    </row>
    <row r="131" spans="1:10" x14ac:dyDescent="0.25">
      <c r="A131" s="22" t="s">
        <v>849</v>
      </c>
      <c r="B131" s="22" t="s">
        <v>699</v>
      </c>
      <c r="C131" s="281" t="s">
        <v>700</v>
      </c>
      <c r="D131" s="24" t="s">
        <v>701</v>
      </c>
      <c r="E131" s="22" t="s">
        <v>36</v>
      </c>
      <c r="F131" s="23">
        <v>10.6</v>
      </c>
      <c r="G131" s="23">
        <v>7.47</v>
      </c>
      <c r="H131" s="23">
        <v>0</v>
      </c>
      <c r="I131" s="23">
        <f>SUM(G131:H131)</f>
        <v>7.47</v>
      </c>
      <c r="J131" s="23">
        <f>TRUNC((F131*I131),2)</f>
        <v>79.180000000000007</v>
      </c>
    </row>
    <row r="132" spans="1:10" ht="30" x14ac:dyDescent="0.25">
      <c r="A132" s="22" t="s">
        <v>850</v>
      </c>
      <c r="B132" s="22" t="s">
        <v>695</v>
      </c>
      <c r="C132" s="281" t="s">
        <v>696</v>
      </c>
      <c r="D132" s="24" t="s">
        <v>697</v>
      </c>
      <c r="E132" s="22" t="s">
        <v>36</v>
      </c>
      <c r="F132" s="23">
        <v>10.6</v>
      </c>
      <c r="G132" s="23">
        <v>26.98</v>
      </c>
      <c r="H132" s="23">
        <v>0</v>
      </c>
      <c r="I132" s="23">
        <f>SUM(G132:H132)</f>
        <v>26.98</v>
      </c>
      <c r="J132" s="23">
        <f>TRUNC((F132*I132),2)</f>
        <v>285.98</v>
      </c>
    </row>
    <row r="133" spans="1:10" x14ac:dyDescent="0.25">
      <c r="A133" s="22" t="s">
        <v>851</v>
      </c>
      <c r="B133" s="22"/>
      <c r="C133" s="281"/>
      <c r="D133" s="24" t="s">
        <v>78</v>
      </c>
      <c r="E133" s="22"/>
      <c r="F133" s="23"/>
      <c r="G133" s="23"/>
      <c r="H133" s="23"/>
      <c r="I133" s="23" t="s">
        <v>9</v>
      </c>
      <c r="J133" s="23"/>
    </row>
    <row r="134" spans="1:10" ht="30" x14ac:dyDescent="0.25">
      <c r="A134" s="22" t="s">
        <v>852</v>
      </c>
      <c r="B134" s="22" t="s">
        <v>79</v>
      </c>
      <c r="C134" s="281" t="s">
        <v>853</v>
      </c>
      <c r="D134" s="24" t="s">
        <v>854</v>
      </c>
      <c r="E134" s="22" t="s">
        <v>15</v>
      </c>
      <c r="F134" s="23">
        <v>10.63</v>
      </c>
      <c r="G134" s="23">
        <v>83.19</v>
      </c>
      <c r="H134" s="23">
        <v>79.72</v>
      </c>
      <c r="I134" s="23">
        <f>SUM(G134:H134)</f>
        <v>162.91</v>
      </c>
      <c r="J134" s="23">
        <f>TRUNC((F134*I134),2)</f>
        <v>1731.73</v>
      </c>
    </row>
    <row r="135" spans="1:10" ht="30" x14ac:dyDescent="0.25">
      <c r="A135" s="22" t="s">
        <v>855</v>
      </c>
      <c r="B135" s="22" t="s">
        <v>80</v>
      </c>
      <c r="C135" s="281">
        <v>72118</v>
      </c>
      <c r="D135" s="24" t="s">
        <v>81</v>
      </c>
      <c r="E135" s="22" t="s">
        <v>15</v>
      </c>
      <c r="F135" s="23">
        <v>6.08</v>
      </c>
      <c r="G135" s="23">
        <v>114.8</v>
      </c>
      <c r="H135" s="23">
        <v>8.7899999999999991</v>
      </c>
      <c r="I135" s="23">
        <f>SUM(G135:H135)</f>
        <v>123.59</v>
      </c>
      <c r="J135" s="23">
        <f>TRUNC((F135*I135),2)</f>
        <v>751.42</v>
      </c>
    </row>
    <row r="136" spans="1:10" ht="30" x14ac:dyDescent="0.25">
      <c r="A136" s="22" t="s">
        <v>856</v>
      </c>
      <c r="B136" s="22" t="s">
        <v>45</v>
      </c>
      <c r="C136" s="281" t="s">
        <v>715</v>
      </c>
      <c r="D136" s="24" t="s">
        <v>46</v>
      </c>
      <c r="E136" s="22" t="s">
        <v>20</v>
      </c>
      <c r="F136" s="23">
        <v>1</v>
      </c>
      <c r="G136" s="23">
        <v>1556.36</v>
      </c>
      <c r="H136" s="23">
        <v>2.97</v>
      </c>
      <c r="I136" s="23">
        <f>SUM(G136:H136)</f>
        <v>1559.33</v>
      </c>
      <c r="J136" s="23">
        <f>TRUNC((F136*I136),2)</f>
        <v>1559.33</v>
      </c>
    </row>
    <row r="137" spans="1:10" x14ac:dyDescent="0.25">
      <c r="A137" s="22" t="s">
        <v>857</v>
      </c>
      <c r="B137" s="22"/>
      <c r="C137" s="281"/>
      <c r="D137" s="24" t="s">
        <v>73</v>
      </c>
      <c r="E137" s="22"/>
      <c r="F137" s="23"/>
      <c r="G137" s="23"/>
      <c r="H137" s="23"/>
      <c r="I137" s="23" t="s">
        <v>9</v>
      </c>
      <c r="J137" s="23"/>
    </row>
    <row r="138" spans="1:10" x14ac:dyDescent="0.25">
      <c r="A138" s="22" t="s">
        <v>858</v>
      </c>
      <c r="B138" s="22" t="s">
        <v>815</v>
      </c>
      <c r="C138" s="281"/>
      <c r="D138" s="24" t="s">
        <v>816</v>
      </c>
      <c r="E138" s="22" t="s">
        <v>74</v>
      </c>
      <c r="F138" s="23">
        <v>3</v>
      </c>
      <c r="G138" s="23">
        <v>14.34</v>
      </c>
      <c r="H138" s="23">
        <v>41.29</v>
      </c>
      <c r="I138" s="23">
        <f>SUM(G138:H138)</f>
        <v>55.629999999999995</v>
      </c>
      <c r="J138" s="23">
        <f>TRUNC((F138*I138),2)</f>
        <v>166.89</v>
      </c>
    </row>
    <row r="139" spans="1:10" ht="45" x14ac:dyDescent="0.25">
      <c r="A139" s="22" t="s">
        <v>859</v>
      </c>
      <c r="B139" s="22" t="s">
        <v>818</v>
      </c>
      <c r="C139" s="281"/>
      <c r="D139" s="24" t="s">
        <v>819</v>
      </c>
      <c r="E139" s="22" t="s">
        <v>74</v>
      </c>
      <c r="F139" s="23">
        <v>3</v>
      </c>
      <c r="G139" s="23">
        <v>51.54</v>
      </c>
      <c r="H139" s="23">
        <v>100.5</v>
      </c>
      <c r="I139" s="23">
        <f>SUM(G139:H139)</f>
        <v>152.04</v>
      </c>
      <c r="J139" s="23">
        <f>TRUNC((F139*I139),2)</f>
        <v>456.12</v>
      </c>
    </row>
    <row r="140" spans="1:10" x14ac:dyDescent="0.25">
      <c r="A140" s="22" t="s">
        <v>860</v>
      </c>
      <c r="B140" s="22"/>
      <c r="C140" s="281"/>
      <c r="D140" s="24" t="s">
        <v>52</v>
      </c>
      <c r="E140" s="22"/>
      <c r="F140" s="23"/>
      <c r="G140" s="23"/>
      <c r="H140" s="23"/>
      <c r="I140" s="23" t="s">
        <v>9</v>
      </c>
      <c r="J140" s="23"/>
    </row>
    <row r="141" spans="1:10" ht="30" x14ac:dyDescent="0.25">
      <c r="A141" s="22" t="s">
        <v>861</v>
      </c>
      <c r="B141" s="22" t="s">
        <v>53</v>
      </c>
      <c r="C141" s="281">
        <v>88497</v>
      </c>
      <c r="D141" s="24" t="s">
        <v>54</v>
      </c>
      <c r="E141" s="22" t="s">
        <v>15</v>
      </c>
      <c r="F141" s="23">
        <v>25</v>
      </c>
      <c r="G141" s="23">
        <v>6.18</v>
      </c>
      <c r="H141" s="23">
        <v>4.3499999999999996</v>
      </c>
      <c r="I141" s="23">
        <f>SUM(G141:H141)</f>
        <v>10.53</v>
      </c>
      <c r="J141" s="23">
        <f>TRUNC((F141*I141),2)</f>
        <v>263.25</v>
      </c>
    </row>
    <row r="142" spans="1:10" ht="30" x14ac:dyDescent="0.25">
      <c r="A142" s="22" t="s">
        <v>862</v>
      </c>
      <c r="B142" s="22" t="s">
        <v>55</v>
      </c>
      <c r="C142" s="281">
        <v>88488</v>
      </c>
      <c r="D142" s="24" t="s">
        <v>56</v>
      </c>
      <c r="E142" s="22" t="s">
        <v>15</v>
      </c>
      <c r="F142" s="23">
        <v>77.14</v>
      </c>
      <c r="G142" s="23">
        <v>5.53</v>
      </c>
      <c r="H142" s="23">
        <v>3.4</v>
      </c>
      <c r="I142" s="23">
        <f>SUM(G142:H142)</f>
        <v>8.93</v>
      </c>
      <c r="J142" s="23">
        <f>TRUNC((F142*I142),2)</f>
        <v>688.86</v>
      </c>
    </row>
    <row r="143" spans="1:10" ht="30" x14ac:dyDescent="0.25">
      <c r="A143" s="22" t="s">
        <v>863</v>
      </c>
      <c r="B143" s="22" t="s">
        <v>57</v>
      </c>
      <c r="C143" s="281">
        <v>88489</v>
      </c>
      <c r="D143" s="24" t="s">
        <v>58</v>
      </c>
      <c r="E143" s="22" t="s">
        <v>15</v>
      </c>
      <c r="F143" s="23">
        <v>35.69</v>
      </c>
      <c r="G143" s="23">
        <v>5.31</v>
      </c>
      <c r="H143" s="23">
        <v>2.61</v>
      </c>
      <c r="I143" s="23">
        <f>SUM(G143:H143)</f>
        <v>7.92</v>
      </c>
      <c r="J143" s="23">
        <f>TRUNC((F143*I143),2)</f>
        <v>282.66000000000003</v>
      </c>
    </row>
    <row r="144" spans="1:10" x14ac:dyDescent="0.25">
      <c r="A144" s="22" t="s">
        <v>864</v>
      </c>
      <c r="B144" s="22"/>
      <c r="C144" s="281"/>
      <c r="D144" s="24" t="s">
        <v>51</v>
      </c>
      <c r="E144" s="22"/>
      <c r="F144" s="23"/>
      <c r="G144" s="23"/>
      <c r="H144" s="23"/>
      <c r="I144" s="23" t="s">
        <v>9</v>
      </c>
      <c r="J144" s="23"/>
    </row>
    <row r="145" spans="1:10" ht="30" x14ac:dyDescent="0.25">
      <c r="A145" s="22" t="s">
        <v>865</v>
      </c>
      <c r="B145" s="22" t="s">
        <v>866</v>
      </c>
      <c r="C145" s="281"/>
      <c r="D145" s="24" t="s">
        <v>867</v>
      </c>
      <c r="E145" s="22" t="s">
        <v>20</v>
      </c>
      <c r="F145" s="23">
        <v>1</v>
      </c>
      <c r="G145" s="23">
        <v>1842.23</v>
      </c>
      <c r="H145" s="23">
        <v>322.86</v>
      </c>
      <c r="I145" s="23">
        <f>SUM(G145:H145)</f>
        <v>2165.09</v>
      </c>
      <c r="J145" s="23">
        <f>TRUNC((F145*I145),2)</f>
        <v>2165.09</v>
      </c>
    </row>
    <row r="146" spans="1:10" ht="30" x14ac:dyDescent="0.25">
      <c r="A146" s="22" t="s">
        <v>868</v>
      </c>
      <c r="B146" s="22" t="s">
        <v>869</v>
      </c>
      <c r="C146" s="281"/>
      <c r="D146" s="24" t="s">
        <v>870</v>
      </c>
      <c r="E146" s="22" t="s">
        <v>20</v>
      </c>
      <c r="F146" s="23">
        <v>1</v>
      </c>
      <c r="G146" s="23">
        <v>1968.57</v>
      </c>
      <c r="H146" s="23">
        <v>328.84</v>
      </c>
      <c r="I146" s="23">
        <f>SUM(G146:H146)</f>
        <v>2297.41</v>
      </c>
      <c r="J146" s="23">
        <f>TRUNC((F146*I146),2)</f>
        <v>2297.41</v>
      </c>
    </row>
    <row r="147" spans="1:10" x14ac:dyDescent="0.25">
      <c r="A147" s="22" t="s">
        <v>871</v>
      </c>
      <c r="B147" s="22"/>
      <c r="C147" s="281"/>
      <c r="D147" s="24" t="s">
        <v>61</v>
      </c>
      <c r="E147" s="22"/>
      <c r="F147" s="23"/>
      <c r="G147" s="23"/>
      <c r="H147" s="23"/>
      <c r="I147" s="23" t="s">
        <v>9</v>
      </c>
      <c r="J147" s="23"/>
    </row>
    <row r="148" spans="1:10" ht="30" x14ac:dyDescent="0.25">
      <c r="A148" s="22" t="s">
        <v>872</v>
      </c>
      <c r="B148" s="22" t="s">
        <v>765</v>
      </c>
      <c r="C148" s="281" t="s">
        <v>766</v>
      </c>
      <c r="D148" s="24" t="s">
        <v>62</v>
      </c>
      <c r="E148" s="22" t="s">
        <v>20</v>
      </c>
      <c r="F148" s="23">
        <v>3</v>
      </c>
      <c r="G148" s="23">
        <v>3272.25</v>
      </c>
      <c r="H148" s="23">
        <v>0</v>
      </c>
      <c r="I148" s="23">
        <f>SUM(G148:H148)</f>
        <v>3272.25</v>
      </c>
      <c r="J148" s="284">
        <f>TRUNC((F148*I148),2)</f>
        <v>9816.75</v>
      </c>
    </row>
    <row r="149" spans="1:10" x14ac:dyDescent="0.25">
      <c r="A149" s="22" t="s">
        <v>873</v>
      </c>
      <c r="B149" s="22"/>
      <c r="C149" s="281"/>
      <c r="D149" s="24" t="s">
        <v>63</v>
      </c>
      <c r="E149" s="22"/>
      <c r="F149" s="23"/>
      <c r="G149" s="23"/>
      <c r="H149" s="23"/>
      <c r="I149" s="23" t="s">
        <v>9</v>
      </c>
      <c r="J149" s="23"/>
    </row>
    <row r="150" spans="1:10" x14ac:dyDescent="0.25">
      <c r="A150" s="22" t="s">
        <v>874</v>
      </c>
      <c r="B150" s="22" t="s">
        <v>64</v>
      </c>
      <c r="C150" s="281">
        <v>9537</v>
      </c>
      <c r="D150" s="24" t="s">
        <v>65</v>
      </c>
      <c r="E150" s="22" t="s">
        <v>15</v>
      </c>
      <c r="F150" s="23">
        <v>35.69</v>
      </c>
      <c r="G150" s="23">
        <v>0.61</v>
      </c>
      <c r="H150" s="23">
        <v>1.07</v>
      </c>
      <c r="I150" s="23">
        <f>SUM(G150:H150)</f>
        <v>1.6800000000000002</v>
      </c>
      <c r="J150" s="23">
        <f>TRUNC((F150*I150),2)</f>
        <v>59.95</v>
      </c>
    </row>
    <row r="151" spans="1:10" x14ac:dyDescent="0.25">
      <c r="A151" s="282" t="s">
        <v>875</v>
      </c>
      <c r="B151" s="282"/>
      <c r="C151" s="282"/>
      <c r="D151" s="282"/>
      <c r="E151" s="282"/>
      <c r="F151" s="282"/>
      <c r="G151" s="282"/>
      <c r="H151" s="282"/>
      <c r="I151" s="282"/>
      <c r="J151" s="283">
        <f>SUM(J125:J150)</f>
        <v>22830.81</v>
      </c>
    </row>
    <row r="152" spans="1:10" x14ac:dyDescent="0.25">
      <c r="A152" s="22" t="s">
        <v>876</v>
      </c>
      <c r="B152" s="22"/>
      <c r="C152" s="281"/>
      <c r="D152" s="24" t="s">
        <v>82</v>
      </c>
      <c r="E152" s="22"/>
      <c r="F152" s="23"/>
      <c r="G152" s="23"/>
      <c r="H152" s="23"/>
      <c r="I152" s="23" t="s">
        <v>9</v>
      </c>
      <c r="J152" s="23"/>
    </row>
    <row r="153" spans="1:10" x14ac:dyDescent="0.25">
      <c r="A153" s="22" t="s">
        <v>877</v>
      </c>
      <c r="B153" s="22"/>
      <c r="C153" s="281"/>
      <c r="D153" s="24" t="s">
        <v>878</v>
      </c>
      <c r="E153" s="22"/>
      <c r="F153" s="23"/>
      <c r="G153" s="23"/>
      <c r="H153" s="23"/>
      <c r="I153" s="23" t="s">
        <v>9</v>
      </c>
      <c r="J153" s="23"/>
    </row>
    <row r="154" spans="1:10" ht="30" x14ac:dyDescent="0.25">
      <c r="A154" s="22" t="s">
        <v>879</v>
      </c>
      <c r="B154" s="22" t="s">
        <v>83</v>
      </c>
      <c r="C154" s="281">
        <v>86889</v>
      </c>
      <c r="D154" s="24" t="s">
        <v>84</v>
      </c>
      <c r="E154" s="22" t="s">
        <v>20</v>
      </c>
      <c r="F154" s="23">
        <v>1</v>
      </c>
      <c r="G154" s="23">
        <v>269.99</v>
      </c>
      <c r="H154" s="23">
        <v>23.63</v>
      </c>
      <c r="I154" s="23">
        <f>SUM(G154:H154)</f>
        <v>293.62</v>
      </c>
      <c r="J154" s="23">
        <f>TRUNC((F154*I154),2)</f>
        <v>293.62</v>
      </c>
    </row>
    <row r="155" spans="1:10" ht="45" x14ac:dyDescent="0.25">
      <c r="A155" s="22" t="s">
        <v>880</v>
      </c>
      <c r="B155" s="22" t="s">
        <v>41</v>
      </c>
      <c r="C155" s="281">
        <v>86936</v>
      </c>
      <c r="D155" s="24" t="s">
        <v>42</v>
      </c>
      <c r="E155" s="22" t="s">
        <v>20</v>
      </c>
      <c r="F155" s="23">
        <v>1</v>
      </c>
      <c r="G155" s="23">
        <v>219.51</v>
      </c>
      <c r="H155" s="23">
        <v>12.46</v>
      </c>
      <c r="I155" s="23">
        <f>SUM(G155:H155)</f>
        <v>231.97</v>
      </c>
      <c r="J155" s="23">
        <f>TRUNC((F155*I155),2)</f>
        <v>231.97</v>
      </c>
    </row>
    <row r="156" spans="1:10" ht="45" x14ac:dyDescent="0.25">
      <c r="A156" s="22" t="s">
        <v>881</v>
      </c>
      <c r="B156" s="22" t="s">
        <v>43</v>
      </c>
      <c r="C156" s="281">
        <v>86910</v>
      </c>
      <c r="D156" s="24" t="s">
        <v>882</v>
      </c>
      <c r="E156" s="22" t="s">
        <v>20</v>
      </c>
      <c r="F156" s="23">
        <v>1</v>
      </c>
      <c r="G156" s="23">
        <v>54.6</v>
      </c>
      <c r="H156" s="23">
        <v>2.33</v>
      </c>
      <c r="I156" s="23">
        <f>SUM(G156:H156)</f>
        <v>56.93</v>
      </c>
      <c r="J156" s="23">
        <f>TRUNC((F156*I156),2)</f>
        <v>56.93</v>
      </c>
    </row>
    <row r="157" spans="1:10" x14ac:dyDescent="0.25">
      <c r="A157" s="22" t="s">
        <v>883</v>
      </c>
      <c r="B157" s="22" t="s">
        <v>815</v>
      </c>
      <c r="C157" s="281"/>
      <c r="D157" s="24" t="s">
        <v>816</v>
      </c>
      <c r="E157" s="22" t="s">
        <v>74</v>
      </c>
      <c r="F157" s="23">
        <v>1</v>
      </c>
      <c r="G157" s="23">
        <v>14.34</v>
      </c>
      <c r="H157" s="23">
        <v>41.29</v>
      </c>
      <c r="I157" s="23">
        <f>SUM(G157:H157)</f>
        <v>55.629999999999995</v>
      </c>
      <c r="J157" s="23">
        <f>TRUNC((F157*I157),2)</f>
        <v>55.63</v>
      </c>
    </row>
    <row r="158" spans="1:10" ht="45" x14ac:dyDescent="0.25">
      <c r="A158" s="22" t="s">
        <v>884</v>
      </c>
      <c r="B158" s="22" t="s">
        <v>818</v>
      </c>
      <c r="C158" s="281"/>
      <c r="D158" s="24" t="s">
        <v>819</v>
      </c>
      <c r="E158" s="22" t="s">
        <v>74</v>
      </c>
      <c r="F158" s="23">
        <v>1</v>
      </c>
      <c r="G158" s="23">
        <v>51.54</v>
      </c>
      <c r="H158" s="23">
        <v>100.5</v>
      </c>
      <c r="I158" s="23">
        <f>SUM(G158:H158)</f>
        <v>152.04</v>
      </c>
      <c r="J158" s="23">
        <f>TRUNC((F158*I158),2)</f>
        <v>152.04</v>
      </c>
    </row>
    <row r="159" spans="1:10" ht="30" x14ac:dyDescent="0.25">
      <c r="A159" s="22" t="s">
        <v>885</v>
      </c>
      <c r="B159" s="22" t="s">
        <v>695</v>
      </c>
      <c r="C159" s="281" t="s">
        <v>696</v>
      </c>
      <c r="D159" s="24" t="s">
        <v>697</v>
      </c>
      <c r="E159" s="22" t="s">
        <v>36</v>
      </c>
      <c r="F159" s="23">
        <v>3</v>
      </c>
      <c r="G159" s="23">
        <v>26.98</v>
      </c>
      <c r="H159" s="23">
        <v>0</v>
      </c>
      <c r="I159" s="23">
        <f>SUM(G159:H159)</f>
        <v>26.98</v>
      </c>
      <c r="J159" s="23">
        <f>TRUNC((F159*I159),2)</f>
        <v>80.94</v>
      </c>
    </row>
    <row r="160" spans="1:10" x14ac:dyDescent="0.25">
      <c r="A160" s="22" t="s">
        <v>886</v>
      </c>
      <c r="B160" s="22" t="s">
        <v>699</v>
      </c>
      <c r="C160" s="281" t="s">
        <v>700</v>
      </c>
      <c r="D160" s="24" t="s">
        <v>701</v>
      </c>
      <c r="E160" s="22" t="s">
        <v>36</v>
      </c>
      <c r="F160" s="23">
        <v>3</v>
      </c>
      <c r="G160" s="23">
        <v>7.47</v>
      </c>
      <c r="H160" s="23">
        <v>0</v>
      </c>
      <c r="I160" s="23">
        <f>SUM(G160:H160)</f>
        <v>7.47</v>
      </c>
      <c r="J160" s="23">
        <f>TRUNC((F160*I160),2)</f>
        <v>22.41</v>
      </c>
    </row>
    <row r="161" spans="1:10" x14ac:dyDescent="0.25">
      <c r="A161" s="22" t="s">
        <v>887</v>
      </c>
      <c r="B161" s="22"/>
      <c r="C161" s="281"/>
      <c r="D161" s="24" t="s">
        <v>86</v>
      </c>
      <c r="E161" s="22"/>
      <c r="F161" s="23"/>
      <c r="G161" s="23"/>
      <c r="H161" s="23"/>
      <c r="I161" s="23" t="s">
        <v>9</v>
      </c>
      <c r="J161" s="23"/>
    </row>
    <row r="162" spans="1:10" ht="30" x14ac:dyDescent="0.25">
      <c r="A162" s="22" t="s">
        <v>888</v>
      </c>
      <c r="B162" s="22" t="s">
        <v>79</v>
      </c>
      <c r="C162" s="281" t="s">
        <v>853</v>
      </c>
      <c r="D162" s="24" t="s">
        <v>854</v>
      </c>
      <c r="E162" s="22" t="s">
        <v>15</v>
      </c>
      <c r="F162" s="23">
        <v>2.63</v>
      </c>
      <c r="G162" s="23">
        <v>83.19</v>
      </c>
      <c r="H162" s="23">
        <v>79.72</v>
      </c>
      <c r="I162" s="23">
        <f>SUM(G162:H162)</f>
        <v>162.91</v>
      </c>
      <c r="J162" s="23">
        <f>TRUNC((F162*I162),2)</f>
        <v>428.45</v>
      </c>
    </row>
    <row r="163" spans="1:10" ht="30" x14ac:dyDescent="0.25">
      <c r="A163" s="22" t="s">
        <v>889</v>
      </c>
      <c r="B163" s="22" t="s">
        <v>87</v>
      </c>
      <c r="C163" s="281">
        <v>84884</v>
      </c>
      <c r="D163" s="24" t="s">
        <v>88</v>
      </c>
      <c r="E163" s="22" t="s">
        <v>20</v>
      </c>
      <c r="F163" s="23">
        <v>1</v>
      </c>
      <c r="G163" s="23">
        <v>581.22</v>
      </c>
      <c r="H163" s="23">
        <v>25.9</v>
      </c>
      <c r="I163" s="23">
        <f>SUM(G163:H163)</f>
        <v>607.12</v>
      </c>
      <c r="J163" s="23">
        <f>TRUNC((F163*I163),2)</f>
        <v>607.12</v>
      </c>
    </row>
    <row r="164" spans="1:10" ht="15" customHeight="1" x14ac:dyDescent="0.25">
      <c r="A164" s="22" t="s">
        <v>890</v>
      </c>
      <c r="B164" s="22" t="s">
        <v>45</v>
      </c>
      <c r="C164" s="281" t="s">
        <v>715</v>
      </c>
      <c r="D164" s="24" t="s">
        <v>46</v>
      </c>
      <c r="E164" s="22" t="s">
        <v>20</v>
      </c>
      <c r="F164" s="23">
        <v>1</v>
      </c>
      <c r="G164" s="23">
        <v>1556.36</v>
      </c>
      <c r="H164" s="23">
        <v>2.97</v>
      </c>
      <c r="I164" s="23">
        <f>SUM(G164:H164)</f>
        <v>1559.33</v>
      </c>
      <c r="J164" s="23">
        <f>TRUNC((F164*I164),2)</f>
        <v>1559.33</v>
      </c>
    </row>
    <row r="165" spans="1:10" ht="30" x14ac:dyDescent="0.25">
      <c r="A165" s="22" t="s">
        <v>891</v>
      </c>
      <c r="B165" s="22" t="s">
        <v>29</v>
      </c>
      <c r="C165" s="281">
        <v>72119</v>
      </c>
      <c r="D165" s="24" t="s">
        <v>30</v>
      </c>
      <c r="E165" s="22" t="s">
        <v>15</v>
      </c>
      <c r="F165" s="23">
        <v>4.28</v>
      </c>
      <c r="G165" s="23">
        <v>146.96</v>
      </c>
      <c r="H165" s="23">
        <v>8.7899999999999991</v>
      </c>
      <c r="I165" s="23">
        <f>SUM(G165:H165)</f>
        <v>155.75</v>
      </c>
      <c r="J165" s="23">
        <f>TRUNC((F165*I165),2)</f>
        <v>666.61</v>
      </c>
    </row>
    <row r="166" spans="1:10" x14ac:dyDescent="0.25">
      <c r="A166" s="22" t="s">
        <v>892</v>
      </c>
      <c r="B166" s="22"/>
      <c r="C166" s="281"/>
      <c r="D166" s="24" t="s">
        <v>52</v>
      </c>
      <c r="E166" s="22"/>
      <c r="F166" s="23"/>
      <c r="G166" s="23"/>
      <c r="H166" s="23"/>
      <c r="I166" s="23" t="s">
        <v>9</v>
      </c>
      <c r="J166" s="23"/>
    </row>
    <row r="167" spans="1:10" ht="30" x14ac:dyDescent="0.25">
      <c r="A167" s="22" t="s">
        <v>893</v>
      </c>
      <c r="B167" s="22" t="s">
        <v>53</v>
      </c>
      <c r="C167" s="281">
        <v>88497</v>
      </c>
      <c r="D167" s="24" t="s">
        <v>54</v>
      </c>
      <c r="E167" s="22" t="s">
        <v>15</v>
      </c>
      <c r="F167" s="23">
        <v>20</v>
      </c>
      <c r="G167" s="23">
        <v>6.18</v>
      </c>
      <c r="H167" s="23">
        <v>4.3499999999999996</v>
      </c>
      <c r="I167" s="23">
        <f>SUM(G167:H167)</f>
        <v>10.53</v>
      </c>
      <c r="J167" s="23">
        <f>TRUNC((F167*I167),2)</f>
        <v>210.6</v>
      </c>
    </row>
    <row r="168" spans="1:10" ht="30" x14ac:dyDescent="0.25">
      <c r="A168" s="22" t="s">
        <v>894</v>
      </c>
      <c r="B168" s="22" t="s">
        <v>55</v>
      </c>
      <c r="C168" s="281">
        <v>88488</v>
      </c>
      <c r="D168" s="24" t="s">
        <v>56</v>
      </c>
      <c r="E168" s="22" t="s">
        <v>15</v>
      </c>
      <c r="F168" s="23">
        <v>33.380000000000003</v>
      </c>
      <c r="G168" s="23">
        <v>5.53</v>
      </c>
      <c r="H168" s="23">
        <v>3.4</v>
      </c>
      <c r="I168" s="23">
        <f>SUM(G168:H168)</f>
        <v>8.93</v>
      </c>
      <c r="J168" s="23">
        <f>TRUNC((F168*I168),2)</f>
        <v>298.08</v>
      </c>
    </row>
    <row r="169" spans="1:10" ht="30" x14ac:dyDescent="0.25">
      <c r="A169" s="22" t="s">
        <v>895</v>
      </c>
      <c r="B169" s="22" t="s">
        <v>57</v>
      </c>
      <c r="C169" s="281">
        <v>88489</v>
      </c>
      <c r="D169" s="24" t="s">
        <v>58</v>
      </c>
      <c r="E169" s="22" t="s">
        <v>15</v>
      </c>
      <c r="F169" s="23">
        <v>92.83</v>
      </c>
      <c r="G169" s="23">
        <v>5.31</v>
      </c>
      <c r="H169" s="23">
        <v>2.61</v>
      </c>
      <c r="I169" s="23">
        <f>SUM(G169:H169)</f>
        <v>7.92</v>
      </c>
      <c r="J169" s="23">
        <f>TRUNC((F169*I169),2)</f>
        <v>735.21</v>
      </c>
    </row>
    <row r="170" spans="1:10" x14ac:dyDescent="0.25">
      <c r="A170" s="22" t="s">
        <v>896</v>
      </c>
      <c r="B170" s="22"/>
      <c r="C170" s="281"/>
      <c r="D170" s="24" t="s">
        <v>51</v>
      </c>
      <c r="E170" s="22"/>
      <c r="F170" s="23"/>
      <c r="G170" s="23"/>
      <c r="H170" s="23"/>
      <c r="I170" s="23" t="s">
        <v>9</v>
      </c>
      <c r="J170" s="23"/>
    </row>
    <row r="171" spans="1:10" x14ac:dyDescent="0.25">
      <c r="A171" s="22" t="s">
        <v>897</v>
      </c>
      <c r="B171" s="22" t="s">
        <v>898</v>
      </c>
      <c r="C171" s="281"/>
      <c r="D171" s="24" t="s">
        <v>899</v>
      </c>
      <c r="E171" s="22" t="s">
        <v>20</v>
      </c>
      <c r="F171" s="23">
        <v>3</v>
      </c>
      <c r="G171" s="23">
        <f>3.38+308.05</f>
        <v>311.43</v>
      </c>
      <c r="H171" s="23">
        <v>157.34</v>
      </c>
      <c r="I171" s="23">
        <f>SUM(G171:H171)</f>
        <v>468.77</v>
      </c>
      <c r="J171" s="23">
        <f>TRUNC((F171*I171),2)</f>
        <v>1406.31</v>
      </c>
    </row>
    <row r="172" spans="1:10" ht="30" x14ac:dyDescent="0.25">
      <c r="A172" s="22" t="s">
        <v>900</v>
      </c>
      <c r="B172" s="22" t="s">
        <v>901</v>
      </c>
      <c r="C172" s="281"/>
      <c r="D172" s="24" t="s">
        <v>902</v>
      </c>
      <c r="E172" s="22" t="s">
        <v>20</v>
      </c>
      <c r="F172" s="23">
        <v>1</v>
      </c>
      <c r="G172" s="23">
        <v>1160.1600000000001</v>
      </c>
      <c r="H172" s="23">
        <v>285.79000000000002</v>
      </c>
      <c r="I172" s="23">
        <f>SUM(G172:H172)</f>
        <v>1445.95</v>
      </c>
      <c r="J172" s="23">
        <f>TRUNC((F172*I172),2)</f>
        <v>1445.95</v>
      </c>
    </row>
    <row r="173" spans="1:10" x14ac:dyDescent="0.25">
      <c r="A173" s="22" t="s">
        <v>903</v>
      </c>
      <c r="B173" s="22" t="s">
        <v>904</v>
      </c>
      <c r="C173" s="281"/>
      <c r="D173" s="24" t="s">
        <v>905</v>
      </c>
      <c r="E173" s="22" t="s">
        <v>20</v>
      </c>
      <c r="F173" s="23">
        <v>2</v>
      </c>
      <c r="G173" s="23">
        <v>716.69</v>
      </c>
      <c r="H173" s="23">
        <v>176.57</v>
      </c>
      <c r="I173" s="23">
        <f>SUM(G173:H173)</f>
        <v>893.26</v>
      </c>
      <c r="J173" s="23">
        <f>TRUNC((F173*I173),2)</f>
        <v>1786.52</v>
      </c>
    </row>
    <row r="174" spans="1:10" x14ac:dyDescent="0.25">
      <c r="A174" s="22" t="s">
        <v>906</v>
      </c>
      <c r="B174" s="22" t="s">
        <v>907</v>
      </c>
      <c r="C174" s="281"/>
      <c r="D174" s="24" t="s">
        <v>908</v>
      </c>
      <c r="E174" s="22" t="s">
        <v>20</v>
      </c>
      <c r="F174" s="23">
        <v>1</v>
      </c>
      <c r="G174" s="23">
        <v>1968.57</v>
      </c>
      <c r="H174" s="23">
        <v>328.84</v>
      </c>
      <c r="I174" s="23">
        <f>SUM(G174:H174)</f>
        <v>2297.41</v>
      </c>
      <c r="J174" s="23">
        <f>TRUNC((F174*I174),2)</f>
        <v>2297.41</v>
      </c>
    </row>
    <row r="175" spans="1:10" x14ac:dyDescent="0.25">
      <c r="A175" s="22" t="s">
        <v>909</v>
      </c>
      <c r="B175" s="22" t="s">
        <v>910</v>
      </c>
      <c r="C175" s="281"/>
      <c r="D175" s="24" t="s">
        <v>911</v>
      </c>
      <c r="E175" s="22" t="s">
        <v>20</v>
      </c>
      <c r="F175" s="23">
        <v>1</v>
      </c>
      <c r="G175" s="23">
        <v>2418.44</v>
      </c>
      <c r="H175" s="23">
        <v>442.44</v>
      </c>
      <c r="I175" s="23">
        <f>SUM(G175:H175)</f>
        <v>2860.88</v>
      </c>
      <c r="J175" s="23">
        <f>TRUNC((F175*I175),2)</f>
        <v>2860.88</v>
      </c>
    </row>
    <row r="176" spans="1:10" ht="30" x14ac:dyDescent="0.25">
      <c r="A176" s="22" t="s">
        <v>912</v>
      </c>
      <c r="B176" s="22" t="s">
        <v>913</v>
      </c>
      <c r="C176" s="281"/>
      <c r="D176" s="24" t="s">
        <v>914</v>
      </c>
      <c r="E176" s="22" t="s">
        <v>20</v>
      </c>
      <c r="F176" s="23">
        <v>1</v>
      </c>
      <c r="G176" s="23">
        <v>993.86</v>
      </c>
      <c r="H176" s="23">
        <v>282.2</v>
      </c>
      <c r="I176" s="23">
        <f>SUM(G176:H176)</f>
        <v>1276.06</v>
      </c>
      <c r="J176" s="23">
        <f>TRUNC((F176*I176),2)</f>
        <v>1276.06</v>
      </c>
    </row>
    <row r="177" spans="1:10" x14ac:dyDescent="0.25">
      <c r="A177" s="22" t="s">
        <v>915</v>
      </c>
      <c r="B177" s="22" t="s">
        <v>916</v>
      </c>
      <c r="C177" s="281"/>
      <c r="D177" s="24" t="s">
        <v>85</v>
      </c>
      <c r="E177" s="22" t="s">
        <v>20</v>
      </c>
      <c r="F177" s="23">
        <v>7</v>
      </c>
      <c r="G177" s="23">
        <v>197.31</v>
      </c>
      <c r="H177" s="23">
        <v>86.89</v>
      </c>
      <c r="I177" s="23">
        <f>SUM(G177:H177)</f>
        <v>284.2</v>
      </c>
      <c r="J177" s="23">
        <f>TRUNC((F177*I177),2)</f>
        <v>1989.4</v>
      </c>
    </row>
    <row r="178" spans="1:10" x14ac:dyDescent="0.25">
      <c r="A178" s="22" t="s">
        <v>917</v>
      </c>
      <c r="B178" s="22" t="s">
        <v>918</v>
      </c>
      <c r="C178" s="281"/>
      <c r="D178" s="24" t="s">
        <v>919</v>
      </c>
      <c r="E178" s="22" t="s">
        <v>920</v>
      </c>
      <c r="F178" s="23">
        <v>4.4800000000000004</v>
      </c>
      <c r="G178" s="23">
        <f>3.38+355.62</f>
        <v>359</v>
      </c>
      <c r="H178" s="23">
        <v>256.99</v>
      </c>
      <c r="I178" s="23">
        <f>SUM(G178:H178)</f>
        <v>615.99</v>
      </c>
      <c r="J178" s="23">
        <f>TRUNC((F178*I178),2)</f>
        <v>2759.63</v>
      </c>
    </row>
    <row r="179" spans="1:10" x14ac:dyDescent="0.25">
      <c r="A179" s="22" t="s">
        <v>921</v>
      </c>
      <c r="B179" s="22"/>
      <c r="C179" s="281"/>
      <c r="D179" s="24" t="s">
        <v>63</v>
      </c>
      <c r="E179" s="22"/>
      <c r="F179" s="23"/>
      <c r="G179" s="23"/>
      <c r="H179" s="23"/>
      <c r="I179" s="23" t="s">
        <v>9</v>
      </c>
      <c r="J179" s="23"/>
    </row>
    <row r="180" spans="1:10" x14ac:dyDescent="0.25">
      <c r="A180" s="22" t="s">
        <v>922</v>
      </c>
      <c r="B180" s="22" t="s">
        <v>64</v>
      </c>
      <c r="C180" s="281">
        <v>9537</v>
      </c>
      <c r="D180" s="24" t="s">
        <v>65</v>
      </c>
      <c r="E180" s="22" t="s">
        <v>15</v>
      </c>
      <c r="F180" s="23">
        <v>33.380000000000003</v>
      </c>
      <c r="G180" s="23">
        <v>0.61</v>
      </c>
      <c r="H180" s="23">
        <v>1.07</v>
      </c>
      <c r="I180" s="23">
        <f>SUM(G180:H180)</f>
        <v>1.6800000000000002</v>
      </c>
      <c r="J180" s="23">
        <f>TRUNC((F180*I180),2)</f>
        <v>56.07</v>
      </c>
    </row>
    <row r="181" spans="1:10" x14ac:dyDescent="0.25">
      <c r="A181" s="282" t="s">
        <v>923</v>
      </c>
      <c r="B181" s="282"/>
      <c r="C181" s="282"/>
      <c r="D181" s="282"/>
      <c r="E181" s="282"/>
      <c r="F181" s="282"/>
      <c r="G181" s="282"/>
      <c r="H181" s="282"/>
      <c r="I181" s="282"/>
      <c r="J181" s="283">
        <f>SUM(J153:J180)</f>
        <v>21277.170000000006</v>
      </c>
    </row>
    <row r="182" spans="1:10" x14ac:dyDescent="0.25">
      <c r="A182" s="22" t="s">
        <v>924</v>
      </c>
      <c r="B182" s="22"/>
      <c r="C182" s="281"/>
      <c r="D182" s="24" t="s">
        <v>89</v>
      </c>
      <c r="E182" s="22"/>
      <c r="F182" s="23"/>
      <c r="G182" s="23"/>
      <c r="H182" s="23"/>
      <c r="I182" s="23" t="s">
        <v>9</v>
      </c>
      <c r="J182" s="23"/>
    </row>
    <row r="183" spans="1:10" x14ac:dyDescent="0.25">
      <c r="A183" s="22" t="s">
        <v>925</v>
      </c>
      <c r="B183" s="22"/>
      <c r="C183" s="281"/>
      <c r="D183" s="24" t="s">
        <v>12</v>
      </c>
      <c r="E183" s="22"/>
      <c r="F183" s="23"/>
      <c r="G183" s="23"/>
      <c r="H183" s="23"/>
      <c r="I183" s="23" t="s">
        <v>9</v>
      </c>
      <c r="J183" s="23"/>
    </row>
    <row r="184" spans="1:10" ht="30" x14ac:dyDescent="0.25">
      <c r="A184" s="22" t="s">
        <v>926</v>
      </c>
      <c r="B184" s="22" t="s">
        <v>13</v>
      </c>
      <c r="C184" s="281" t="s">
        <v>657</v>
      </c>
      <c r="D184" s="24" t="s">
        <v>14</v>
      </c>
      <c r="E184" s="22" t="s">
        <v>15</v>
      </c>
      <c r="F184" s="23">
        <v>8.6999999999999993</v>
      </c>
      <c r="G184" s="23">
        <v>8.68</v>
      </c>
      <c r="H184" s="23">
        <v>27.18</v>
      </c>
      <c r="I184" s="23">
        <f>SUM(G184:H184)</f>
        <v>35.86</v>
      </c>
      <c r="J184" s="23">
        <f>TRUNC((F184*I184),2)</f>
        <v>311.98</v>
      </c>
    </row>
    <row r="185" spans="1:10" ht="30" x14ac:dyDescent="0.25">
      <c r="A185" s="22" t="s">
        <v>927</v>
      </c>
      <c r="B185" s="22" t="s">
        <v>16</v>
      </c>
      <c r="C185" s="281">
        <v>84123</v>
      </c>
      <c r="D185" s="24" t="s">
        <v>17</v>
      </c>
      <c r="E185" s="22" t="s">
        <v>15</v>
      </c>
      <c r="F185" s="23">
        <v>8.6999999999999993</v>
      </c>
      <c r="G185" s="23">
        <v>0.96</v>
      </c>
      <c r="H185" s="23">
        <v>3.04</v>
      </c>
      <c r="I185" s="23">
        <f>SUM(G185:H185)</f>
        <v>4</v>
      </c>
      <c r="J185" s="23">
        <f>TRUNC((F185*I185),2)</f>
        <v>34.799999999999997</v>
      </c>
    </row>
    <row r="186" spans="1:10" ht="30" x14ac:dyDescent="0.25">
      <c r="A186" s="22" t="s">
        <v>928</v>
      </c>
      <c r="B186" s="22" t="s">
        <v>18</v>
      </c>
      <c r="C186" s="281">
        <v>85415</v>
      </c>
      <c r="D186" s="24" t="s">
        <v>19</v>
      </c>
      <c r="E186" s="22" t="s">
        <v>20</v>
      </c>
      <c r="F186" s="23">
        <v>2</v>
      </c>
      <c r="G186" s="23">
        <v>1.45</v>
      </c>
      <c r="H186" s="23">
        <v>5.0199999999999996</v>
      </c>
      <c r="I186" s="23">
        <f>SUM(G186:H186)</f>
        <v>6.47</v>
      </c>
      <c r="J186" s="23">
        <f>TRUNC((F186*I186),2)</f>
        <v>12.94</v>
      </c>
    </row>
    <row r="187" spans="1:10" ht="30" x14ac:dyDescent="0.25">
      <c r="A187" s="22" t="s">
        <v>929</v>
      </c>
      <c r="B187" s="22" t="s">
        <v>90</v>
      </c>
      <c r="C187" s="281">
        <v>72215</v>
      </c>
      <c r="D187" s="24" t="s">
        <v>91</v>
      </c>
      <c r="E187" s="22" t="s">
        <v>25</v>
      </c>
      <c r="F187" s="23">
        <v>1.92</v>
      </c>
      <c r="G187" s="23">
        <v>7.23</v>
      </c>
      <c r="H187" s="23">
        <v>19.2</v>
      </c>
      <c r="I187" s="23">
        <f>SUM(G187:H187)</f>
        <v>26.43</v>
      </c>
      <c r="J187" s="23">
        <f>TRUNC((F187*I187),2)</f>
        <v>50.74</v>
      </c>
    </row>
    <row r="188" spans="1:10" x14ac:dyDescent="0.25">
      <c r="A188" s="22" t="s">
        <v>930</v>
      </c>
      <c r="B188" s="22" t="s">
        <v>92</v>
      </c>
      <c r="C188" s="281">
        <v>72221</v>
      </c>
      <c r="D188" s="24" t="s">
        <v>93</v>
      </c>
      <c r="E188" s="22" t="s">
        <v>15</v>
      </c>
      <c r="F188" s="23">
        <v>0.8</v>
      </c>
      <c r="G188" s="23">
        <v>2.89</v>
      </c>
      <c r="H188" s="23">
        <v>7.68</v>
      </c>
      <c r="I188" s="23">
        <f>SUM(G188:H188)</f>
        <v>10.57</v>
      </c>
      <c r="J188" s="23">
        <f>TRUNC((F188*I188),2)</f>
        <v>8.4499999999999993</v>
      </c>
    </row>
    <row r="189" spans="1:10" ht="30" x14ac:dyDescent="0.25">
      <c r="A189" s="22" t="s">
        <v>931</v>
      </c>
      <c r="B189" s="22" t="s">
        <v>26</v>
      </c>
      <c r="C189" s="281">
        <v>72222</v>
      </c>
      <c r="D189" s="24" t="s">
        <v>27</v>
      </c>
      <c r="E189" s="22" t="s">
        <v>15</v>
      </c>
      <c r="F189" s="23">
        <v>0.95</v>
      </c>
      <c r="G189" s="23">
        <v>1.1599999999999999</v>
      </c>
      <c r="H189" s="23">
        <v>4.5199999999999996</v>
      </c>
      <c r="I189" s="23">
        <f>SUM(G189:H189)</f>
        <v>5.68</v>
      </c>
      <c r="J189" s="23">
        <f>TRUNC((F189*I189),2)</f>
        <v>5.39</v>
      </c>
    </row>
    <row r="190" spans="1:10" ht="75" x14ac:dyDescent="0.25">
      <c r="A190" s="22" t="s">
        <v>932</v>
      </c>
      <c r="B190" s="22" t="s">
        <v>677</v>
      </c>
      <c r="C190" s="281" t="s">
        <v>678</v>
      </c>
      <c r="D190" s="24" t="s">
        <v>679</v>
      </c>
      <c r="E190" s="22" t="s">
        <v>20</v>
      </c>
      <c r="F190" s="23">
        <v>5</v>
      </c>
      <c r="G190" s="23">
        <v>225</v>
      </c>
      <c r="H190" s="23">
        <v>0</v>
      </c>
      <c r="I190" s="23">
        <f>SUM(G190:H190)</f>
        <v>225</v>
      </c>
      <c r="J190" s="23">
        <f>TRUNC((F190*I190),2)</f>
        <v>1125</v>
      </c>
    </row>
    <row r="191" spans="1:10" x14ac:dyDescent="0.25">
      <c r="A191" s="22" t="s">
        <v>933</v>
      </c>
      <c r="B191" s="22"/>
      <c r="C191" s="281"/>
      <c r="D191" s="24" t="s">
        <v>31</v>
      </c>
      <c r="E191" s="22"/>
      <c r="F191" s="23"/>
      <c r="G191" s="23"/>
      <c r="H191" s="23"/>
      <c r="I191" s="23" t="s">
        <v>9</v>
      </c>
      <c r="J191" s="23"/>
    </row>
    <row r="192" spans="1:10" ht="60" x14ac:dyDescent="0.25">
      <c r="A192" s="22" t="s">
        <v>934</v>
      </c>
      <c r="B192" s="22" t="s">
        <v>32</v>
      </c>
      <c r="C192" s="281">
        <v>87495</v>
      </c>
      <c r="D192" s="24" t="s">
        <v>33</v>
      </c>
      <c r="E192" s="22" t="s">
        <v>15</v>
      </c>
      <c r="F192" s="23">
        <v>6.5</v>
      </c>
      <c r="G192" s="23">
        <v>24.18</v>
      </c>
      <c r="H192" s="23">
        <v>26.28</v>
      </c>
      <c r="I192" s="23">
        <f>SUM(G192:H192)</f>
        <v>50.46</v>
      </c>
      <c r="J192" s="23">
        <f>TRUNC((F192*I192),2)</f>
        <v>327.99</v>
      </c>
    </row>
    <row r="193" spans="1:10" ht="45" x14ac:dyDescent="0.25">
      <c r="A193" s="22" t="s">
        <v>935</v>
      </c>
      <c r="B193" s="22" t="s">
        <v>34</v>
      </c>
      <c r="C193" s="281" t="s">
        <v>806</v>
      </c>
      <c r="D193" s="24" t="s">
        <v>76</v>
      </c>
      <c r="E193" s="22" t="s">
        <v>36</v>
      </c>
      <c r="F193" s="23">
        <v>9.5</v>
      </c>
      <c r="G193" s="23">
        <v>9.17</v>
      </c>
      <c r="H193" s="23">
        <v>4.0599999999999996</v>
      </c>
      <c r="I193" s="23">
        <f>SUM(G193:H193)</f>
        <v>13.23</v>
      </c>
      <c r="J193" s="23">
        <f>TRUNC((F193*I193),2)</f>
        <v>125.68</v>
      </c>
    </row>
    <row r="194" spans="1:10" ht="75" x14ac:dyDescent="0.25">
      <c r="A194" s="22" t="s">
        <v>936</v>
      </c>
      <c r="B194" s="22" t="s">
        <v>37</v>
      </c>
      <c r="C194" s="281">
        <v>87875</v>
      </c>
      <c r="D194" s="24" t="s">
        <v>35</v>
      </c>
      <c r="E194" s="22" t="s">
        <v>15</v>
      </c>
      <c r="F194" s="23">
        <v>15</v>
      </c>
      <c r="G194" s="23">
        <v>2.57</v>
      </c>
      <c r="H194" s="23">
        <v>0.59</v>
      </c>
      <c r="I194" s="23">
        <f>SUM(G194:H194)</f>
        <v>3.1599999999999997</v>
      </c>
      <c r="J194" s="23">
        <f>TRUNC((F194*I194),2)</f>
        <v>47.4</v>
      </c>
    </row>
    <row r="195" spans="1:10" ht="75" x14ac:dyDescent="0.25">
      <c r="A195" s="22" t="s">
        <v>937</v>
      </c>
      <c r="B195" s="22" t="s">
        <v>38</v>
      </c>
      <c r="C195" s="281">
        <v>87529</v>
      </c>
      <c r="D195" s="24" t="s">
        <v>809</v>
      </c>
      <c r="E195" s="22" t="s">
        <v>15</v>
      </c>
      <c r="F195" s="23">
        <v>15</v>
      </c>
      <c r="G195" s="23">
        <v>12.55</v>
      </c>
      <c r="H195" s="23">
        <v>8.2100000000000009</v>
      </c>
      <c r="I195" s="23">
        <f>SUM(G195:H195)</f>
        <v>20.76</v>
      </c>
      <c r="J195" s="23">
        <f>TRUNC((F195*I195),2)</f>
        <v>311.39999999999998</v>
      </c>
    </row>
    <row r="196" spans="1:10" ht="30" x14ac:dyDescent="0.25">
      <c r="A196" s="22" t="s">
        <v>938</v>
      </c>
      <c r="B196" s="22" t="s">
        <v>39</v>
      </c>
      <c r="C196" s="281">
        <v>73541</v>
      </c>
      <c r="D196" s="24" t="s">
        <v>40</v>
      </c>
      <c r="E196" s="22" t="s">
        <v>15</v>
      </c>
      <c r="F196" s="23">
        <v>10.77</v>
      </c>
      <c r="G196" s="23">
        <v>176.08</v>
      </c>
      <c r="H196" s="23">
        <v>38.799999999999997</v>
      </c>
      <c r="I196" s="23">
        <f>SUM(G196:H196)</f>
        <v>214.88</v>
      </c>
      <c r="J196" s="23">
        <f>TRUNC((F196*I196),2)</f>
        <v>2314.25</v>
      </c>
    </row>
    <row r="197" spans="1:10" ht="15" customHeight="1" x14ac:dyDescent="0.25">
      <c r="A197" s="22" t="s">
        <v>939</v>
      </c>
      <c r="B197" s="22" t="s">
        <v>699</v>
      </c>
      <c r="C197" s="281" t="s">
        <v>700</v>
      </c>
      <c r="D197" s="24" t="s">
        <v>701</v>
      </c>
      <c r="E197" s="22" t="s">
        <v>36</v>
      </c>
      <c r="F197" s="23">
        <v>15</v>
      </c>
      <c r="G197" s="23">
        <v>7.47</v>
      </c>
      <c r="H197" s="23">
        <v>0</v>
      </c>
      <c r="I197" s="23">
        <f>SUM(G197:H197)</f>
        <v>7.47</v>
      </c>
      <c r="J197" s="23">
        <f>TRUNC((F197*I197),2)</f>
        <v>112.05</v>
      </c>
    </row>
    <row r="198" spans="1:10" ht="30" x14ac:dyDescent="0.25">
      <c r="A198" s="22" t="s">
        <v>940</v>
      </c>
      <c r="B198" s="22" t="s">
        <v>695</v>
      </c>
      <c r="C198" s="281" t="s">
        <v>696</v>
      </c>
      <c r="D198" s="24" t="s">
        <v>697</v>
      </c>
      <c r="E198" s="22" t="s">
        <v>36</v>
      </c>
      <c r="F198" s="23">
        <v>15</v>
      </c>
      <c r="G198" s="23">
        <v>26.98</v>
      </c>
      <c r="H198" s="23">
        <v>0</v>
      </c>
      <c r="I198" s="23">
        <f>SUM(G198:H198)</f>
        <v>26.98</v>
      </c>
      <c r="J198" s="23">
        <f>TRUNC((F198*I198),2)</f>
        <v>404.7</v>
      </c>
    </row>
    <row r="199" spans="1:10" x14ac:dyDescent="0.25">
      <c r="A199" s="22" t="s">
        <v>941</v>
      </c>
      <c r="B199" s="22"/>
      <c r="C199" s="281"/>
      <c r="D199" s="24" t="s">
        <v>942</v>
      </c>
      <c r="E199" s="22"/>
      <c r="F199" s="23"/>
      <c r="G199" s="23"/>
      <c r="H199" s="23"/>
      <c r="I199" s="23" t="s">
        <v>9</v>
      </c>
      <c r="J199" s="23"/>
    </row>
    <row r="200" spans="1:10" ht="30" x14ac:dyDescent="0.25">
      <c r="A200" s="22" t="s">
        <v>943</v>
      </c>
      <c r="B200" s="22" t="s">
        <v>944</v>
      </c>
      <c r="C200" s="281" t="s">
        <v>945</v>
      </c>
      <c r="D200" s="24" t="s">
        <v>28</v>
      </c>
      <c r="E200" s="22" t="s">
        <v>15</v>
      </c>
      <c r="F200" s="23">
        <v>7.1</v>
      </c>
      <c r="G200" s="23">
        <v>78.42</v>
      </c>
      <c r="H200" s="23">
        <v>0</v>
      </c>
      <c r="I200" s="23">
        <f>SUM(G200:H200)</f>
        <v>78.42</v>
      </c>
      <c r="J200" s="23">
        <f>TRUNC((F200*I200),2)</f>
        <v>556.78</v>
      </c>
    </row>
    <row r="201" spans="1:10" ht="30" x14ac:dyDescent="0.25">
      <c r="A201" s="22" t="s">
        <v>946</v>
      </c>
      <c r="B201" s="22" t="s">
        <v>45</v>
      </c>
      <c r="C201" s="281" t="s">
        <v>715</v>
      </c>
      <c r="D201" s="24" t="s">
        <v>46</v>
      </c>
      <c r="E201" s="22" t="s">
        <v>20</v>
      </c>
      <c r="F201" s="23">
        <v>1</v>
      </c>
      <c r="G201" s="23">
        <v>1556.36</v>
      </c>
      <c r="H201" s="23">
        <v>2.97</v>
      </c>
      <c r="I201" s="23">
        <f>SUM(G201:H201)</f>
        <v>1559.33</v>
      </c>
      <c r="J201" s="23">
        <f>TRUNC((F201*I201),2)</f>
        <v>1559.33</v>
      </c>
    </row>
    <row r="202" spans="1:10" ht="30" x14ac:dyDescent="0.25">
      <c r="A202" s="22" t="s">
        <v>947</v>
      </c>
      <c r="B202" s="22" t="s">
        <v>53</v>
      </c>
      <c r="C202" s="281">
        <v>88497</v>
      </c>
      <c r="D202" s="24" t="s">
        <v>54</v>
      </c>
      <c r="E202" s="22" t="s">
        <v>15</v>
      </c>
      <c r="F202" s="23">
        <v>40</v>
      </c>
      <c r="G202" s="23">
        <v>6.18</v>
      </c>
      <c r="H202" s="23">
        <v>4.3499999999999996</v>
      </c>
      <c r="I202" s="23">
        <f>SUM(G202:H202)</f>
        <v>10.53</v>
      </c>
      <c r="J202" s="23">
        <f>TRUNC((F202*I202),2)</f>
        <v>421.2</v>
      </c>
    </row>
    <row r="203" spans="1:10" ht="30" x14ac:dyDescent="0.25">
      <c r="A203" s="22" t="s">
        <v>948</v>
      </c>
      <c r="B203" s="22" t="s">
        <v>55</v>
      </c>
      <c r="C203" s="281">
        <v>88488</v>
      </c>
      <c r="D203" s="24" t="s">
        <v>56</v>
      </c>
      <c r="E203" s="22" t="s">
        <v>15</v>
      </c>
      <c r="F203" s="23">
        <v>56.5</v>
      </c>
      <c r="G203" s="23">
        <v>5.53</v>
      </c>
      <c r="H203" s="23">
        <v>3.4</v>
      </c>
      <c r="I203" s="23">
        <f>SUM(G203:H203)</f>
        <v>8.93</v>
      </c>
      <c r="J203" s="23">
        <f>TRUNC((F203*I203),2)</f>
        <v>504.54</v>
      </c>
    </row>
    <row r="204" spans="1:10" ht="30" x14ac:dyDescent="0.25">
      <c r="A204" s="22" t="s">
        <v>949</v>
      </c>
      <c r="B204" s="22" t="s">
        <v>57</v>
      </c>
      <c r="C204" s="281">
        <v>88489</v>
      </c>
      <c r="D204" s="24" t="s">
        <v>58</v>
      </c>
      <c r="E204" s="22" t="s">
        <v>15</v>
      </c>
      <c r="F204" s="23">
        <v>141.76</v>
      </c>
      <c r="G204" s="23">
        <v>5.31</v>
      </c>
      <c r="H204" s="23">
        <v>2.61</v>
      </c>
      <c r="I204" s="23">
        <f>SUM(G204:H204)</f>
        <v>7.92</v>
      </c>
      <c r="J204" s="23">
        <f>TRUNC((F204*I204),2)</f>
        <v>1122.73</v>
      </c>
    </row>
    <row r="205" spans="1:10" ht="30" x14ac:dyDescent="0.25">
      <c r="A205" s="22" t="s">
        <v>950</v>
      </c>
      <c r="B205" s="22" t="s">
        <v>59</v>
      </c>
      <c r="C205" s="281">
        <v>6067</v>
      </c>
      <c r="D205" s="24" t="s">
        <v>60</v>
      </c>
      <c r="E205" s="22" t="s">
        <v>15</v>
      </c>
      <c r="F205" s="23">
        <v>54.28</v>
      </c>
      <c r="G205" s="23">
        <v>12.69</v>
      </c>
      <c r="H205" s="23">
        <v>15.06</v>
      </c>
      <c r="I205" s="23">
        <f>SUM(G205:H205)</f>
        <v>27.75</v>
      </c>
      <c r="J205" s="23">
        <f>TRUNC((F205*I205),2)</f>
        <v>1506.27</v>
      </c>
    </row>
    <row r="206" spans="1:10" x14ac:dyDescent="0.25">
      <c r="A206" s="22" t="s">
        <v>951</v>
      </c>
      <c r="B206" s="22"/>
      <c r="C206" s="281"/>
      <c r="D206" s="24" t="s">
        <v>776</v>
      </c>
      <c r="E206" s="22"/>
      <c r="F206" s="23"/>
      <c r="G206" s="23"/>
      <c r="H206" s="23"/>
      <c r="I206" s="23" t="s">
        <v>9</v>
      </c>
      <c r="J206" s="23"/>
    </row>
    <row r="207" spans="1:10" ht="30" x14ac:dyDescent="0.25">
      <c r="A207" s="22" t="s">
        <v>952</v>
      </c>
      <c r="B207" s="22" t="s">
        <v>953</v>
      </c>
      <c r="C207" s="281"/>
      <c r="D207" s="24" t="s">
        <v>954</v>
      </c>
      <c r="E207" s="22" t="s">
        <v>20</v>
      </c>
      <c r="F207" s="23">
        <v>1</v>
      </c>
      <c r="G207" s="23">
        <v>1356.7</v>
      </c>
      <c r="H207" s="23">
        <v>298.95</v>
      </c>
      <c r="I207" s="23">
        <f>SUM(G207:H207)</f>
        <v>1655.65</v>
      </c>
      <c r="J207" s="23">
        <f>TRUNC((F207*I207),2)</f>
        <v>1655.65</v>
      </c>
    </row>
    <row r="208" spans="1:10" x14ac:dyDescent="0.25">
      <c r="A208" s="22" t="s">
        <v>955</v>
      </c>
      <c r="B208" s="22" t="s">
        <v>956</v>
      </c>
      <c r="C208" s="281"/>
      <c r="D208" s="24" t="s">
        <v>957</v>
      </c>
      <c r="E208" s="22" t="s">
        <v>20</v>
      </c>
      <c r="F208" s="23">
        <v>1</v>
      </c>
      <c r="G208" s="23">
        <v>2962.56</v>
      </c>
      <c r="H208" s="23">
        <v>761.72</v>
      </c>
      <c r="I208" s="23">
        <f>SUM(G208:H208)</f>
        <v>3724.2799999999997</v>
      </c>
      <c r="J208" s="23">
        <f>TRUNC((F208*I208),2)</f>
        <v>3724.28</v>
      </c>
    </row>
    <row r="209" spans="1:12" x14ac:dyDescent="0.25">
      <c r="A209" s="22" t="s">
        <v>958</v>
      </c>
      <c r="B209" s="22"/>
      <c r="C209" s="281"/>
      <c r="D209" s="24" t="s">
        <v>94</v>
      </c>
      <c r="E209" s="22"/>
      <c r="F209" s="23"/>
      <c r="G209" s="23"/>
      <c r="H209" s="23"/>
      <c r="I209" s="23" t="s">
        <v>9</v>
      </c>
      <c r="J209" s="23"/>
    </row>
    <row r="210" spans="1:12" x14ac:dyDescent="0.25">
      <c r="A210" s="22" t="s">
        <v>959</v>
      </c>
      <c r="B210" s="22" t="s">
        <v>833</v>
      </c>
      <c r="C210" s="281"/>
      <c r="D210" s="24" t="s">
        <v>834</v>
      </c>
      <c r="E210" s="22" t="s">
        <v>20</v>
      </c>
      <c r="F210" s="23">
        <v>1</v>
      </c>
      <c r="G210" s="23">
        <v>3376.99</v>
      </c>
      <c r="H210" s="23">
        <v>0</v>
      </c>
      <c r="I210" s="23">
        <f>SUM(G210:H210)</f>
        <v>3376.99</v>
      </c>
      <c r="J210" s="284">
        <f>TRUNC((F210*I210),2)</f>
        <v>3376.99</v>
      </c>
    </row>
    <row r="211" spans="1:12" x14ac:dyDescent="0.25">
      <c r="A211" s="22" t="s">
        <v>960</v>
      </c>
      <c r="B211" s="22" t="s">
        <v>797</v>
      </c>
      <c r="C211" s="281"/>
      <c r="D211" s="24" t="s">
        <v>67</v>
      </c>
      <c r="E211" s="22" t="s">
        <v>20</v>
      </c>
      <c r="F211" s="23">
        <v>1</v>
      </c>
      <c r="G211" s="23">
        <f>6.77+0.08+380.84</f>
        <v>387.69</v>
      </c>
      <c r="H211" s="23">
        <v>266.32</v>
      </c>
      <c r="I211" s="23">
        <f>SUM(G211:H211)</f>
        <v>654.01</v>
      </c>
      <c r="J211" s="284">
        <f>TRUNC((F211*I211),2)</f>
        <v>654.01</v>
      </c>
    </row>
    <row r="212" spans="1:12" ht="30" x14ac:dyDescent="0.25">
      <c r="A212" s="22" t="s">
        <v>961</v>
      </c>
      <c r="B212" s="22" t="s">
        <v>68</v>
      </c>
      <c r="C212" s="281">
        <v>72882</v>
      </c>
      <c r="D212" s="24" t="s">
        <v>69</v>
      </c>
      <c r="E212" s="22" t="s">
        <v>70</v>
      </c>
      <c r="F212" s="23">
        <v>238</v>
      </c>
      <c r="G212" s="23">
        <v>0.92</v>
      </c>
      <c r="H212" s="23">
        <v>0.12</v>
      </c>
      <c r="I212" s="23">
        <f>SUM(G212:H212)</f>
        <v>1.04</v>
      </c>
      <c r="J212" s="284">
        <f>TRUNC((F212*I212),2)</f>
        <v>247.52</v>
      </c>
    </row>
    <row r="213" spans="1:12" x14ac:dyDescent="0.25">
      <c r="A213" s="22" t="s">
        <v>962</v>
      </c>
      <c r="B213" s="22"/>
      <c r="C213" s="281"/>
      <c r="D213" s="24" t="s">
        <v>63</v>
      </c>
      <c r="E213" s="22"/>
      <c r="F213" s="23"/>
      <c r="G213" s="23"/>
      <c r="H213" s="23"/>
      <c r="I213" s="23" t="s">
        <v>9</v>
      </c>
      <c r="J213" s="23"/>
    </row>
    <row r="214" spans="1:12" x14ac:dyDescent="0.25">
      <c r="A214" s="22" t="s">
        <v>963</v>
      </c>
      <c r="B214" s="22" t="s">
        <v>64</v>
      </c>
      <c r="C214" s="281">
        <v>9537</v>
      </c>
      <c r="D214" s="24" t="s">
        <v>65</v>
      </c>
      <c r="E214" s="22" t="s">
        <v>15</v>
      </c>
      <c r="F214" s="23">
        <v>56.5</v>
      </c>
      <c r="G214" s="23">
        <v>0.61</v>
      </c>
      <c r="H214" s="23">
        <v>1.07</v>
      </c>
      <c r="I214" s="23">
        <f>SUM(G214:H214)</f>
        <v>1.6800000000000002</v>
      </c>
      <c r="J214" s="23">
        <f>TRUNC((F214*I214),2)</f>
        <v>94.92</v>
      </c>
    </row>
    <row r="215" spans="1:12" x14ac:dyDescent="0.25">
      <c r="A215" s="285" t="s">
        <v>964</v>
      </c>
      <c r="B215" s="285"/>
      <c r="C215" s="285"/>
      <c r="D215" s="285"/>
      <c r="E215" s="285"/>
      <c r="F215" s="285"/>
      <c r="G215" s="285"/>
      <c r="H215" s="285"/>
      <c r="I215" s="285"/>
      <c r="J215" s="286">
        <f>SUM(J183:J214)</f>
        <v>20616.989999999998</v>
      </c>
    </row>
    <row r="216" spans="1:12" x14ac:dyDescent="0.25">
      <c r="D216" s="17"/>
      <c r="L216" s="1"/>
    </row>
    <row r="217" spans="1:12" x14ac:dyDescent="0.25">
      <c r="A217" s="150" t="s">
        <v>95</v>
      </c>
      <c r="B217" s="151"/>
      <c r="C217" s="151"/>
      <c r="D217" s="151"/>
      <c r="E217" s="151"/>
      <c r="F217" s="151"/>
      <c r="G217" s="151"/>
      <c r="H217" s="151"/>
      <c r="I217" s="152"/>
      <c r="J217" s="25">
        <f>J19+J83+J97+J123+J151+J181+J215</f>
        <v>221742.25999999998</v>
      </c>
    </row>
    <row r="218" spans="1:12" x14ac:dyDescent="0.25">
      <c r="A218" s="147" t="s">
        <v>965</v>
      </c>
      <c r="B218" s="148"/>
      <c r="C218" s="148"/>
      <c r="D218" s="148"/>
      <c r="E218" s="148"/>
      <c r="F218" s="148"/>
      <c r="G218" s="148"/>
      <c r="H218" s="148"/>
      <c r="I218" s="149"/>
      <c r="J218" s="26">
        <f>(J217-(J212+J211+J210+J148+J122+J121+J120+J118+J119+J92+J93+J79))*'BDI SERV'!H38</f>
        <v>47535.124263542908</v>
      </c>
    </row>
    <row r="219" spans="1:12" ht="15" customHeight="1" x14ac:dyDescent="0.25">
      <c r="A219" s="147" t="s">
        <v>372</v>
      </c>
      <c r="B219" s="148"/>
      <c r="C219" s="148"/>
      <c r="D219" s="148"/>
      <c r="E219" s="148"/>
      <c r="F219" s="148"/>
      <c r="G219" s="148"/>
      <c r="H219" s="148"/>
      <c r="I219" s="149"/>
      <c r="J219" s="26">
        <f>(J212+J211+J210+J148+J122+J121+J120+J118+J119+J92+J93+J79)*'BDI EQUIP'!H39</f>
        <v>4934.7925696917482</v>
      </c>
    </row>
    <row r="220" spans="1:12" x14ac:dyDescent="0.25">
      <c r="A220" s="147" t="s">
        <v>373</v>
      </c>
      <c r="B220" s="148"/>
      <c r="C220" s="148"/>
      <c r="D220" s="148"/>
      <c r="E220" s="148"/>
      <c r="F220" s="148"/>
      <c r="G220" s="148"/>
      <c r="H220" s="148"/>
      <c r="I220" s="149"/>
      <c r="J220" s="26">
        <f>J217+J218</f>
        <v>269277.38426354289</v>
      </c>
    </row>
    <row r="221" spans="1:12" ht="15" customHeight="1" x14ac:dyDescent="0.25">
      <c r="A221" s="147" t="s">
        <v>374</v>
      </c>
      <c r="B221" s="148"/>
      <c r="C221" s="148"/>
      <c r="D221" s="148"/>
      <c r="E221" s="148"/>
      <c r="F221" s="148"/>
      <c r="G221" s="148"/>
      <c r="H221" s="148"/>
      <c r="I221" s="149"/>
      <c r="J221" s="26">
        <f>J220/250.69</f>
        <v>1074.1448971380705</v>
      </c>
    </row>
    <row r="222" spans="1:12" x14ac:dyDescent="0.25">
      <c r="D222" s="17"/>
    </row>
    <row r="223" spans="1:12" x14ac:dyDescent="0.25">
      <c r="D223" s="17"/>
    </row>
    <row r="224" spans="1:12" x14ac:dyDescent="0.25">
      <c r="D224" s="17"/>
    </row>
    <row r="225" spans="4:4" x14ac:dyDescent="0.25">
      <c r="D225" s="17"/>
    </row>
    <row r="226" spans="4:4" x14ac:dyDescent="0.25">
      <c r="D226" s="17"/>
    </row>
    <row r="227" spans="4:4" x14ac:dyDescent="0.25">
      <c r="D227" s="17"/>
    </row>
    <row r="228" spans="4:4" x14ac:dyDescent="0.25">
      <c r="D228" s="17"/>
    </row>
    <row r="229" spans="4:4" x14ac:dyDescent="0.25">
      <c r="D229" s="17"/>
    </row>
    <row r="230" spans="4:4" x14ac:dyDescent="0.25">
      <c r="D230" s="17"/>
    </row>
    <row r="231" spans="4:4" x14ac:dyDescent="0.25">
      <c r="D231" s="17"/>
    </row>
    <row r="232" spans="4:4" x14ac:dyDescent="0.25">
      <c r="D232" s="17"/>
    </row>
    <row r="233" spans="4:4" x14ac:dyDescent="0.25">
      <c r="D233" s="17"/>
    </row>
    <row r="234" spans="4:4" x14ac:dyDescent="0.25">
      <c r="D234" s="17"/>
    </row>
    <row r="235" spans="4:4" x14ac:dyDescent="0.25">
      <c r="D235" s="17"/>
    </row>
    <row r="236" spans="4:4" x14ac:dyDescent="0.25">
      <c r="D236" s="17"/>
    </row>
    <row r="237" spans="4:4" x14ac:dyDescent="0.25">
      <c r="D237" s="17"/>
    </row>
    <row r="238" spans="4:4" x14ac:dyDescent="0.25">
      <c r="D238" s="17"/>
    </row>
    <row r="239" spans="4:4" x14ac:dyDescent="0.25">
      <c r="D239" s="17"/>
    </row>
    <row r="240" spans="4:4" x14ac:dyDescent="0.25">
      <c r="D240" s="17"/>
    </row>
    <row r="241" spans="4:4" x14ac:dyDescent="0.25">
      <c r="D241" s="17"/>
    </row>
    <row r="242" spans="4:4" x14ac:dyDescent="0.25">
      <c r="D242" s="17"/>
    </row>
    <row r="243" spans="4:4" x14ac:dyDescent="0.25">
      <c r="D243" s="17"/>
    </row>
    <row r="244" spans="4:4" x14ac:dyDescent="0.25">
      <c r="D244" s="17"/>
    </row>
    <row r="245" spans="4:4" x14ac:dyDescent="0.25">
      <c r="D245" s="17"/>
    </row>
    <row r="246" spans="4:4" x14ac:dyDescent="0.25">
      <c r="D246" s="17"/>
    </row>
    <row r="247" spans="4:4" x14ac:dyDescent="0.25">
      <c r="D247" s="17"/>
    </row>
    <row r="248" spans="4:4" x14ac:dyDescent="0.25">
      <c r="D248" s="17"/>
    </row>
    <row r="249" spans="4:4" x14ac:dyDescent="0.25">
      <c r="D249" s="17"/>
    </row>
    <row r="250" spans="4:4" x14ac:dyDescent="0.25">
      <c r="D250" s="17"/>
    </row>
    <row r="251" spans="4:4" x14ac:dyDescent="0.25">
      <c r="D251" s="17"/>
    </row>
    <row r="252" spans="4:4" x14ac:dyDescent="0.25">
      <c r="D252" s="17"/>
    </row>
    <row r="253" spans="4:4" x14ac:dyDescent="0.25">
      <c r="D253" s="17"/>
    </row>
    <row r="254" spans="4:4" x14ac:dyDescent="0.25">
      <c r="D254" s="17"/>
    </row>
    <row r="255" spans="4:4" x14ac:dyDescent="0.25">
      <c r="D255" s="17"/>
    </row>
    <row r="256" spans="4:4" x14ac:dyDescent="0.25">
      <c r="D256" s="17"/>
    </row>
    <row r="257" spans="4:4" x14ac:dyDescent="0.25">
      <c r="D257" s="17"/>
    </row>
    <row r="258" spans="4:4" x14ac:dyDescent="0.25">
      <c r="D258" s="17"/>
    </row>
    <row r="259" spans="4:4" x14ac:dyDescent="0.25">
      <c r="D259" s="17"/>
    </row>
    <row r="260" spans="4:4" x14ac:dyDescent="0.25">
      <c r="D260" s="17"/>
    </row>
    <row r="261" spans="4:4" x14ac:dyDescent="0.25">
      <c r="D261" s="17"/>
    </row>
    <row r="262" spans="4:4" x14ac:dyDescent="0.25">
      <c r="D262" s="17"/>
    </row>
    <row r="263" spans="4:4" x14ac:dyDescent="0.25">
      <c r="D263" s="17"/>
    </row>
    <row r="264" spans="4:4" x14ac:dyDescent="0.25">
      <c r="D264" s="17"/>
    </row>
    <row r="265" spans="4:4" x14ac:dyDescent="0.25">
      <c r="D265" s="17"/>
    </row>
    <row r="266" spans="4:4" x14ac:dyDescent="0.25">
      <c r="D266" s="17"/>
    </row>
    <row r="267" spans="4:4" x14ac:dyDescent="0.25">
      <c r="D267" s="17"/>
    </row>
    <row r="268" spans="4:4" x14ac:dyDescent="0.25">
      <c r="D268" s="17"/>
    </row>
    <row r="269" spans="4:4" x14ac:dyDescent="0.25">
      <c r="D269" s="17"/>
    </row>
    <row r="270" spans="4:4" x14ac:dyDescent="0.25">
      <c r="D270" s="17"/>
    </row>
    <row r="271" spans="4:4" x14ac:dyDescent="0.25">
      <c r="D271" s="17"/>
    </row>
    <row r="272" spans="4:4" x14ac:dyDescent="0.25">
      <c r="D272" s="17"/>
    </row>
    <row r="273" spans="4:4" x14ac:dyDescent="0.25">
      <c r="D273" s="17"/>
    </row>
    <row r="274" spans="4:4" x14ac:dyDescent="0.25">
      <c r="D274" s="17"/>
    </row>
    <row r="275" spans="4:4" x14ac:dyDescent="0.25">
      <c r="D275" s="17"/>
    </row>
    <row r="276" spans="4:4" x14ac:dyDescent="0.25">
      <c r="D276" s="17"/>
    </row>
    <row r="277" spans="4:4" x14ac:dyDescent="0.25">
      <c r="D277" s="17"/>
    </row>
    <row r="278" spans="4:4" x14ac:dyDescent="0.25">
      <c r="D278" s="17"/>
    </row>
    <row r="279" spans="4:4" x14ac:dyDescent="0.25">
      <c r="D279" s="17"/>
    </row>
    <row r="280" spans="4:4" x14ac:dyDescent="0.25">
      <c r="D280" s="17"/>
    </row>
    <row r="281" spans="4:4" x14ac:dyDescent="0.25">
      <c r="D281" s="17"/>
    </row>
    <row r="282" spans="4:4" x14ac:dyDescent="0.25">
      <c r="D282" s="17"/>
    </row>
    <row r="283" spans="4:4" x14ac:dyDescent="0.25">
      <c r="D283" s="17"/>
    </row>
    <row r="284" spans="4:4" x14ac:dyDescent="0.25">
      <c r="D284" s="17"/>
    </row>
    <row r="285" spans="4:4" x14ac:dyDescent="0.25">
      <c r="D285" s="17"/>
    </row>
    <row r="286" spans="4:4" x14ac:dyDescent="0.25">
      <c r="D286" s="17"/>
    </row>
    <row r="287" spans="4:4" x14ac:dyDescent="0.25">
      <c r="D287" s="17"/>
    </row>
    <row r="288" spans="4:4" x14ac:dyDescent="0.25">
      <c r="D288" s="17"/>
    </row>
    <row r="289" spans="4:4" x14ac:dyDescent="0.25">
      <c r="D289" s="17"/>
    </row>
    <row r="290" spans="4:4" x14ac:dyDescent="0.25">
      <c r="D290" s="17"/>
    </row>
    <row r="291" spans="4:4" x14ac:dyDescent="0.25">
      <c r="D291" s="17"/>
    </row>
    <row r="292" spans="4:4" x14ac:dyDescent="0.25">
      <c r="D292" s="17"/>
    </row>
    <row r="293" spans="4:4" x14ac:dyDescent="0.25">
      <c r="D293" s="17"/>
    </row>
    <row r="294" spans="4:4" x14ac:dyDescent="0.25">
      <c r="D294" s="17"/>
    </row>
    <row r="295" spans="4:4" x14ac:dyDescent="0.25">
      <c r="D295" s="17"/>
    </row>
    <row r="296" spans="4:4" x14ac:dyDescent="0.25">
      <c r="D296" s="17"/>
    </row>
    <row r="297" spans="4:4" x14ac:dyDescent="0.25">
      <c r="D297" s="17"/>
    </row>
    <row r="298" spans="4:4" x14ac:dyDescent="0.25">
      <c r="D298" s="17"/>
    </row>
    <row r="299" spans="4:4" x14ac:dyDescent="0.25">
      <c r="D299" s="17"/>
    </row>
    <row r="300" spans="4:4" x14ac:dyDescent="0.25">
      <c r="D300" s="17"/>
    </row>
    <row r="301" spans="4:4" x14ac:dyDescent="0.25">
      <c r="D301" s="17"/>
    </row>
    <row r="302" spans="4:4" x14ac:dyDescent="0.25">
      <c r="D302" s="17"/>
    </row>
    <row r="303" spans="4:4" x14ac:dyDescent="0.25">
      <c r="D303" s="17"/>
    </row>
    <row r="304" spans="4:4" x14ac:dyDescent="0.25">
      <c r="D304" s="17"/>
    </row>
    <row r="305" spans="4:4" x14ac:dyDescent="0.25">
      <c r="D305" s="17"/>
    </row>
    <row r="306" spans="4:4" x14ac:dyDescent="0.25">
      <c r="D306" s="17"/>
    </row>
    <row r="307" spans="4:4" x14ac:dyDescent="0.25">
      <c r="D307" s="17"/>
    </row>
    <row r="308" spans="4:4" x14ac:dyDescent="0.25">
      <c r="D308" s="17"/>
    </row>
    <row r="309" spans="4:4" x14ac:dyDescent="0.25">
      <c r="D309" s="17"/>
    </row>
    <row r="310" spans="4:4" x14ac:dyDescent="0.25">
      <c r="D310" s="17"/>
    </row>
    <row r="311" spans="4:4" x14ac:dyDescent="0.25">
      <c r="D311" s="17"/>
    </row>
    <row r="312" spans="4:4" x14ac:dyDescent="0.25">
      <c r="D312" s="17"/>
    </row>
    <row r="313" spans="4:4" x14ac:dyDescent="0.25">
      <c r="D313" s="17"/>
    </row>
    <row r="314" spans="4:4" x14ac:dyDescent="0.25">
      <c r="D314" s="17"/>
    </row>
    <row r="315" spans="4:4" x14ac:dyDescent="0.25">
      <c r="D315" s="17"/>
    </row>
    <row r="316" spans="4:4" x14ac:dyDescent="0.25">
      <c r="D316" s="17"/>
    </row>
    <row r="317" spans="4:4" x14ac:dyDescent="0.25">
      <c r="D317" s="17"/>
    </row>
    <row r="318" spans="4:4" x14ac:dyDescent="0.25">
      <c r="D318" s="17"/>
    </row>
    <row r="319" spans="4:4" x14ac:dyDescent="0.25">
      <c r="D319" s="17"/>
    </row>
    <row r="320" spans="4:4" x14ac:dyDescent="0.25">
      <c r="D320" s="17"/>
    </row>
    <row r="321" spans="4:4" x14ac:dyDescent="0.25">
      <c r="D321" s="17"/>
    </row>
    <row r="322" spans="4:4" x14ac:dyDescent="0.25">
      <c r="D322" s="17"/>
    </row>
    <row r="323" spans="4:4" x14ac:dyDescent="0.25">
      <c r="D323" s="17"/>
    </row>
    <row r="324" spans="4:4" x14ac:dyDescent="0.25">
      <c r="D324" s="17"/>
    </row>
    <row r="325" spans="4:4" x14ac:dyDescent="0.25">
      <c r="D325" s="17"/>
    </row>
    <row r="326" spans="4:4" x14ac:dyDescent="0.25">
      <c r="D326" s="17"/>
    </row>
    <row r="327" spans="4:4" x14ac:dyDescent="0.25">
      <c r="D327" s="17"/>
    </row>
    <row r="328" spans="4:4" x14ac:dyDescent="0.25">
      <c r="D328" s="17"/>
    </row>
    <row r="329" spans="4:4" x14ac:dyDescent="0.25">
      <c r="D329" s="17"/>
    </row>
    <row r="330" spans="4:4" x14ac:dyDescent="0.25">
      <c r="D330" s="17"/>
    </row>
    <row r="331" spans="4:4" x14ac:dyDescent="0.25">
      <c r="D331" s="17"/>
    </row>
    <row r="332" spans="4:4" x14ac:dyDescent="0.25">
      <c r="D332" s="17"/>
    </row>
    <row r="333" spans="4:4" x14ac:dyDescent="0.25">
      <c r="D333" s="17"/>
    </row>
    <row r="334" spans="4:4" x14ac:dyDescent="0.25">
      <c r="D334" s="17"/>
    </row>
    <row r="335" spans="4:4" x14ac:dyDescent="0.25">
      <c r="D335" s="17"/>
    </row>
    <row r="336" spans="4:4" x14ac:dyDescent="0.25">
      <c r="D336" s="17"/>
    </row>
    <row r="337" spans="4:4" x14ac:dyDescent="0.25">
      <c r="D337" s="17"/>
    </row>
    <row r="338" spans="4:4" x14ac:dyDescent="0.25">
      <c r="D338" s="17"/>
    </row>
    <row r="339" spans="4:4" x14ac:dyDescent="0.25">
      <c r="D339" s="17"/>
    </row>
    <row r="340" spans="4:4" x14ac:dyDescent="0.25">
      <c r="D340" s="17"/>
    </row>
    <row r="341" spans="4:4" x14ac:dyDescent="0.25">
      <c r="D341" s="17"/>
    </row>
    <row r="342" spans="4:4" x14ac:dyDescent="0.25">
      <c r="D342" s="17"/>
    </row>
    <row r="343" spans="4:4" x14ac:dyDescent="0.25">
      <c r="D343" s="17"/>
    </row>
    <row r="344" spans="4:4" x14ac:dyDescent="0.25">
      <c r="D344" s="17"/>
    </row>
    <row r="345" spans="4:4" x14ac:dyDescent="0.25">
      <c r="D345" s="17"/>
    </row>
    <row r="346" spans="4:4" x14ac:dyDescent="0.25">
      <c r="D346" s="17"/>
    </row>
    <row r="347" spans="4:4" x14ac:dyDescent="0.25">
      <c r="D347" s="17"/>
    </row>
    <row r="348" spans="4:4" x14ac:dyDescent="0.25">
      <c r="D348" s="17"/>
    </row>
    <row r="349" spans="4:4" x14ac:dyDescent="0.25">
      <c r="D349" s="17"/>
    </row>
    <row r="350" spans="4:4" x14ac:dyDescent="0.25">
      <c r="D350" s="17"/>
    </row>
    <row r="351" spans="4:4" x14ac:dyDescent="0.25">
      <c r="D351" s="17"/>
    </row>
    <row r="352" spans="4:4" x14ac:dyDescent="0.25">
      <c r="D352" s="17"/>
    </row>
    <row r="353" spans="4:4" x14ac:dyDescent="0.25">
      <c r="D353" s="17"/>
    </row>
    <row r="354" spans="4:4" x14ac:dyDescent="0.25">
      <c r="D354" s="17"/>
    </row>
    <row r="355" spans="4:4" x14ac:dyDescent="0.25">
      <c r="D355" s="17"/>
    </row>
    <row r="356" spans="4:4" x14ac:dyDescent="0.25">
      <c r="D356" s="17"/>
    </row>
    <row r="357" spans="4:4" x14ac:dyDescent="0.25">
      <c r="D357" s="17"/>
    </row>
    <row r="358" spans="4:4" x14ac:dyDescent="0.25">
      <c r="D358" s="17"/>
    </row>
    <row r="359" spans="4:4" x14ac:dyDescent="0.25">
      <c r="D359" s="17"/>
    </row>
    <row r="360" spans="4:4" x14ac:dyDescent="0.25">
      <c r="D360" s="17"/>
    </row>
    <row r="361" spans="4:4" x14ac:dyDescent="0.25">
      <c r="D361" s="17"/>
    </row>
    <row r="362" spans="4:4" x14ac:dyDescent="0.25">
      <c r="D362" s="17"/>
    </row>
    <row r="363" spans="4:4" x14ac:dyDescent="0.25">
      <c r="D363" s="17"/>
    </row>
    <row r="364" spans="4:4" x14ac:dyDescent="0.25">
      <c r="D364" s="17"/>
    </row>
  </sheetData>
  <mergeCells count="15">
    <mergeCell ref="A123:I123"/>
    <mergeCell ref="A151:I151"/>
    <mergeCell ref="A181:I181"/>
    <mergeCell ref="A215:I215"/>
    <mergeCell ref="A2:J2"/>
    <mergeCell ref="A3:J3"/>
    <mergeCell ref="A4:J4"/>
    <mergeCell ref="A19:I19"/>
    <mergeCell ref="A97:I97"/>
    <mergeCell ref="A83:I83"/>
    <mergeCell ref="A220:I220"/>
    <mergeCell ref="A221:I221"/>
    <mergeCell ref="A217:I217"/>
    <mergeCell ref="A218:I218"/>
    <mergeCell ref="A219:I219"/>
  </mergeCells>
  <pageMargins left="0.51181102362204722" right="0.51181102362204722" top="0.78740157480314965" bottom="0.78740157480314965" header="0.31496062992125984" footer="0.31496062992125984"/>
  <pageSetup paperSize="9" scale="59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5"/>
  <sheetViews>
    <sheetView tabSelected="1" topLeftCell="A29" workbookViewId="0">
      <selection activeCell="K41" sqref="B1:K41"/>
    </sheetView>
  </sheetViews>
  <sheetFormatPr defaultRowHeight="15" x14ac:dyDescent="0.25"/>
  <cols>
    <col min="1" max="2" width="4.28515625" customWidth="1"/>
    <col min="6" max="6" width="39.7109375" customWidth="1"/>
  </cols>
  <sheetData>
    <row r="1" spans="1:12" x14ac:dyDescent="0.25">
      <c r="B1" s="27"/>
      <c r="C1" s="28"/>
      <c r="D1" s="29"/>
      <c r="E1" s="29"/>
      <c r="F1" s="30" t="s">
        <v>368</v>
      </c>
      <c r="G1" s="29"/>
      <c r="H1" s="29"/>
      <c r="I1" s="29"/>
      <c r="J1" s="31"/>
      <c r="K1" s="2"/>
      <c r="L1" s="2"/>
    </row>
    <row r="2" spans="1:12" x14ac:dyDescent="0.25">
      <c r="C2" s="4"/>
      <c r="D2" s="32"/>
      <c r="E2" s="32"/>
      <c r="F2" s="32" t="s">
        <v>371</v>
      </c>
      <c r="G2" s="32"/>
      <c r="H2" s="32"/>
      <c r="I2" s="32"/>
      <c r="J2" s="33"/>
      <c r="K2" s="2"/>
      <c r="L2" s="2"/>
    </row>
    <row r="3" spans="1:12" x14ac:dyDescent="0.25">
      <c r="C3" s="4"/>
      <c r="D3" s="32"/>
      <c r="E3" s="32"/>
      <c r="F3" s="34"/>
      <c r="G3" s="32"/>
      <c r="H3" s="32"/>
      <c r="I3" s="32"/>
      <c r="J3" s="33"/>
      <c r="K3" s="2"/>
      <c r="L3" s="2"/>
    </row>
    <row r="4" spans="1:12" x14ac:dyDescent="0.25">
      <c r="C4" s="4"/>
      <c r="D4" s="32"/>
      <c r="E4" s="32"/>
      <c r="F4" s="34" t="s">
        <v>417</v>
      </c>
      <c r="G4" s="32"/>
      <c r="H4" s="32"/>
      <c r="I4" s="32"/>
      <c r="J4" s="33"/>
      <c r="K4" s="2"/>
      <c r="L4" s="2"/>
    </row>
    <row r="5" spans="1:12" x14ac:dyDescent="0.25">
      <c r="C5" s="11"/>
      <c r="D5" s="35"/>
      <c r="E5" s="35"/>
      <c r="F5" s="36" t="s">
        <v>418</v>
      </c>
      <c r="G5" s="35"/>
      <c r="H5" s="35"/>
      <c r="I5" s="35"/>
      <c r="J5" s="37"/>
      <c r="K5" s="2"/>
      <c r="L5" s="2"/>
    </row>
    <row r="6" spans="1:12" x14ac:dyDescent="0.25">
      <c r="C6" s="38"/>
      <c r="D6" s="39"/>
      <c r="E6" s="39"/>
      <c r="F6" s="40"/>
      <c r="G6" s="39"/>
      <c r="H6" s="39"/>
      <c r="I6" s="39"/>
      <c r="J6" s="39"/>
      <c r="K6" s="2"/>
      <c r="L6" s="2"/>
    </row>
    <row r="7" spans="1:12" ht="18" x14ac:dyDescent="0.25">
      <c r="C7" s="163" t="s">
        <v>375</v>
      </c>
      <c r="D7" s="164"/>
      <c r="E7" s="164"/>
      <c r="F7" s="164"/>
      <c r="G7" s="164"/>
      <c r="H7" s="164"/>
      <c r="I7" s="164"/>
      <c r="J7" s="165"/>
      <c r="K7" s="41"/>
      <c r="L7" s="42"/>
    </row>
    <row r="8" spans="1:12" ht="18" x14ac:dyDescent="0.25">
      <c r="C8" s="166"/>
      <c r="D8" s="167"/>
      <c r="E8" s="167"/>
      <c r="F8" s="167"/>
      <c r="G8" s="167"/>
      <c r="H8" s="167"/>
      <c r="I8" s="167"/>
      <c r="J8" s="43"/>
      <c r="K8" s="44"/>
      <c r="L8" s="45"/>
    </row>
    <row r="9" spans="1:12" ht="15.75" x14ac:dyDescent="0.25">
      <c r="C9" s="46"/>
      <c r="D9" s="168" t="s">
        <v>376</v>
      </c>
      <c r="E9" s="168"/>
      <c r="F9" s="168"/>
      <c r="G9" s="168"/>
      <c r="H9" s="168"/>
      <c r="I9" s="47"/>
      <c r="J9" s="48"/>
      <c r="K9" s="49"/>
      <c r="L9" s="49"/>
    </row>
    <row r="10" spans="1:12" ht="15.75" x14ac:dyDescent="0.25">
      <c r="C10" s="46"/>
      <c r="D10" s="168"/>
      <c r="E10" s="168"/>
      <c r="F10" s="168"/>
      <c r="G10" s="168"/>
      <c r="H10" s="168"/>
      <c r="I10" s="47"/>
      <c r="J10" s="48"/>
      <c r="K10" s="49"/>
      <c r="L10" s="49"/>
    </row>
    <row r="11" spans="1:12" ht="15.75" x14ac:dyDescent="0.25">
      <c r="C11" s="46"/>
      <c r="D11" s="47"/>
      <c r="E11" s="47"/>
      <c r="F11" s="47"/>
      <c r="G11" s="47"/>
      <c r="H11" s="47"/>
      <c r="I11" s="47"/>
      <c r="J11" s="48"/>
      <c r="K11" s="49"/>
      <c r="L11" s="49"/>
    </row>
    <row r="12" spans="1:12" ht="15.75" x14ac:dyDescent="0.25">
      <c r="C12" s="46"/>
      <c r="D12" s="50"/>
      <c r="E12" s="51"/>
      <c r="F12" s="51"/>
      <c r="G12" s="51"/>
      <c r="H12" s="52"/>
      <c r="I12" s="52"/>
      <c r="J12" s="53"/>
      <c r="K12" s="54"/>
      <c r="L12" s="49"/>
    </row>
    <row r="13" spans="1:12" ht="15.75" x14ac:dyDescent="0.25">
      <c r="C13" s="46"/>
      <c r="D13" s="50"/>
      <c r="E13" s="52"/>
      <c r="F13" s="52"/>
      <c r="G13" s="51"/>
      <c r="H13" s="52"/>
      <c r="I13" s="52"/>
      <c r="J13" s="53"/>
      <c r="K13" s="54"/>
      <c r="L13" s="49"/>
    </row>
    <row r="14" spans="1:12" ht="15.75" x14ac:dyDescent="0.25">
      <c r="C14" s="46"/>
      <c r="D14" s="50"/>
      <c r="E14" s="51"/>
      <c r="F14" s="51"/>
      <c r="G14" s="51"/>
      <c r="H14" s="52"/>
      <c r="I14" s="52"/>
      <c r="J14" s="53"/>
      <c r="K14" s="54"/>
      <c r="L14" s="49"/>
    </row>
    <row r="15" spans="1:12" ht="15.75" x14ac:dyDescent="0.25">
      <c r="C15" s="46"/>
      <c r="D15" s="50"/>
      <c r="E15" s="51"/>
      <c r="F15" s="51"/>
      <c r="G15" s="51"/>
      <c r="H15" s="52"/>
      <c r="I15" s="52"/>
      <c r="J15" s="53"/>
      <c r="K15" s="54"/>
      <c r="L15" s="49"/>
    </row>
    <row r="16" spans="1:12" ht="15.75" x14ac:dyDescent="0.25">
      <c r="C16" s="46"/>
      <c r="D16" s="47"/>
      <c r="E16" s="47"/>
      <c r="F16" s="47"/>
      <c r="G16" s="47"/>
      <c r="H16" s="47"/>
      <c r="I16" s="47"/>
      <c r="J16" s="48"/>
      <c r="K16" s="49"/>
      <c r="L16" s="49"/>
    </row>
    <row r="17" spans="3:17" ht="15.75" x14ac:dyDescent="0.25">
      <c r="C17" s="55"/>
      <c r="D17" s="56" t="s">
        <v>377</v>
      </c>
      <c r="E17" s="50"/>
      <c r="F17" s="50"/>
      <c r="G17" s="50"/>
      <c r="H17" s="50"/>
      <c r="I17" s="50"/>
      <c r="J17" s="48"/>
      <c r="K17" s="49"/>
      <c r="L17" s="49"/>
    </row>
    <row r="18" spans="3:17" ht="15.75" x14ac:dyDescent="0.25">
      <c r="C18" s="46"/>
      <c r="D18" s="50"/>
      <c r="E18" s="50"/>
      <c r="F18" s="50"/>
      <c r="G18" s="50"/>
      <c r="H18" s="50"/>
      <c r="I18" s="50"/>
      <c r="J18" s="48"/>
      <c r="K18" s="49"/>
      <c r="L18" s="49"/>
    </row>
    <row r="19" spans="3:17" ht="15.75" x14ac:dyDescent="0.25">
      <c r="C19" s="55"/>
      <c r="D19" s="57" t="s">
        <v>378</v>
      </c>
      <c r="E19" s="159" t="s">
        <v>379</v>
      </c>
      <c r="F19" s="159"/>
      <c r="G19" s="160"/>
      <c r="H19" s="58">
        <v>3.4500000000000003E-2</v>
      </c>
      <c r="I19" s="59"/>
      <c r="J19" s="60"/>
      <c r="K19" s="45"/>
      <c r="L19" s="49"/>
    </row>
    <row r="20" spans="3:17" ht="15.75" x14ac:dyDescent="0.25">
      <c r="C20" s="46"/>
      <c r="D20" s="57"/>
      <c r="E20" s="61"/>
      <c r="F20" s="61"/>
      <c r="G20" s="61"/>
      <c r="H20" s="62"/>
      <c r="I20" s="50"/>
      <c r="J20" s="48"/>
      <c r="K20" s="49"/>
      <c r="L20" s="49"/>
    </row>
    <row r="21" spans="3:17" ht="15.75" x14ac:dyDescent="0.25">
      <c r="C21" s="46"/>
      <c r="D21" s="57" t="s">
        <v>380</v>
      </c>
      <c r="E21" s="159" t="s">
        <v>381</v>
      </c>
      <c r="F21" s="159"/>
      <c r="G21" s="160"/>
      <c r="H21" s="58">
        <v>8.5000000000000006E-3</v>
      </c>
      <c r="I21" s="50"/>
      <c r="J21" s="48"/>
      <c r="K21" s="45"/>
      <c r="L21" s="49"/>
    </row>
    <row r="22" spans="3:17" ht="15.75" x14ac:dyDescent="0.25">
      <c r="C22" s="46"/>
      <c r="D22" s="57"/>
      <c r="E22" s="63"/>
      <c r="F22" s="63"/>
      <c r="G22" s="50"/>
      <c r="H22" s="62"/>
      <c r="I22" s="50"/>
      <c r="J22" s="48"/>
      <c r="K22" s="49"/>
      <c r="L22" s="49"/>
      <c r="M22" s="64" t="s">
        <v>382</v>
      </c>
      <c r="N22" s="65"/>
      <c r="O22" s="66">
        <v>0</v>
      </c>
      <c r="P22" s="66">
        <v>4.1999999999999997E-3</v>
      </c>
      <c r="Q22" s="67">
        <v>2.0999999999999999E-3</v>
      </c>
    </row>
    <row r="23" spans="3:17" ht="15.75" x14ac:dyDescent="0.25">
      <c r="C23" s="46"/>
      <c r="D23" s="57" t="s">
        <v>383</v>
      </c>
      <c r="E23" s="159" t="s">
        <v>384</v>
      </c>
      <c r="F23" s="159"/>
      <c r="G23" s="160"/>
      <c r="H23" s="58">
        <v>1.06E-2</v>
      </c>
      <c r="I23" s="50"/>
      <c r="J23" s="48"/>
      <c r="K23" s="45"/>
      <c r="L23" s="49"/>
      <c r="M23" s="64" t="s">
        <v>385</v>
      </c>
      <c r="N23" s="65"/>
      <c r="O23" s="66">
        <v>0</v>
      </c>
      <c r="P23" s="66">
        <v>2.0500000000000001E-2</v>
      </c>
      <c r="Q23" s="67">
        <v>9.7000000000000003E-3</v>
      </c>
    </row>
    <row r="24" spans="3:17" ht="15.75" x14ac:dyDescent="0.25">
      <c r="C24" s="46"/>
      <c r="D24" s="68" t="s">
        <v>386</v>
      </c>
      <c r="E24" s="69"/>
      <c r="F24" s="70" t="s">
        <v>387</v>
      </c>
      <c r="G24" s="71">
        <v>8.5000000000000006E-3</v>
      </c>
      <c r="H24" s="62"/>
      <c r="I24" s="50"/>
      <c r="J24" s="48"/>
      <c r="K24" s="49"/>
      <c r="L24" s="49"/>
      <c r="M24" s="64" t="s">
        <v>388</v>
      </c>
      <c r="N24" s="65"/>
      <c r="O24" s="66">
        <v>0</v>
      </c>
      <c r="P24" s="66">
        <v>1.2E-2</v>
      </c>
      <c r="Q24" s="67">
        <v>5.8999999999999999E-3</v>
      </c>
    </row>
    <row r="25" spans="3:17" ht="15.75" x14ac:dyDescent="0.25">
      <c r="C25" s="46"/>
      <c r="D25" s="68" t="s">
        <v>389</v>
      </c>
      <c r="E25" s="69"/>
      <c r="F25" s="70" t="s">
        <v>390</v>
      </c>
      <c r="G25" s="71">
        <v>4.7999999999999996E-3</v>
      </c>
      <c r="H25" s="62"/>
      <c r="I25" s="50"/>
      <c r="J25" s="48"/>
      <c r="K25" s="49"/>
      <c r="L25" s="49"/>
      <c r="M25" s="64" t="s">
        <v>391</v>
      </c>
      <c r="N25" s="65"/>
      <c r="O25" s="66">
        <v>1.1000000000000001E-3</v>
      </c>
      <c r="P25" s="66">
        <v>8.0299999999999996E-2</v>
      </c>
      <c r="Q25" s="67">
        <v>4.07E-2</v>
      </c>
    </row>
    <row r="26" spans="3:17" ht="15.75" x14ac:dyDescent="0.25">
      <c r="C26" s="46"/>
      <c r="D26" s="57"/>
      <c r="E26" s="61"/>
      <c r="F26" s="61"/>
      <c r="G26" s="63"/>
      <c r="H26" s="62"/>
      <c r="I26" s="50"/>
      <c r="J26" s="48"/>
      <c r="K26" s="49"/>
      <c r="L26" s="49"/>
      <c r="M26" s="64" t="s">
        <v>392</v>
      </c>
      <c r="N26" s="65"/>
      <c r="O26" s="66">
        <v>3.8300000000000001E-2</v>
      </c>
      <c r="P26" s="66">
        <v>9.9599999999999994E-2</v>
      </c>
      <c r="Q26" s="67">
        <v>6.9000000000000006E-2</v>
      </c>
    </row>
    <row r="27" spans="3:17" ht="15.75" x14ac:dyDescent="0.25">
      <c r="C27" s="46"/>
      <c r="D27" s="72" t="s">
        <v>393</v>
      </c>
      <c r="E27" s="159" t="s">
        <v>394</v>
      </c>
      <c r="F27" s="159"/>
      <c r="G27" s="160"/>
      <c r="H27" s="58">
        <v>5.11E-2</v>
      </c>
      <c r="I27" s="50"/>
      <c r="J27" s="48"/>
      <c r="K27" s="45"/>
      <c r="L27" s="49"/>
      <c r="M27" s="64" t="s">
        <v>395</v>
      </c>
      <c r="N27" s="65"/>
      <c r="O27" s="66">
        <v>6.0299999999999999E-2</v>
      </c>
      <c r="P27" s="66">
        <v>9.0300000000000005E-2</v>
      </c>
      <c r="Q27" s="67">
        <v>7.6499999999999999E-2</v>
      </c>
    </row>
    <row r="28" spans="3:17" ht="15.75" x14ac:dyDescent="0.25">
      <c r="C28" s="46"/>
      <c r="D28" s="72"/>
      <c r="E28" s="56"/>
      <c r="F28" s="56"/>
      <c r="G28" s="59"/>
      <c r="H28" s="62"/>
      <c r="I28" s="50"/>
      <c r="J28" s="48"/>
      <c r="K28" s="49"/>
      <c r="L28" s="49"/>
      <c r="M28" s="64" t="s">
        <v>396</v>
      </c>
      <c r="N28" s="65"/>
      <c r="O28" s="66">
        <v>0.03</v>
      </c>
      <c r="P28" s="66">
        <v>0.03</v>
      </c>
      <c r="Q28" s="67">
        <v>0.03</v>
      </c>
    </row>
    <row r="29" spans="3:17" ht="15.75" x14ac:dyDescent="0.25">
      <c r="C29" s="46"/>
      <c r="D29" s="72" t="s">
        <v>397</v>
      </c>
      <c r="E29" s="159" t="s">
        <v>398</v>
      </c>
      <c r="F29" s="159"/>
      <c r="G29" s="160"/>
      <c r="H29" s="58">
        <v>0.03</v>
      </c>
      <c r="I29" s="50"/>
      <c r="J29" s="48"/>
      <c r="K29" s="45"/>
      <c r="L29" s="49"/>
      <c r="M29" s="64" t="s">
        <v>399</v>
      </c>
      <c r="N29" s="65"/>
      <c r="O29" s="66">
        <v>6.4999999999999997E-3</v>
      </c>
      <c r="P29" s="66">
        <v>6.4999999999999997E-3</v>
      </c>
      <c r="Q29" s="67">
        <v>6.4999999999999997E-3</v>
      </c>
    </row>
    <row r="30" spans="3:17" ht="15.75" x14ac:dyDescent="0.25">
      <c r="C30" s="46"/>
      <c r="D30" s="57"/>
      <c r="E30" s="50"/>
      <c r="F30" s="70" t="s">
        <v>400</v>
      </c>
      <c r="G30" s="71">
        <v>0</v>
      </c>
      <c r="H30" s="50"/>
      <c r="I30" s="50"/>
      <c r="J30" s="48"/>
      <c r="K30" s="49"/>
      <c r="L30" s="49"/>
      <c r="M30" s="64" t="s">
        <v>401</v>
      </c>
      <c r="N30" s="65"/>
      <c r="O30" s="66">
        <v>0.02</v>
      </c>
      <c r="P30" s="66">
        <v>0.05</v>
      </c>
      <c r="Q30" s="67">
        <v>3.6200000000000003E-2</v>
      </c>
    </row>
    <row r="31" spans="3:17" ht="15.75" x14ac:dyDescent="0.25">
      <c r="C31" s="46"/>
      <c r="D31" s="57"/>
      <c r="E31" s="50"/>
      <c r="F31" s="70" t="s">
        <v>402</v>
      </c>
      <c r="G31" s="71">
        <v>0</v>
      </c>
      <c r="H31" s="50"/>
      <c r="I31" s="50"/>
      <c r="J31" s="48"/>
      <c r="K31" s="49"/>
      <c r="L31" s="49"/>
      <c r="M31" s="64" t="s">
        <v>403</v>
      </c>
      <c r="N31" s="65"/>
      <c r="O31" s="66">
        <v>3.8E-3</v>
      </c>
      <c r="P31" s="66">
        <v>3.8E-3</v>
      </c>
      <c r="Q31" s="67">
        <v>3.8E-3</v>
      </c>
    </row>
    <row r="32" spans="3:17" ht="16.5" thickBot="1" x14ac:dyDescent="0.3">
      <c r="C32" s="46"/>
      <c r="D32" s="57"/>
      <c r="E32" s="50"/>
      <c r="F32" s="70" t="s">
        <v>404</v>
      </c>
      <c r="G32" s="71"/>
      <c r="H32" s="50"/>
      <c r="I32" s="50"/>
      <c r="J32" s="48"/>
      <c r="K32" s="49"/>
      <c r="L32" s="49"/>
      <c r="M32" s="73" t="s">
        <v>405</v>
      </c>
      <c r="N32" s="74"/>
      <c r="O32" s="75">
        <v>0.1636</v>
      </c>
      <c r="P32" s="75">
        <v>0.28870000000000001</v>
      </c>
      <c r="Q32" s="76">
        <v>0.2261</v>
      </c>
    </row>
    <row r="33" spans="3:14" ht="15.75" x14ac:dyDescent="0.25">
      <c r="C33" s="46"/>
      <c r="D33" s="57"/>
      <c r="E33" s="50"/>
      <c r="F33" s="77" t="s">
        <v>406</v>
      </c>
      <c r="G33" s="71"/>
      <c r="H33" s="50"/>
      <c r="I33" s="50"/>
      <c r="J33" s="48"/>
      <c r="K33" s="49"/>
      <c r="L33" s="49"/>
    </row>
    <row r="34" spans="3:14" ht="15.75" x14ac:dyDescent="0.25">
      <c r="C34" s="46"/>
      <c r="D34" s="57"/>
      <c r="E34" s="50"/>
      <c r="F34" s="70" t="s">
        <v>407</v>
      </c>
      <c r="G34" s="71">
        <v>0</v>
      </c>
      <c r="H34" s="50"/>
      <c r="I34" s="50"/>
      <c r="J34" s="48"/>
      <c r="K34" s="49"/>
      <c r="L34" s="49"/>
    </row>
    <row r="35" spans="3:14" ht="15.75" x14ac:dyDescent="0.25">
      <c r="C35" s="46"/>
      <c r="D35" s="57"/>
      <c r="E35" s="50"/>
      <c r="F35" s="70" t="s">
        <v>408</v>
      </c>
      <c r="G35" s="71">
        <v>0</v>
      </c>
      <c r="H35" s="50"/>
      <c r="I35" s="50"/>
      <c r="J35" s="48"/>
      <c r="K35" s="49"/>
      <c r="L35" s="49"/>
    </row>
    <row r="36" spans="3:14" ht="18.75" x14ac:dyDescent="0.25">
      <c r="C36" s="78"/>
      <c r="D36" s="57"/>
      <c r="E36" s="50"/>
      <c r="F36" s="70" t="s">
        <v>409</v>
      </c>
      <c r="G36" s="71">
        <v>0.03</v>
      </c>
      <c r="H36" s="59" t="s">
        <v>410</v>
      </c>
      <c r="I36" s="50"/>
      <c r="J36" s="48"/>
      <c r="K36" s="49"/>
      <c r="L36" s="49"/>
    </row>
    <row r="37" spans="3:14" ht="15.75" x14ac:dyDescent="0.25">
      <c r="C37" s="46"/>
      <c r="D37" s="57"/>
      <c r="E37" s="50"/>
      <c r="F37" s="70" t="s">
        <v>411</v>
      </c>
      <c r="G37" s="71">
        <v>0</v>
      </c>
      <c r="H37" s="50"/>
      <c r="I37" s="50"/>
      <c r="J37" s="48"/>
      <c r="K37" s="49"/>
      <c r="L37" s="49"/>
    </row>
    <row r="38" spans="3:14" ht="16.5" thickBot="1" x14ac:dyDescent="0.3">
      <c r="C38" s="46"/>
      <c r="D38" s="50"/>
      <c r="E38" s="50"/>
      <c r="F38" s="50"/>
      <c r="G38" s="50"/>
      <c r="H38" s="50"/>
      <c r="I38" s="50"/>
      <c r="J38" s="48"/>
      <c r="K38" s="49"/>
      <c r="L38" s="49"/>
    </row>
    <row r="39" spans="3:14" ht="18.75" thickBot="1" x14ac:dyDescent="0.3">
      <c r="C39" s="46"/>
      <c r="D39" s="72" t="s">
        <v>412</v>
      </c>
      <c r="E39" s="161" t="s">
        <v>413</v>
      </c>
      <c r="F39" s="161"/>
      <c r="G39" s="162"/>
      <c r="H39" s="79">
        <f>(((1+H19+H23)*(1+H21)*(1+H27))/(1-(H29))-1)</f>
        <v>0.14210505070618518</v>
      </c>
      <c r="I39" s="50"/>
      <c r="J39" s="48"/>
      <c r="K39" s="45"/>
      <c r="L39" s="80"/>
    </row>
    <row r="40" spans="3:14" ht="18" x14ac:dyDescent="0.25">
      <c r="C40" s="81"/>
      <c r="D40" s="82"/>
      <c r="E40" s="83"/>
      <c r="F40" s="83"/>
      <c r="G40" s="83"/>
      <c r="H40" s="84"/>
      <c r="I40" s="85"/>
      <c r="J40" s="86"/>
      <c r="K40" s="45"/>
      <c r="L40" s="80"/>
    </row>
    <row r="41" spans="3:14" ht="15.75" x14ac:dyDescent="0.25">
      <c r="C41" s="87"/>
      <c r="D41" s="88"/>
      <c r="E41" s="89"/>
      <c r="F41" s="89"/>
      <c r="G41" s="89"/>
      <c r="H41" s="90"/>
      <c r="I41" s="91"/>
      <c r="J41" s="92"/>
      <c r="K41" s="49"/>
      <c r="L41" s="49"/>
    </row>
    <row r="42" spans="3:14" ht="18" x14ac:dyDescent="0.25">
      <c r="C42" s="27"/>
      <c r="I42" s="27"/>
      <c r="J42" s="27"/>
      <c r="K42" s="27"/>
      <c r="L42" s="93"/>
    </row>
    <row r="43" spans="3:14" x14ac:dyDescent="0.25">
      <c r="D43" s="94"/>
    </row>
    <row r="44" spans="3:14" x14ac:dyDescent="0.25">
      <c r="D44" s="95"/>
      <c r="F44" s="96"/>
    </row>
    <row r="45" spans="3:14" x14ac:dyDescent="0.25">
      <c r="N45" s="97"/>
    </row>
  </sheetData>
  <mergeCells count="9">
    <mergeCell ref="E27:G27"/>
    <mergeCell ref="E29:G29"/>
    <mergeCell ref="E39:G39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4</xdr:col>
                <xdr:colOff>0</xdr:colOff>
                <xdr:row>10</xdr:row>
                <xdr:rowOff>85725</xdr:rowOff>
              </from>
              <to>
                <xdr:col>8</xdr:col>
                <xdr:colOff>361950</xdr:colOff>
                <xdr:row>17</xdr:row>
                <xdr:rowOff>9525</xdr:rowOff>
              </to>
            </anchor>
          </objectPr>
        </oleObject>
      </mc:Choice>
      <mc:Fallback>
        <oleObject progId="Equation.3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39"/>
  <sheetViews>
    <sheetView topLeftCell="A19" workbookViewId="0">
      <selection activeCell="G25" sqref="G25"/>
    </sheetView>
  </sheetViews>
  <sheetFormatPr defaultRowHeight="15" x14ac:dyDescent="0.25"/>
  <cols>
    <col min="1" max="1" width="4" customWidth="1"/>
    <col min="2" max="2" width="4.5703125" customWidth="1"/>
    <col min="4" max="4" width="11" customWidth="1"/>
    <col min="5" max="5" width="16.7109375" customWidth="1"/>
    <col min="6" max="6" width="17" customWidth="1"/>
    <col min="7" max="7" width="19.28515625" customWidth="1"/>
    <col min="8" max="8" width="10.5703125" customWidth="1"/>
  </cols>
  <sheetData>
    <row r="1" spans="1:10" x14ac:dyDescent="0.25">
      <c r="B1" s="27"/>
      <c r="C1" s="28"/>
      <c r="D1" s="29"/>
      <c r="E1" s="169" t="s">
        <v>368</v>
      </c>
      <c r="F1" s="169"/>
      <c r="G1" s="169"/>
      <c r="H1" s="169"/>
      <c r="I1" s="29"/>
      <c r="J1" s="31"/>
    </row>
    <row r="2" spans="1:10" x14ac:dyDescent="0.25">
      <c r="C2" s="4"/>
      <c r="D2" s="32"/>
      <c r="E2" s="32"/>
      <c r="F2" s="98" t="s">
        <v>371</v>
      </c>
      <c r="G2" s="32"/>
      <c r="H2" s="32"/>
      <c r="I2" s="32"/>
      <c r="J2" s="33"/>
    </row>
    <row r="3" spans="1:10" x14ac:dyDescent="0.25">
      <c r="C3" s="4"/>
      <c r="D3" s="32"/>
      <c r="E3" s="32"/>
      <c r="F3" s="98"/>
      <c r="G3" s="32"/>
      <c r="H3" s="32"/>
      <c r="I3" s="32"/>
      <c r="J3" s="33"/>
    </row>
    <row r="4" spans="1:10" x14ac:dyDescent="0.25">
      <c r="C4" s="4"/>
      <c r="D4" s="32"/>
      <c r="E4" s="34" t="s">
        <v>417</v>
      </c>
      <c r="F4" s="98"/>
      <c r="G4" s="32"/>
      <c r="H4" s="32"/>
      <c r="I4" s="32"/>
      <c r="J4" s="33"/>
    </row>
    <row r="5" spans="1:10" x14ac:dyDescent="0.25">
      <c r="C5" s="11"/>
      <c r="D5" s="35"/>
      <c r="E5" s="36" t="s">
        <v>418</v>
      </c>
      <c r="F5" s="99"/>
      <c r="G5" s="35"/>
      <c r="H5" s="35"/>
      <c r="I5" s="35"/>
      <c r="J5" s="37"/>
    </row>
    <row r="6" spans="1:10" x14ac:dyDescent="0.25">
      <c r="A6" s="100"/>
      <c r="B6" s="100"/>
      <c r="C6" s="100"/>
      <c r="D6" s="100"/>
      <c r="E6" s="100"/>
      <c r="G6" s="100"/>
      <c r="H6" s="100"/>
      <c r="I6" s="100"/>
      <c r="J6" s="100"/>
    </row>
    <row r="7" spans="1:10" ht="15.75" x14ac:dyDescent="0.25">
      <c r="A7" s="100"/>
      <c r="B7" s="100"/>
      <c r="C7" s="170" t="s">
        <v>414</v>
      </c>
      <c r="D7" s="171"/>
      <c r="E7" s="171"/>
      <c r="F7" s="171"/>
      <c r="G7" s="171"/>
      <c r="H7" s="171"/>
      <c r="I7" s="171"/>
      <c r="J7" s="165"/>
    </row>
    <row r="8" spans="1:10" ht="18" x14ac:dyDescent="0.25">
      <c r="A8" s="100"/>
      <c r="B8" s="100"/>
      <c r="C8" s="166"/>
      <c r="D8" s="167"/>
      <c r="E8" s="167"/>
      <c r="F8" s="167"/>
      <c r="G8" s="167"/>
      <c r="H8" s="167"/>
      <c r="I8" s="167"/>
      <c r="J8" s="43"/>
    </row>
    <row r="9" spans="1:10" ht="15.75" x14ac:dyDescent="0.25">
      <c r="A9" s="100"/>
      <c r="B9" s="100"/>
      <c r="C9" s="46"/>
      <c r="D9" s="168" t="s">
        <v>376</v>
      </c>
      <c r="E9" s="168"/>
      <c r="F9" s="168"/>
      <c r="G9" s="168"/>
      <c r="H9" s="168"/>
      <c r="I9" s="47"/>
      <c r="J9" s="48"/>
    </row>
    <row r="10" spans="1:10" ht="15.75" x14ac:dyDescent="0.25">
      <c r="A10" s="100"/>
      <c r="B10" s="100"/>
      <c r="C10" s="46"/>
      <c r="D10" s="168"/>
      <c r="E10" s="168"/>
      <c r="F10" s="168"/>
      <c r="G10" s="168"/>
      <c r="H10" s="168"/>
      <c r="I10" s="47"/>
      <c r="J10" s="48"/>
    </row>
    <row r="11" spans="1:10" ht="15.75" x14ac:dyDescent="0.25">
      <c r="A11" s="100"/>
      <c r="B11" s="100"/>
      <c r="C11" s="46"/>
      <c r="D11" s="47"/>
      <c r="E11" s="47"/>
      <c r="F11" s="47"/>
      <c r="G11" s="47"/>
      <c r="H11" s="47"/>
      <c r="I11" s="47"/>
      <c r="J11" s="48"/>
    </row>
    <row r="12" spans="1:10" ht="15.75" x14ac:dyDescent="0.25">
      <c r="A12" s="100"/>
      <c r="B12" s="100"/>
      <c r="C12" s="46"/>
      <c r="D12" s="50"/>
      <c r="E12" s="51"/>
      <c r="F12" s="51"/>
      <c r="G12" s="51"/>
      <c r="H12" s="52"/>
      <c r="I12" s="52"/>
      <c r="J12" s="53"/>
    </row>
    <row r="13" spans="1:10" ht="15.75" x14ac:dyDescent="0.25">
      <c r="A13" s="100"/>
      <c r="B13" s="100"/>
      <c r="C13" s="46"/>
      <c r="D13" s="50"/>
      <c r="E13" s="52"/>
      <c r="F13" s="52"/>
      <c r="G13" s="51"/>
      <c r="H13" s="52"/>
      <c r="I13" s="52"/>
      <c r="J13" s="53"/>
    </row>
    <row r="14" spans="1:10" ht="15.75" x14ac:dyDescent="0.25">
      <c r="A14" s="100"/>
      <c r="B14" s="100"/>
      <c r="C14" s="46"/>
      <c r="D14" s="50"/>
      <c r="E14" s="51"/>
      <c r="F14" s="51"/>
      <c r="G14" s="51"/>
      <c r="H14" s="52"/>
      <c r="I14" s="52"/>
      <c r="J14" s="53"/>
    </row>
    <row r="15" spans="1:10" ht="15.75" x14ac:dyDescent="0.25">
      <c r="A15" s="100"/>
      <c r="B15" s="100"/>
      <c r="C15" s="46"/>
      <c r="D15" s="50"/>
      <c r="E15" s="51"/>
      <c r="F15" s="51"/>
      <c r="G15" s="51"/>
      <c r="H15" s="52"/>
      <c r="I15" s="52"/>
      <c r="J15" s="53"/>
    </row>
    <row r="16" spans="1:10" ht="15.75" x14ac:dyDescent="0.25">
      <c r="A16" s="100"/>
      <c r="B16" s="100"/>
      <c r="C16" s="46"/>
      <c r="D16" s="47"/>
      <c r="E16" s="47"/>
      <c r="F16" s="47"/>
      <c r="G16" s="47"/>
      <c r="H16" s="47"/>
      <c r="I16" s="47"/>
      <c r="J16" s="48"/>
    </row>
    <row r="17" spans="1:10" ht="15.75" x14ac:dyDescent="0.25">
      <c r="A17" s="100"/>
      <c r="B17" s="100"/>
      <c r="C17" s="55"/>
      <c r="D17" s="56" t="s">
        <v>377</v>
      </c>
      <c r="E17" s="50"/>
      <c r="F17" s="50"/>
      <c r="G17" s="50"/>
      <c r="H17" s="50"/>
      <c r="I17" s="50"/>
      <c r="J17" s="48"/>
    </row>
    <row r="18" spans="1:10" ht="15.75" x14ac:dyDescent="0.25">
      <c r="A18" s="100"/>
      <c r="B18" s="100"/>
      <c r="C18" s="46"/>
      <c r="D18" s="50"/>
      <c r="E18" s="50"/>
      <c r="F18" s="50"/>
      <c r="G18" s="50"/>
      <c r="H18" s="50"/>
      <c r="I18" s="50"/>
      <c r="J18" s="48"/>
    </row>
    <row r="19" spans="1:10" ht="15.75" x14ac:dyDescent="0.25">
      <c r="A19" s="100"/>
      <c r="B19" s="100"/>
      <c r="C19" s="55"/>
      <c r="D19" s="57" t="s">
        <v>378</v>
      </c>
      <c r="E19" s="159" t="s">
        <v>379</v>
      </c>
      <c r="F19" s="159"/>
      <c r="G19" s="160"/>
      <c r="H19" s="58">
        <v>4.48E-2</v>
      </c>
      <c r="I19" s="59"/>
      <c r="J19" s="60"/>
    </row>
    <row r="20" spans="1:10" ht="15.75" x14ac:dyDescent="0.25">
      <c r="A20" s="100"/>
      <c r="B20" s="100"/>
      <c r="C20" s="46"/>
      <c r="D20" s="57"/>
      <c r="E20" s="61"/>
      <c r="F20" s="61"/>
      <c r="G20" s="61"/>
      <c r="H20" s="62"/>
      <c r="I20" s="50"/>
      <c r="J20" s="48"/>
    </row>
    <row r="21" spans="1:10" ht="15.75" x14ac:dyDescent="0.25">
      <c r="A21" s="100"/>
      <c r="B21" s="100"/>
      <c r="C21" s="46"/>
      <c r="D21" s="57" t="s">
        <v>380</v>
      </c>
      <c r="E21" s="159" t="s">
        <v>381</v>
      </c>
      <c r="F21" s="159"/>
      <c r="G21" s="160"/>
      <c r="H21" s="58">
        <v>1.41E-2</v>
      </c>
      <c r="I21" s="50"/>
      <c r="J21" s="48"/>
    </row>
    <row r="22" spans="1:10" ht="15.75" x14ac:dyDescent="0.25">
      <c r="A22" s="100"/>
      <c r="B22" s="100"/>
      <c r="C22" s="46"/>
      <c r="D22" s="57"/>
      <c r="E22" s="63"/>
      <c r="F22" s="63"/>
      <c r="G22" s="50"/>
      <c r="H22" s="62"/>
      <c r="I22" s="50"/>
      <c r="J22" s="48"/>
    </row>
    <row r="23" spans="1:10" ht="15.75" x14ac:dyDescent="0.25">
      <c r="A23" s="100"/>
      <c r="B23" s="100"/>
      <c r="C23" s="46"/>
      <c r="D23" s="57" t="s">
        <v>383</v>
      </c>
      <c r="E23" s="159" t="s">
        <v>384</v>
      </c>
      <c r="F23" s="159"/>
      <c r="G23" s="160"/>
      <c r="H23" s="58">
        <f>G24+G25</f>
        <v>2.47E-2</v>
      </c>
      <c r="I23" s="50"/>
      <c r="J23" s="48"/>
    </row>
    <row r="24" spans="1:10" ht="15.75" x14ac:dyDescent="0.25">
      <c r="A24" s="100"/>
      <c r="B24" s="100"/>
      <c r="C24" s="46"/>
      <c r="D24" s="68" t="s">
        <v>386</v>
      </c>
      <c r="E24" s="69"/>
      <c r="F24" s="70" t="s">
        <v>387</v>
      </c>
      <c r="G24" s="71">
        <v>1.4999999999999999E-2</v>
      </c>
      <c r="H24" s="62"/>
      <c r="I24" s="50"/>
      <c r="J24" s="48"/>
    </row>
    <row r="25" spans="1:10" ht="15.75" x14ac:dyDescent="0.25">
      <c r="A25" s="100"/>
      <c r="B25" s="100"/>
      <c r="C25" s="46"/>
      <c r="D25" s="68" t="s">
        <v>389</v>
      </c>
      <c r="E25" s="69"/>
      <c r="F25" s="70" t="s">
        <v>390</v>
      </c>
      <c r="G25" s="71">
        <v>9.7000000000000003E-3</v>
      </c>
      <c r="H25" s="62"/>
      <c r="I25" s="50"/>
      <c r="J25" s="48"/>
    </row>
    <row r="26" spans="1:10" ht="15.75" x14ac:dyDescent="0.25">
      <c r="A26" s="100"/>
      <c r="B26" s="100"/>
      <c r="C26" s="46"/>
      <c r="D26" s="57"/>
      <c r="E26" s="61"/>
      <c r="F26" s="61"/>
      <c r="G26" s="63"/>
      <c r="H26" s="62"/>
      <c r="I26" s="50"/>
      <c r="J26" s="48"/>
    </row>
    <row r="27" spans="1:10" ht="15.75" x14ac:dyDescent="0.25">
      <c r="A27" s="100"/>
      <c r="B27" s="100"/>
      <c r="C27" s="46"/>
      <c r="D27" s="72" t="s">
        <v>393</v>
      </c>
      <c r="E27" s="159" t="s">
        <v>394</v>
      </c>
      <c r="F27" s="159"/>
      <c r="G27" s="160"/>
      <c r="H27" s="58">
        <v>7.9000000000000001E-2</v>
      </c>
      <c r="I27" s="50"/>
      <c r="J27" s="48"/>
    </row>
    <row r="28" spans="1:10" ht="15.75" x14ac:dyDescent="0.25">
      <c r="A28" s="100"/>
      <c r="B28" s="100"/>
      <c r="C28" s="46"/>
      <c r="D28" s="72"/>
      <c r="E28" s="56"/>
      <c r="F28" s="56"/>
      <c r="G28" s="59"/>
      <c r="H28" s="62"/>
      <c r="I28" s="50"/>
      <c r="J28" s="48"/>
    </row>
    <row r="29" spans="1:10" ht="15.75" x14ac:dyDescent="0.25">
      <c r="A29" s="100"/>
      <c r="B29" s="100"/>
      <c r="C29" s="46"/>
      <c r="D29" s="72" t="s">
        <v>397</v>
      </c>
      <c r="E29" s="159" t="s">
        <v>398</v>
      </c>
      <c r="F29" s="159"/>
      <c r="G29" s="160"/>
      <c r="H29" s="58">
        <v>6.6500000000000004E-2</v>
      </c>
      <c r="I29" s="50"/>
      <c r="J29" s="48"/>
    </row>
    <row r="30" spans="1:10" ht="15.75" x14ac:dyDescent="0.25">
      <c r="A30" s="100"/>
      <c r="B30" s="100"/>
      <c r="C30" s="46"/>
      <c r="D30" s="57"/>
      <c r="E30" s="50"/>
      <c r="F30" s="70" t="s">
        <v>400</v>
      </c>
      <c r="G30" s="71">
        <v>6.4999999999999997E-3</v>
      </c>
      <c r="H30" s="50"/>
      <c r="I30" s="50"/>
      <c r="J30" s="48"/>
    </row>
    <row r="31" spans="1:10" ht="15.75" x14ac:dyDescent="0.25">
      <c r="A31" s="100"/>
      <c r="B31" s="100"/>
      <c r="C31" s="46"/>
      <c r="D31" s="57"/>
      <c r="E31" s="50"/>
      <c r="F31" s="70" t="s">
        <v>402</v>
      </c>
      <c r="G31" s="71">
        <v>0.03</v>
      </c>
      <c r="H31" s="50"/>
      <c r="I31" s="50"/>
      <c r="J31" s="48"/>
    </row>
    <row r="32" spans="1:10" ht="15.75" x14ac:dyDescent="0.25">
      <c r="A32" s="100"/>
      <c r="B32" s="100"/>
      <c r="C32" s="46"/>
      <c r="D32" s="57"/>
      <c r="E32" s="50"/>
      <c r="F32" s="77" t="s">
        <v>406</v>
      </c>
      <c r="G32" s="71"/>
      <c r="H32" s="50"/>
      <c r="I32" s="50"/>
      <c r="J32" s="48"/>
    </row>
    <row r="33" spans="1:10" ht="15.75" x14ac:dyDescent="0.25">
      <c r="A33" s="100"/>
      <c r="B33" s="100"/>
      <c r="C33" s="46"/>
      <c r="D33" s="57"/>
      <c r="E33" s="50"/>
      <c r="F33" s="70" t="s">
        <v>407</v>
      </c>
      <c r="G33" s="71">
        <v>0</v>
      </c>
      <c r="H33" s="50"/>
      <c r="I33" s="50"/>
      <c r="J33" s="48"/>
    </row>
    <row r="34" spans="1:10" ht="15.75" x14ac:dyDescent="0.25">
      <c r="A34" s="100"/>
      <c r="B34" s="100"/>
      <c r="C34" s="46"/>
      <c r="D34" s="57"/>
      <c r="E34" s="50"/>
      <c r="F34" s="70" t="s">
        <v>408</v>
      </c>
      <c r="G34" s="71">
        <v>0</v>
      </c>
      <c r="H34" s="50"/>
      <c r="I34" s="50"/>
      <c r="J34" s="48"/>
    </row>
    <row r="35" spans="1:10" ht="18.75" x14ac:dyDescent="0.25">
      <c r="A35" s="100"/>
      <c r="B35" s="100"/>
      <c r="C35" s="78"/>
      <c r="D35" s="57"/>
      <c r="E35" s="50"/>
      <c r="F35" s="70" t="s">
        <v>409</v>
      </c>
      <c r="G35" s="71">
        <v>0.03</v>
      </c>
      <c r="H35" s="59" t="s">
        <v>410</v>
      </c>
      <c r="I35" s="50"/>
      <c r="J35" s="48"/>
    </row>
    <row r="36" spans="1:10" ht="15.75" x14ac:dyDescent="0.25">
      <c r="A36" s="100"/>
      <c r="B36" s="100"/>
      <c r="C36" s="46"/>
      <c r="D36" s="57"/>
      <c r="E36" s="50"/>
      <c r="F36" s="70" t="s">
        <v>411</v>
      </c>
      <c r="G36" s="71">
        <v>0</v>
      </c>
      <c r="H36" s="50"/>
      <c r="I36" s="50"/>
      <c r="J36" s="48"/>
    </row>
    <row r="37" spans="1:10" ht="16.5" thickBot="1" x14ac:dyDescent="0.3">
      <c r="A37" s="100"/>
      <c r="B37" s="100"/>
      <c r="C37" s="46"/>
      <c r="D37" s="50"/>
      <c r="E37" s="50"/>
      <c r="F37" s="50"/>
      <c r="G37" s="50"/>
      <c r="H37" s="50"/>
      <c r="I37" s="50"/>
      <c r="J37" s="48"/>
    </row>
    <row r="38" spans="1:10" ht="16.5" thickBot="1" x14ac:dyDescent="0.3">
      <c r="A38" s="100"/>
      <c r="B38" s="100"/>
      <c r="C38" s="46"/>
      <c r="D38" s="72" t="s">
        <v>412</v>
      </c>
      <c r="E38" s="161" t="s">
        <v>413</v>
      </c>
      <c r="F38" s="161"/>
      <c r="G38" s="162"/>
      <c r="H38" s="79">
        <f>(((1+H19+H21)*(1+H23)*(1+H27))/(1-(H29))-1)</f>
        <v>0.25417692723085139</v>
      </c>
      <c r="I38" s="50"/>
      <c r="J38" s="48"/>
    </row>
    <row r="39" spans="1:10" ht="15.75" x14ac:dyDescent="0.25">
      <c r="A39" s="100"/>
      <c r="B39" s="100"/>
      <c r="C39" s="81"/>
      <c r="D39" s="82"/>
      <c r="E39" s="83"/>
      <c r="F39" s="83"/>
      <c r="G39" s="83"/>
      <c r="H39" s="84"/>
      <c r="I39" s="85"/>
      <c r="J39" s="86"/>
    </row>
  </sheetData>
  <mergeCells count="10">
    <mergeCell ref="E23:G23"/>
    <mergeCell ref="E27:G27"/>
    <mergeCell ref="E29:G29"/>
    <mergeCell ref="E38:G38"/>
    <mergeCell ref="E1:H1"/>
    <mergeCell ref="C7:J7"/>
    <mergeCell ref="C8:I8"/>
    <mergeCell ref="D9:H10"/>
    <mergeCell ref="E19:G19"/>
    <mergeCell ref="E21:G21"/>
  </mergeCells>
  <pageMargins left="0.51181102362204722" right="0.51181102362204722" top="0.78740157480314965" bottom="0.78740157480314965" header="0.31496062992125984" footer="0.31496062992125984"/>
  <pageSetup paperSize="9" scale="77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097" r:id="rId4">
          <objectPr defaultSize="0" autoPict="0" r:id="rId5">
            <anchor moveWithCells="1" sizeWithCells="1">
              <from>
                <xdr:col>3</xdr:col>
                <xdr:colOff>28575</xdr:colOff>
                <xdr:row>10</xdr:row>
                <xdr:rowOff>28575</xdr:rowOff>
              </from>
              <to>
                <xdr:col>8</xdr:col>
                <xdr:colOff>742950</xdr:colOff>
                <xdr:row>16</xdr:row>
                <xdr:rowOff>19050</xdr:rowOff>
              </to>
            </anchor>
          </objectPr>
        </oleObject>
      </mc:Choice>
      <mc:Fallback>
        <oleObject progId="Equation.3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3423"/>
  <sheetViews>
    <sheetView topLeftCell="A3411" workbookViewId="0">
      <selection activeCell="E3423" sqref="A1:E3423"/>
    </sheetView>
  </sheetViews>
  <sheetFormatPr defaultRowHeight="15" x14ac:dyDescent="0.25"/>
  <cols>
    <col min="1" max="1" width="55.5703125" style="17" customWidth="1"/>
    <col min="3" max="3" width="9.28515625" bestFit="1" customWidth="1"/>
    <col min="4" max="4" width="10.140625" bestFit="1" customWidth="1"/>
    <col min="5" max="5" width="9.28515625" bestFit="1" customWidth="1"/>
  </cols>
  <sheetData>
    <row r="1" spans="1:6" x14ac:dyDescent="0.25">
      <c r="A1" s="172" t="s">
        <v>368</v>
      </c>
      <c r="B1" s="169"/>
      <c r="C1" s="169"/>
      <c r="D1" s="169"/>
      <c r="E1" s="31"/>
    </row>
    <row r="2" spans="1:6" x14ac:dyDescent="0.25">
      <c r="A2" s="173" t="s">
        <v>371</v>
      </c>
      <c r="B2" s="174"/>
      <c r="C2" s="174"/>
      <c r="D2" s="174"/>
      <c r="E2" s="33"/>
    </row>
    <row r="3" spans="1:6" ht="15.75" x14ac:dyDescent="0.25">
      <c r="A3" s="156" t="s">
        <v>96</v>
      </c>
      <c r="B3" s="157"/>
      <c r="C3" s="157"/>
      <c r="D3" s="157"/>
      <c r="E3" s="33"/>
    </row>
    <row r="4" spans="1:6" x14ac:dyDescent="0.25">
      <c r="A4" s="173" t="s">
        <v>417</v>
      </c>
      <c r="B4" s="174"/>
      <c r="C4" s="174"/>
      <c r="D4" s="174"/>
      <c r="E4" s="33"/>
    </row>
    <row r="5" spans="1:6" x14ac:dyDescent="0.25">
      <c r="A5" s="175" t="s">
        <v>419</v>
      </c>
      <c r="B5" s="176"/>
      <c r="C5" s="176"/>
      <c r="D5" s="176"/>
      <c r="E5" s="37"/>
    </row>
    <row r="6" spans="1:6" x14ac:dyDescent="0.25">
      <c r="C6" s="1"/>
      <c r="D6" s="1"/>
      <c r="E6" s="1"/>
    </row>
    <row r="7" spans="1:6" x14ac:dyDescent="0.25">
      <c r="A7" s="17" t="s">
        <v>968</v>
      </c>
      <c r="B7" t="s">
        <v>574</v>
      </c>
      <c r="F7" s="17"/>
    </row>
    <row r="8" spans="1:6" x14ac:dyDescent="0.25">
      <c r="A8" s="17" t="s">
        <v>969</v>
      </c>
      <c r="F8" s="17"/>
    </row>
    <row r="9" spans="1:6" x14ac:dyDescent="0.25">
      <c r="A9" s="17" t="s">
        <v>970</v>
      </c>
      <c r="F9" s="17"/>
    </row>
    <row r="10" spans="1:6" x14ac:dyDescent="0.25">
      <c r="F10" s="17"/>
    </row>
    <row r="11" spans="1:6" x14ac:dyDescent="0.25">
      <c r="A11" s="17" t="s">
        <v>104</v>
      </c>
      <c r="B11" t="s">
        <v>98</v>
      </c>
      <c r="C11" t="s">
        <v>99</v>
      </c>
      <c r="D11" t="s">
        <v>100</v>
      </c>
      <c r="E11" t="s">
        <v>101</v>
      </c>
      <c r="F11" s="17"/>
    </row>
    <row r="12" spans="1:6" x14ac:dyDescent="0.25">
      <c r="A12" s="17" t="s">
        <v>971</v>
      </c>
      <c r="B12" t="s">
        <v>105</v>
      </c>
      <c r="C12">
        <v>220</v>
      </c>
      <c r="D12">
        <v>13.95</v>
      </c>
      <c r="E12">
        <f>ROUND((C12*D12),4)</f>
        <v>3069</v>
      </c>
      <c r="F12" s="17"/>
    </row>
    <row r="13" spans="1:6" x14ac:dyDescent="0.25">
      <c r="A13" s="17" t="s">
        <v>972</v>
      </c>
      <c r="B13" t="s">
        <v>105</v>
      </c>
      <c r="C13">
        <v>50</v>
      </c>
      <c r="D13">
        <v>73.09</v>
      </c>
      <c r="E13">
        <f>ROUND((C13*D13),4)</f>
        <v>3654.5</v>
      </c>
      <c r="F13" s="17"/>
    </row>
    <row r="14" spans="1:6" x14ac:dyDescent="0.25">
      <c r="A14" s="17" t="s">
        <v>973</v>
      </c>
      <c r="B14" t="s">
        <v>105</v>
      </c>
      <c r="C14">
        <v>120</v>
      </c>
      <c r="D14">
        <v>21.79</v>
      </c>
      <c r="E14">
        <f>ROUND((C14*D14),4)</f>
        <v>2614.8000000000002</v>
      </c>
      <c r="F14" s="17"/>
    </row>
    <row r="15" spans="1:6" x14ac:dyDescent="0.25">
      <c r="A15" s="17" t="s">
        <v>103</v>
      </c>
      <c r="B15" t="s">
        <v>9</v>
      </c>
      <c r="C15" t="s">
        <v>9</v>
      </c>
      <c r="D15" t="s">
        <v>9</v>
      </c>
      <c r="E15">
        <f>SUM(E12:E14)</f>
        <v>9338.2999999999993</v>
      </c>
      <c r="F15" s="17"/>
    </row>
    <row r="16" spans="1:6" x14ac:dyDescent="0.25">
      <c r="F16" s="17"/>
    </row>
    <row r="17" spans="1:6" x14ac:dyDescent="0.25">
      <c r="A17" s="17" t="s">
        <v>106</v>
      </c>
      <c r="B17" t="s">
        <v>98</v>
      </c>
      <c r="C17" t="s">
        <v>99</v>
      </c>
      <c r="D17" t="s">
        <v>100</v>
      </c>
      <c r="E17" t="s">
        <v>101</v>
      </c>
      <c r="F17" s="17"/>
    </row>
    <row r="18" spans="1:6" ht="30" x14ac:dyDescent="0.25">
      <c r="A18" s="17" t="s">
        <v>974</v>
      </c>
      <c r="B18" t="s">
        <v>105</v>
      </c>
      <c r="C18">
        <v>220</v>
      </c>
      <c r="D18">
        <v>12.7</v>
      </c>
      <c r="E18">
        <f>ROUND((C18*D18),4)</f>
        <v>2794</v>
      </c>
      <c r="F18" s="17"/>
    </row>
    <row r="19" spans="1:6" x14ac:dyDescent="0.25">
      <c r="A19" s="17" t="s">
        <v>103</v>
      </c>
      <c r="B19" t="s">
        <v>9</v>
      </c>
      <c r="C19" t="s">
        <v>9</v>
      </c>
      <c r="D19" t="s">
        <v>9</v>
      </c>
      <c r="E19">
        <f>SUM(E18:E18)</f>
        <v>2794</v>
      </c>
      <c r="F19" s="17"/>
    </row>
    <row r="20" spans="1:6" x14ac:dyDescent="0.25">
      <c r="F20" s="17"/>
    </row>
    <row r="21" spans="1:6" x14ac:dyDescent="0.25">
      <c r="A21" s="17" t="s">
        <v>110</v>
      </c>
      <c r="B21" t="s">
        <v>9</v>
      </c>
      <c r="C21" t="s">
        <v>9</v>
      </c>
      <c r="D21" t="s">
        <v>9</v>
      </c>
      <c r="E21">
        <f>E15+E19</f>
        <v>12132.3</v>
      </c>
      <c r="F21" s="17"/>
    </row>
    <row r="22" spans="1:6" x14ac:dyDescent="0.25">
      <c r="A22" s="17" t="s">
        <v>111</v>
      </c>
      <c r="B22" t="s">
        <v>9</v>
      </c>
      <c r="C22" t="s">
        <v>9</v>
      </c>
      <c r="D22" s="287">
        <v>0</v>
      </c>
      <c r="E22">
        <f>ROUND((E21*D22),4)</f>
        <v>0</v>
      </c>
      <c r="F22" s="17"/>
    </row>
    <row r="23" spans="1:6" x14ac:dyDescent="0.25">
      <c r="A23" s="17" t="s">
        <v>112</v>
      </c>
      <c r="B23" t="s">
        <v>9</v>
      </c>
      <c r="C23" t="s">
        <v>9</v>
      </c>
      <c r="D23" t="s">
        <v>9</v>
      </c>
      <c r="E23">
        <f>SUM(E21:E22)</f>
        <v>12132.3</v>
      </c>
      <c r="F23" s="17"/>
    </row>
    <row r="24" spans="1:6" x14ac:dyDescent="0.25">
      <c r="F24" s="17"/>
    </row>
    <row r="25" spans="1:6" x14ac:dyDescent="0.25">
      <c r="A25" s="17" t="s">
        <v>975</v>
      </c>
      <c r="B25" t="s">
        <v>580</v>
      </c>
      <c r="F25" s="17"/>
    </row>
    <row r="26" spans="1:6" ht="75" x14ac:dyDescent="0.25">
      <c r="A26" s="17" t="s">
        <v>976</v>
      </c>
      <c r="F26" s="17"/>
    </row>
    <row r="27" spans="1:6" x14ac:dyDescent="0.25">
      <c r="A27" s="17" t="s">
        <v>970</v>
      </c>
      <c r="F27" s="17"/>
    </row>
    <row r="28" spans="1:6" x14ac:dyDescent="0.25">
      <c r="F28" s="17"/>
    </row>
    <row r="29" spans="1:6" x14ac:dyDescent="0.25">
      <c r="A29" s="17" t="s">
        <v>97</v>
      </c>
      <c r="B29" t="s">
        <v>98</v>
      </c>
      <c r="C29" t="s">
        <v>99</v>
      </c>
      <c r="D29" t="s">
        <v>100</v>
      </c>
      <c r="E29" t="s">
        <v>101</v>
      </c>
      <c r="F29" s="17"/>
    </row>
    <row r="30" spans="1:6" ht="45" x14ac:dyDescent="0.25">
      <c r="A30" s="17" t="s">
        <v>977</v>
      </c>
      <c r="B30" t="s">
        <v>102</v>
      </c>
      <c r="C30">
        <v>1</v>
      </c>
      <c r="D30">
        <v>650</v>
      </c>
      <c r="E30">
        <f>ROUND((C30*D30),4)</f>
        <v>650</v>
      </c>
      <c r="F30" s="17"/>
    </row>
    <row r="31" spans="1:6" x14ac:dyDescent="0.25">
      <c r="A31" s="17" t="s">
        <v>103</v>
      </c>
      <c r="B31" t="s">
        <v>9</v>
      </c>
      <c r="C31" t="s">
        <v>9</v>
      </c>
      <c r="D31" t="s">
        <v>9</v>
      </c>
      <c r="E31">
        <f>SUM(E30:E30)</f>
        <v>650</v>
      </c>
      <c r="F31" s="17"/>
    </row>
    <row r="32" spans="1:6" x14ac:dyDescent="0.25">
      <c r="F32" s="17"/>
    </row>
    <row r="33" spans="1:6" x14ac:dyDescent="0.25">
      <c r="A33" s="17" t="s">
        <v>106</v>
      </c>
      <c r="B33" t="s">
        <v>98</v>
      </c>
      <c r="C33" t="s">
        <v>99</v>
      </c>
      <c r="D33" t="s">
        <v>100</v>
      </c>
      <c r="E33" t="s">
        <v>101</v>
      </c>
      <c r="F33" s="17"/>
    </row>
    <row r="34" spans="1:6" ht="30" x14ac:dyDescent="0.25">
      <c r="A34" s="17" t="s">
        <v>978</v>
      </c>
      <c r="B34" t="s">
        <v>109</v>
      </c>
      <c r="C34">
        <v>0.4</v>
      </c>
      <c r="D34">
        <v>3.87</v>
      </c>
      <c r="E34">
        <f>ROUND((C34*D34),4)</f>
        <v>1.548</v>
      </c>
      <c r="F34" s="17"/>
    </row>
    <row r="35" spans="1:6" ht="30" x14ac:dyDescent="0.25">
      <c r="A35" s="17" t="s">
        <v>979</v>
      </c>
      <c r="B35" t="s">
        <v>109</v>
      </c>
      <c r="C35">
        <v>0.1</v>
      </c>
      <c r="D35">
        <v>60.73</v>
      </c>
      <c r="E35">
        <f>ROUND((C35*D35),4)</f>
        <v>6.0730000000000004</v>
      </c>
      <c r="F35" s="17"/>
    </row>
    <row r="36" spans="1:6" ht="30" x14ac:dyDescent="0.25">
      <c r="A36" s="17" t="s">
        <v>980</v>
      </c>
      <c r="B36" t="s">
        <v>109</v>
      </c>
      <c r="C36">
        <v>0.1</v>
      </c>
      <c r="D36">
        <v>211.54</v>
      </c>
      <c r="E36">
        <f>ROUND((C36*D36),4)</f>
        <v>21.154</v>
      </c>
      <c r="F36" s="17"/>
    </row>
    <row r="37" spans="1:6" ht="30" x14ac:dyDescent="0.25">
      <c r="A37" s="17" t="s">
        <v>981</v>
      </c>
      <c r="B37" t="s">
        <v>109</v>
      </c>
      <c r="C37">
        <v>0.1</v>
      </c>
      <c r="D37">
        <v>93.05</v>
      </c>
      <c r="E37">
        <f>ROUND((C37*D37),4)</f>
        <v>9.3049999999999997</v>
      </c>
      <c r="F37" s="17"/>
    </row>
    <row r="38" spans="1:6" x14ac:dyDescent="0.25">
      <c r="A38" s="17" t="s">
        <v>103</v>
      </c>
      <c r="B38" t="s">
        <v>9</v>
      </c>
      <c r="C38" t="s">
        <v>9</v>
      </c>
      <c r="D38" t="s">
        <v>9</v>
      </c>
      <c r="E38">
        <f>SUM(E34:E37)</f>
        <v>38.08</v>
      </c>
      <c r="F38" s="17"/>
    </row>
    <row r="39" spans="1:6" x14ac:dyDescent="0.25">
      <c r="F39" s="17"/>
    </row>
    <row r="40" spans="1:6" x14ac:dyDescent="0.25">
      <c r="A40" s="17" t="s">
        <v>110</v>
      </c>
      <c r="B40" t="s">
        <v>9</v>
      </c>
      <c r="C40" t="s">
        <v>9</v>
      </c>
      <c r="D40" t="s">
        <v>9</v>
      </c>
      <c r="E40">
        <f>E31+E38</f>
        <v>688.08</v>
      </c>
      <c r="F40" s="17"/>
    </row>
    <row r="41" spans="1:6" x14ac:dyDescent="0.25">
      <c r="A41" s="17" t="s">
        <v>111</v>
      </c>
      <c r="B41" t="s">
        <v>9</v>
      </c>
      <c r="C41" t="s">
        <v>9</v>
      </c>
      <c r="D41" s="287">
        <v>0</v>
      </c>
      <c r="E41">
        <f>ROUND((E40*D41),4)</f>
        <v>0</v>
      </c>
      <c r="F41" s="17"/>
    </row>
    <row r="42" spans="1:6" x14ac:dyDescent="0.25">
      <c r="A42" s="17" t="s">
        <v>112</v>
      </c>
      <c r="B42" t="s">
        <v>9</v>
      </c>
      <c r="C42" t="s">
        <v>9</v>
      </c>
      <c r="D42" t="s">
        <v>9</v>
      </c>
      <c r="E42">
        <f>SUM(E40:E41)</f>
        <v>688.08</v>
      </c>
      <c r="F42" s="17"/>
    </row>
    <row r="43" spans="1:6" x14ac:dyDescent="0.25">
      <c r="F43" s="17"/>
    </row>
    <row r="44" spans="1:6" x14ac:dyDescent="0.25">
      <c r="A44" s="17" t="s">
        <v>982</v>
      </c>
      <c r="B44" t="s">
        <v>584</v>
      </c>
      <c r="F44" s="17"/>
    </row>
    <row r="45" spans="1:6" x14ac:dyDescent="0.25">
      <c r="A45" s="17" t="s">
        <v>983</v>
      </c>
      <c r="F45" s="17"/>
    </row>
    <row r="46" spans="1:6" x14ac:dyDescent="0.25">
      <c r="A46" s="17" t="s">
        <v>114</v>
      </c>
      <c r="F46" s="17"/>
    </row>
    <row r="47" spans="1:6" x14ac:dyDescent="0.25">
      <c r="F47" s="17"/>
    </row>
    <row r="48" spans="1:6" x14ac:dyDescent="0.25">
      <c r="A48" s="17" t="s">
        <v>106</v>
      </c>
      <c r="B48" t="s">
        <v>98</v>
      </c>
      <c r="C48" t="s">
        <v>99</v>
      </c>
      <c r="D48" t="s">
        <v>100</v>
      </c>
      <c r="E48" t="s">
        <v>101</v>
      </c>
      <c r="F48" s="17"/>
    </row>
    <row r="49" spans="1:6" ht="30" x14ac:dyDescent="0.25">
      <c r="A49" s="17" t="s">
        <v>984</v>
      </c>
      <c r="B49" t="s">
        <v>135</v>
      </c>
      <c r="C49">
        <v>0.01</v>
      </c>
      <c r="D49">
        <v>229.27019999999999</v>
      </c>
      <c r="E49">
        <f t="shared" ref="E49:E55" si="0">ROUND((C49*D49),4)</f>
        <v>2.2927</v>
      </c>
      <c r="F49" s="17"/>
    </row>
    <row r="50" spans="1:6" ht="30" x14ac:dyDescent="0.25">
      <c r="A50" s="17" t="s">
        <v>142</v>
      </c>
      <c r="B50" t="s">
        <v>105</v>
      </c>
      <c r="C50">
        <v>1</v>
      </c>
      <c r="D50">
        <v>14.375400000000001</v>
      </c>
      <c r="E50">
        <f t="shared" si="0"/>
        <v>14.375400000000001</v>
      </c>
      <c r="F50" s="17"/>
    </row>
    <row r="51" spans="1:6" x14ac:dyDescent="0.25">
      <c r="A51" s="17" t="s">
        <v>985</v>
      </c>
      <c r="B51" t="s">
        <v>105</v>
      </c>
      <c r="C51">
        <v>2</v>
      </c>
      <c r="D51">
        <v>10.5754</v>
      </c>
      <c r="E51">
        <f t="shared" si="0"/>
        <v>21.1508</v>
      </c>
      <c r="F51" s="17"/>
    </row>
    <row r="52" spans="1:6" ht="30" x14ac:dyDescent="0.25">
      <c r="A52" s="17" t="s">
        <v>986</v>
      </c>
      <c r="B52" t="s">
        <v>144</v>
      </c>
      <c r="C52">
        <v>1</v>
      </c>
      <c r="D52">
        <v>4.6500000000000004</v>
      </c>
      <c r="E52">
        <f t="shared" si="0"/>
        <v>4.6500000000000004</v>
      </c>
      <c r="F52" s="17"/>
    </row>
    <row r="53" spans="1:6" ht="30" x14ac:dyDescent="0.25">
      <c r="A53" s="17" t="s">
        <v>987</v>
      </c>
      <c r="B53" t="s">
        <v>144</v>
      </c>
      <c r="C53">
        <v>4</v>
      </c>
      <c r="D53">
        <v>4.16</v>
      </c>
      <c r="E53">
        <f t="shared" si="0"/>
        <v>16.64</v>
      </c>
      <c r="F53" s="17"/>
    </row>
    <row r="54" spans="1:6" ht="30" x14ac:dyDescent="0.25">
      <c r="A54" s="17" t="s">
        <v>988</v>
      </c>
      <c r="B54" t="s">
        <v>108</v>
      </c>
      <c r="C54">
        <v>1</v>
      </c>
      <c r="D54">
        <v>230</v>
      </c>
      <c r="E54">
        <f t="shared" si="0"/>
        <v>230</v>
      </c>
      <c r="F54" s="17"/>
    </row>
    <row r="55" spans="1:6" x14ac:dyDescent="0.25">
      <c r="A55" s="17" t="s">
        <v>989</v>
      </c>
      <c r="B55" t="s">
        <v>132</v>
      </c>
      <c r="C55">
        <v>0.11</v>
      </c>
      <c r="D55">
        <v>6.95</v>
      </c>
      <c r="E55">
        <f t="shared" si="0"/>
        <v>0.76449999999999996</v>
      </c>
      <c r="F55" s="17"/>
    </row>
    <row r="56" spans="1:6" x14ac:dyDescent="0.25">
      <c r="A56" s="17" t="s">
        <v>103</v>
      </c>
      <c r="B56" t="s">
        <v>9</v>
      </c>
      <c r="C56" t="s">
        <v>9</v>
      </c>
      <c r="D56" t="s">
        <v>9</v>
      </c>
      <c r="E56">
        <f>SUM(E49:E55)</f>
        <v>289.8734</v>
      </c>
      <c r="F56" s="17"/>
    </row>
    <row r="57" spans="1:6" x14ac:dyDescent="0.25">
      <c r="F57" s="17"/>
    </row>
    <row r="58" spans="1:6" x14ac:dyDescent="0.25">
      <c r="A58" s="17" t="s">
        <v>110</v>
      </c>
      <c r="B58" t="s">
        <v>9</v>
      </c>
      <c r="C58" t="s">
        <v>9</v>
      </c>
      <c r="D58" t="s">
        <v>9</v>
      </c>
      <c r="E58">
        <f>E56</f>
        <v>289.8734</v>
      </c>
      <c r="F58" s="17"/>
    </row>
    <row r="59" spans="1:6" x14ac:dyDescent="0.25">
      <c r="A59" s="17" t="s">
        <v>111</v>
      </c>
      <c r="B59" t="s">
        <v>9</v>
      </c>
      <c r="C59" t="s">
        <v>9</v>
      </c>
      <c r="D59" s="287">
        <v>0</v>
      </c>
      <c r="E59">
        <f>ROUND((E58*D59),4)</f>
        <v>0</v>
      </c>
      <c r="F59" s="17"/>
    </row>
    <row r="60" spans="1:6" x14ac:dyDescent="0.25">
      <c r="A60" s="17" t="s">
        <v>112</v>
      </c>
      <c r="B60" t="s">
        <v>9</v>
      </c>
      <c r="C60" t="s">
        <v>9</v>
      </c>
      <c r="D60" t="s">
        <v>9</v>
      </c>
      <c r="E60">
        <f>SUM(E58:E59)</f>
        <v>289.8734</v>
      </c>
      <c r="F60" s="17"/>
    </row>
    <row r="61" spans="1:6" x14ac:dyDescent="0.25">
      <c r="F61" s="17"/>
    </row>
    <row r="62" spans="1:6" x14ac:dyDescent="0.25">
      <c r="A62" s="17" t="s">
        <v>990</v>
      </c>
      <c r="B62" t="s">
        <v>588</v>
      </c>
      <c r="F62" s="17"/>
    </row>
    <row r="63" spans="1:6" ht="30" x14ac:dyDescent="0.25">
      <c r="A63" s="17" t="s">
        <v>991</v>
      </c>
      <c r="F63" s="17"/>
    </row>
    <row r="64" spans="1:6" x14ac:dyDescent="0.25">
      <c r="A64" s="17" t="s">
        <v>114</v>
      </c>
      <c r="F64" s="17"/>
    </row>
    <row r="65" spans="1:6" x14ac:dyDescent="0.25">
      <c r="F65" s="17"/>
    </row>
    <row r="66" spans="1:6" x14ac:dyDescent="0.25">
      <c r="A66" s="17" t="s">
        <v>106</v>
      </c>
      <c r="B66" t="s">
        <v>98</v>
      </c>
      <c r="C66" t="s">
        <v>99</v>
      </c>
      <c r="D66" t="s">
        <v>100</v>
      </c>
      <c r="E66" t="s">
        <v>101</v>
      </c>
      <c r="F66" s="17"/>
    </row>
    <row r="67" spans="1:6" x14ac:dyDescent="0.25">
      <c r="A67" s="17" t="s">
        <v>992</v>
      </c>
      <c r="B67" t="s">
        <v>107</v>
      </c>
      <c r="C67">
        <v>1</v>
      </c>
      <c r="D67">
        <v>11.63</v>
      </c>
      <c r="E67">
        <f>ROUND((C67*D67),4)</f>
        <v>11.63</v>
      </c>
      <c r="F67" s="17"/>
    </row>
    <row r="68" spans="1:6" x14ac:dyDescent="0.25">
      <c r="A68" s="17" t="s">
        <v>103</v>
      </c>
      <c r="B68" t="s">
        <v>9</v>
      </c>
      <c r="C68" t="s">
        <v>9</v>
      </c>
      <c r="D68" t="s">
        <v>9</v>
      </c>
      <c r="E68">
        <f>SUM(E67:E67)</f>
        <v>11.63</v>
      </c>
      <c r="F68" s="17"/>
    </row>
    <row r="69" spans="1:6" x14ac:dyDescent="0.25">
      <c r="F69" s="17"/>
    </row>
    <row r="70" spans="1:6" x14ac:dyDescent="0.25">
      <c r="A70" s="17" t="s">
        <v>110</v>
      </c>
      <c r="B70" t="s">
        <v>9</v>
      </c>
      <c r="C70" t="s">
        <v>9</v>
      </c>
      <c r="D70" t="s">
        <v>9</v>
      </c>
      <c r="E70">
        <f>E68</f>
        <v>11.63</v>
      </c>
      <c r="F70" s="17"/>
    </row>
    <row r="71" spans="1:6" x14ac:dyDescent="0.25">
      <c r="A71" s="17" t="s">
        <v>111</v>
      </c>
      <c r="B71" t="s">
        <v>9</v>
      </c>
      <c r="C71" t="s">
        <v>9</v>
      </c>
      <c r="D71" s="287">
        <v>0</v>
      </c>
      <c r="E71">
        <f>ROUND((E70*D71),4)</f>
        <v>0</v>
      </c>
      <c r="F71" s="17"/>
    </row>
    <row r="72" spans="1:6" x14ac:dyDescent="0.25">
      <c r="A72" s="17" t="s">
        <v>112</v>
      </c>
      <c r="B72" t="s">
        <v>9</v>
      </c>
      <c r="C72" t="s">
        <v>9</v>
      </c>
      <c r="D72" t="s">
        <v>9</v>
      </c>
      <c r="E72">
        <f>SUM(E70:E71)</f>
        <v>11.63</v>
      </c>
      <c r="F72" s="17"/>
    </row>
    <row r="73" spans="1:6" x14ac:dyDescent="0.25">
      <c r="F73" s="17"/>
    </row>
    <row r="74" spans="1:6" x14ac:dyDescent="0.25">
      <c r="A74" s="17" t="s">
        <v>993</v>
      </c>
      <c r="B74" t="s">
        <v>591</v>
      </c>
      <c r="F74" s="17"/>
    </row>
    <row r="75" spans="1:6" x14ac:dyDescent="0.25">
      <c r="A75" s="17" t="s">
        <v>314</v>
      </c>
      <c r="F75" s="17"/>
    </row>
    <row r="76" spans="1:6" x14ac:dyDescent="0.25">
      <c r="A76" s="17" t="s">
        <v>114</v>
      </c>
      <c r="F76" s="17"/>
    </row>
    <row r="77" spans="1:6" x14ac:dyDescent="0.25">
      <c r="F77" s="17"/>
    </row>
    <row r="78" spans="1:6" x14ac:dyDescent="0.25">
      <c r="A78" s="17" t="s">
        <v>106</v>
      </c>
      <c r="B78" t="s">
        <v>98</v>
      </c>
      <c r="C78" t="s">
        <v>99</v>
      </c>
      <c r="D78" t="s">
        <v>100</v>
      </c>
      <c r="E78" t="s">
        <v>101</v>
      </c>
      <c r="F78" s="17"/>
    </row>
    <row r="79" spans="1:6" x14ac:dyDescent="0.25">
      <c r="A79" s="17" t="s">
        <v>994</v>
      </c>
      <c r="B79" t="s">
        <v>107</v>
      </c>
      <c r="C79">
        <v>1</v>
      </c>
      <c r="D79">
        <v>1.59</v>
      </c>
      <c r="E79">
        <f>ROUND((C79*D79),4)</f>
        <v>1.59</v>
      </c>
      <c r="F79" s="17"/>
    </row>
    <row r="80" spans="1:6" x14ac:dyDescent="0.25">
      <c r="A80" s="17" t="s">
        <v>103</v>
      </c>
      <c r="B80" t="s">
        <v>9</v>
      </c>
      <c r="C80" t="s">
        <v>9</v>
      </c>
      <c r="D80" t="s">
        <v>9</v>
      </c>
      <c r="E80">
        <f>SUM(E79:E79)</f>
        <v>1.59</v>
      </c>
      <c r="F80" s="17"/>
    </row>
    <row r="81" spans="1:6" x14ac:dyDescent="0.25">
      <c r="F81" s="17"/>
    </row>
    <row r="82" spans="1:6" x14ac:dyDescent="0.25">
      <c r="A82" s="17" t="s">
        <v>110</v>
      </c>
      <c r="B82" t="s">
        <v>9</v>
      </c>
      <c r="C82" t="s">
        <v>9</v>
      </c>
      <c r="D82" t="s">
        <v>9</v>
      </c>
      <c r="E82">
        <f>E80</f>
        <v>1.59</v>
      </c>
      <c r="F82" s="17"/>
    </row>
    <row r="83" spans="1:6" x14ac:dyDescent="0.25">
      <c r="A83" s="17" t="s">
        <v>111</v>
      </c>
      <c r="B83" t="s">
        <v>9</v>
      </c>
      <c r="C83" t="s">
        <v>9</v>
      </c>
      <c r="D83" s="287">
        <v>0</v>
      </c>
      <c r="E83">
        <f>ROUND((E82*D83),4)</f>
        <v>0</v>
      </c>
      <c r="F83" s="17"/>
    </row>
    <row r="84" spans="1:6" x14ac:dyDescent="0.25">
      <c r="A84" s="17" t="s">
        <v>112</v>
      </c>
      <c r="B84" t="s">
        <v>9</v>
      </c>
      <c r="C84" t="s">
        <v>9</v>
      </c>
      <c r="D84" t="s">
        <v>9</v>
      </c>
      <c r="E84">
        <f>SUM(E82:E83)</f>
        <v>1.59</v>
      </c>
      <c r="F84" s="17"/>
    </row>
    <row r="85" spans="1:6" x14ac:dyDescent="0.25">
      <c r="F85" s="17"/>
    </row>
    <row r="86" spans="1:6" x14ac:dyDescent="0.25">
      <c r="A86" s="17" t="s">
        <v>995</v>
      </c>
      <c r="B86" t="s">
        <v>600</v>
      </c>
      <c r="F86" s="17"/>
    </row>
    <row r="87" spans="1:6" x14ac:dyDescent="0.25">
      <c r="A87" s="17" t="s">
        <v>996</v>
      </c>
      <c r="F87" s="17"/>
    </row>
    <row r="88" spans="1:6" x14ac:dyDescent="0.25">
      <c r="A88" s="17" t="s">
        <v>119</v>
      </c>
      <c r="F88" s="17"/>
    </row>
    <row r="89" spans="1:6" x14ac:dyDescent="0.25">
      <c r="F89" s="17"/>
    </row>
    <row r="90" spans="1:6" x14ac:dyDescent="0.25">
      <c r="A90" s="17" t="s">
        <v>106</v>
      </c>
      <c r="B90" t="s">
        <v>98</v>
      </c>
      <c r="C90" t="s">
        <v>99</v>
      </c>
      <c r="D90" t="s">
        <v>100</v>
      </c>
      <c r="E90" t="s">
        <v>101</v>
      </c>
      <c r="F90" s="17"/>
    </row>
    <row r="91" spans="1:6" ht="30" x14ac:dyDescent="0.25">
      <c r="A91" s="17" t="s">
        <v>157</v>
      </c>
      <c r="B91" t="s">
        <v>105</v>
      </c>
      <c r="C91">
        <v>0.1</v>
      </c>
      <c r="D91">
        <v>11.7135</v>
      </c>
      <c r="E91">
        <f>ROUND((C91*D91),4)</f>
        <v>1.1714</v>
      </c>
      <c r="F91" s="17"/>
    </row>
    <row r="92" spans="1:6" x14ac:dyDescent="0.25">
      <c r="A92" s="17" t="s">
        <v>156</v>
      </c>
      <c r="B92" t="s">
        <v>105</v>
      </c>
      <c r="C92">
        <v>0.1</v>
      </c>
      <c r="D92">
        <v>14.8035</v>
      </c>
      <c r="E92">
        <f>ROUND((C92*D92),4)</f>
        <v>1.4803999999999999</v>
      </c>
      <c r="F92" s="17"/>
    </row>
    <row r="93" spans="1:6" x14ac:dyDescent="0.25">
      <c r="A93" s="17" t="s">
        <v>997</v>
      </c>
      <c r="B93" t="s">
        <v>109</v>
      </c>
      <c r="C93">
        <v>1</v>
      </c>
      <c r="D93">
        <v>202.1</v>
      </c>
      <c r="E93">
        <f>ROUND((C93*D93),4)</f>
        <v>202.1</v>
      </c>
      <c r="F93" s="17"/>
    </row>
    <row r="94" spans="1:6" x14ac:dyDescent="0.25">
      <c r="A94" s="17" t="s">
        <v>103</v>
      </c>
      <c r="B94" t="s">
        <v>9</v>
      </c>
      <c r="C94" t="s">
        <v>9</v>
      </c>
      <c r="D94" t="s">
        <v>9</v>
      </c>
      <c r="E94">
        <f>SUM(E91:E93)</f>
        <v>204.7518</v>
      </c>
      <c r="F94" s="17"/>
    </row>
    <row r="95" spans="1:6" x14ac:dyDescent="0.25">
      <c r="F95" s="17"/>
    </row>
    <row r="96" spans="1:6" x14ac:dyDescent="0.25">
      <c r="A96" s="17" t="s">
        <v>110</v>
      </c>
      <c r="B96" t="s">
        <v>9</v>
      </c>
      <c r="C96" t="s">
        <v>9</v>
      </c>
      <c r="D96" t="s">
        <v>9</v>
      </c>
      <c r="E96">
        <f>E94</f>
        <v>204.7518</v>
      </c>
      <c r="F96" s="17"/>
    </row>
    <row r="97" spans="1:6" x14ac:dyDescent="0.25">
      <c r="A97" s="17" t="s">
        <v>111</v>
      </c>
      <c r="B97" t="s">
        <v>9</v>
      </c>
      <c r="C97" t="s">
        <v>9</v>
      </c>
      <c r="D97" s="287">
        <v>0</v>
      </c>
      <c r="E97">
        <f>ROUND((E96*D97),4)</f>
        <v>0</v>
      </c>
      <c r="F97" s="17"/>
    </row>
    <row r="98" spans="1:6" x14ac:dyDescent="0.25">
      <c r="A98" s="17" t="s">
        <v>112</v>
      </c>
      <c r="B98" t="s">
        <v>9</v>
      </c>
      <c r="C98" t="s">
        <v>9</v>
      </c>
      <c r="D98" t="s">
        <v>9</v>
      </c>
      <c r="E98">
        <f>SUM(E96:E97)</f>
        <v>204.7518</v>
      </c>
      <c r="F98" s="17"/>
    </row>
    <row r="99" spans="1:6" x14ac:dyDescent="0.25">
      <c r="F99" s="17"/>
    </row>
    <row r="100" spans="1:6" x14ac:dyDescent="0.25">
      <c r="A100" s="17" t="s">
        <v>998</v>
      </c>
      <c r="B100" t="s">
        <v>603</v>
      </c>
      <c r="F100" s="17"/>
    </row>
    <row r="101" spans="1:6" x14ac:dyDescent="0.25">
      <c r="A101" s="17" t="s">
        <v>999</v>
      </c>
      <c r="F101" s="17"/>
    </row>
    <row r="102" spans="1:6" x14ac:dyDescent="0.25">
      <c r="A102" s="17" t="s">
        <v>119</v>
      </c>
      <c r="F102" s="17"/>
    </row>
    <row r="103" spans="1:6" x14ac:dyDescent="0.25">
      <c r="F103" s="17"/>
    </row>
    <row r="104" spans="1:6" x14ac:dyDescent="0.25">
      <c r="A104" s="17" t="s">
        <v>106</v>
      </c>
      <c r="B104" t="s">
        <v>98</v>
      </c>
      <c r="C104" t="s">
        <v>99</v>
      </c>
      <c r="D104" t="s">
        <v>100</v>
      </c>
      <c r="E104" t="s">
        <v>101</v>
      </c>
      <c r="F104" s="17"/>
    </row>
    <row r="105" spans="1:6" ht="30" x14ac:dyDescent="0.25">
      <c r="A105" s="17" t="s">
        <v>157</v>
      </c>
      <c r="B105" t="s">
        <v>105</v>
      </c>
      <c r="C105">
        <v>0.1</v>
      </c>
      <c r="D105">
        <v>11.7135</v>
      </c>
      <c r="E105">
        <f>ROUND((C105*D105),4)</f>
        <v>1.1714</v>
      </c>
      <c r="F105" s="17"/>
    </row>
    <row r="106" spans="1:6" x14ac:dyDescent="0.25">
      <c r="A106" s="17" t="s">
        <v>156</v>
      </c>
      <c r="B106" t="s">
        <v>105</v>
      </c>
      <c r="C106">
        <v>0.1</v>
      </c>
      <c r="D106">
        <v>14.8035</v>
      </c>
      <c r="E106">
        <f>ROUND((C106*D106),4)</f>
        <v>1.4803999999999999</v>
      </c>
      <c r="F106" s="17"/>
    </row>
    <row r="107" spans="1:6" x14ac:dyDescent="0.25">
      <c r="A107" s="17" t="s">
        <v>1000</v>
      </c>
      <c r="B107" t="s">
        <v>109</v>
      </c>
      <c r="C107">
        <v>1</v>
      </c>
      <c r="D107">
        <v>922</v>
      </c>
      <c r="E107">
        <f>ROUND((C107*D107),4)</f>
        <v>922</v>
      </c>
      <c r="F107" s="17"/>
    </row>
    <row r="108" spans="1:6" x14ac:dyDescent="0.25">
      <c r="A108" s="17" t="s">
        <v>103</v>
      </c>
      <c r="B108" t="s">
        <v>9</v>
      </c>
      <c r="C108" t="s">
        <v>9</v>
      </c>
      <c r="D108" t="s">
        <v>9</v>
      </c>
      <c r="E108">
        <f>SUM(E105:E107)</f>
        <v>924.65179999999998</v>
      </c>
      <c r="F108" s="17"/>
    </row>
    <row r="109" spans="1:6" x14ac:dyDescent="0.25">
      <c r="F109" s="17"/>
    </row>
    <row r="110" spans="1:6" x14ac:dyDescent="0.25">
      <c r="A110" s="17" t="s">
        <v>110</v>
      </c>
      <c r="B110" t="s">
        <v>9</v>
      </c>
      <c r="C110" t="s">
        <v>9</v>
      </c>
      <c r="D110" t="s">
        <v>9</v>
      </c>
      <c r="E110">
        <f>E108</f>
        <v>924.65179999999998</v>
      </c>
      <c r="F110" s="17"/>
    </row>
    <row r="111" spans="1:6" x14ac:dyDescent="0.25">
      <c r="A111" s="17" t="s">
        <v>111</v>
      </c>
      <c r="B111" t="s">
        <v>9</v>
      </c>
      <c r="C111" t="s">
        <v>9</v>
      </c>
      <c r="D111" s="287">
        <v>0</v>
      </c>
      <c r="E111">
        <f>ROUND((E110*D111),4)</f>
        <v>0</v>
      </c>
      <c r="F111" s="17"/>
    </row>
    <row r="112" spans="1:6" x14ac:dyDescent="0.25">
      <c r="A112" s="17" t="s">
        <v>112</v>
      </c>
      <c r="B112" t="s">
        <v>9</v>
      </c>
      <c r="C112" t="s">
        <v>9</v>
      </c>
      <c r="D112" t="s">
        <v>9</v>
      </c>
      <c r="E112">
        <f>SUM(E110:E111)</f>
        <v>924.65179999999998</v>
      </c>
      <c r="F112" s="17"/>
    </row>
    <row r="113" spans="1:6" x14ac:dyDescent="0.25">
      <c r="F113" s="17"/>
    </row>
    <row r="114" spans="1:6" x14ac:dyDescent="0.25">
      <c r="A114" s="17" t="s">
        <v>1001</v>
      </c>
      <c r="B114" t="s">
        <v>606</v>
      </c>
      <c r="F114" s="17"/>
    </row>
    <row r="115" spans="1:6" x14ac:dyDescent="0.25">
      <c r="A115" s="17" t="s">
        <v>1002</v>
      </c>
      <c r="F115" s="17"/>
    </row>
    <row r="116" spans="1:6" x14ac:dyDescent="0.25">
      <c r="A116" s="17" t="s">
        <v>119</v>
      </c>
      <c r="F116" s="17"/>
    </row>
    <row r="117" spans="1:6" x14ac:dyDescent="0.25">
      <c r="F117" s="17"/>
    </row>
    <row r="118" spans="1:6" x14ac:dyDescent="0.25">
      <c r="A118" s="17" t="s">
        <v>106</v>
      </c>
      <c r="B118" t="s">
        <v>98</v>
      </c>
      <c r="C118" t="s">
        <v>99</v>
      </c>
      <c r="D118" t="s">
        <v>100</v>
      </c>
      <c r="E118" t="s">
        <v>101</v>
      </c>
      <c r="F118" s="17"/>
    </row>
    <row r="119" spans="1:6" ht="30" x14ac:dyDescent="0.25">
      <c r="A119" s="17" t="s">
        <v>157</v>
      </c>
      <c r="B119" t="s">
        <v>105</v>
      </c>
      <c r="C119">
        <v>0.1</v>
      </c>
      <c r="D119">
        <v>11.7135</v>
      </c>
      <c r="E119">
        <f>ROUND((C119*D119),4)</f>
        <v>1.1714</v>
      </c>
      <c r="F119" s="17"/>
    </row>
    <row r="120" spans="1:6" x14ac:dyDescent="0.25">
      <c r="A120" s="17" t="s">
        <v>156</v>
      </c>
      <c r="B120" t="s">
        <v>105</v>
      </c>
      <c r="C120">
        <v>0.1</v>
      </c>
      <c r="D120">
        <v>14.8035</v>
      </c>
      <c r="E120">
        <f>ROUND((C120*D120),4)</f>
        <v>1.4803999999999999</v>
      </c>
      <c r="F120" s="17"/>
    </row>
    <row r="121" spans="1:6" x14ac:dyDescent="0.25">
      <c r="A121" s="17" t="s">
        <v>1003</v>
      </c>
      <c r="B121" t="s">
        <v>109</v>
      </c>
      <c r="C121">
        <v>1</v>
      </c>
      <c r="D121">
        <v>78.3</v>
      </c>
      <c r="E121">
        <f>ROUND((C121*D121),4)</f>
        <v>78.3</v>
      </c>
      <c r="F121" s="17"/>
    </row>
    <row r="122" spans="1:6" x14ac:dyDescent="0.25">
      <c r="A122" s="17" t="s">
        <v>103</v>
      </c>
      <c r="B122" t="s">
        <v>9</v>
      </c>
      <c r="C122" t="s">
        <v>9</v>
      </c>
      <c r="D122" t="s">
        <v>9</v>
      </c>
      <c r="E122">
        <f>SUM(E119:E121)</f>
        <v>80.951799999999992</v>
      </c>
      <c r="F122" s="17"/>
    </row>
    <row r="123" spans="1:6" x14ac:dyDescent="0.25">
      <c r="F123" s="17"/>
    </row>
    <row r="124" spans="1:6" x14ac:dyDescent="0.25">
      <c r="A124" s="17" t="s">
        <v>110</v>
      </c>
      <c r="B124" t="s">
        <v>9</v>
      </c>
      <c r="C124" t="s">
        <v>9</v>
      </c>
      <c r="D124" t="s">
        <v>9</v>
      </c>
      <c r="E124">
        <f>E122</f>
        <v>80.951799999999992</v>
      </c>
      <c r="F124" s="17"/>
    </row>
    <row r="125" spans="1:6" x14ac:dyDescent="0.25">
      <c r="A125" s="17" t="s">
        <v>111</v>
      </c>
      <c r="B125" t="s">
        <v>9</v>
      </c>
      <c r="C125" t="s">
        <v>9</v>
      </c>
      <c r="D125" s="287">
        <v>0</v>
      </c>
      <c r="E125">
        <f>ROUND((E124*D125),4)</f>
        <v>0</v>
      </c>
      <c r="F125" s="17"/>
    </row>
    <row r="126" spans="1:6" x14ac:dyDescent="0.25">
      <c r="A126" s="17" t="s">
        <v>112</v>
      </c>
      <c r="B126" t="s">
        <v>9</v>
      </c>
      <c r="C126" t="s">
        <v>9</v>
      </c>
      <c r="D126" t="s">
        <v>9</v>
      </c>
      <c r="E126">
        <f>SUM(E124:E125)</f>
        <v>80.951799999999992</v>
      </c>
      <c r="F126" s="17"/>
    </row>
    <row r="127" spans="1:6" x14ac:dyDescent="0.25">
      <c r="F127" s="17"/>
    </row>
    <row r="128" spans="1:6" x14ac:dyDescent="0.25">
      <c r="A128" s="17" t="s">
        <v>1004</v>
      </c>
      <c r="B128" t="s">
        <v>609</v>
      </c>
      <c r="F128" s="17"/>
    </row>
    <row r="129" spans="1:6" ht="30" x14ac:dyDescent="0.25">
      <c r="A129" s="17" t="s">
        <v>1005</v>
      </c>
      <c r="F129" s="17"/>
    </row>
    <row r="130" spans="1:6" x14ac:dyDescent="0.25">
      <c r="A130" s="17" t="s">
        <v>119</v>
      </c>
      <c r="F130" s="17"/>
    </row>
    <row r="131" spans="1:6" x14ac:dyDescent="0.25">
      <c r="F131" s="17"/>
    </row>
    <row r="132" spans="1:6" x14ac:dyDescent="0.25">
      <c r="A132" s="17" t="s">
        <v>106</v>
      </c>
      <c r="B132" t="s">
        <v>98</v>
      </c>
      <c r="C132" t="s">
        <v>99</v>
      </c>
      <c r="D132" t="s">
        <v>100</v>
      </c>
      <c r="E132" t="s">
        <v>101</v>
      </c>
      <c r="F132" s="17"/>
    </row>
    <row r="133" spans="1:6" ht="30" x14ac:dyDescent="0.25">
      <c r="A133" s="17" t="s">
        <v>1006</v>
      </c>
      <c r="B133" t="s">
        <v>109</v>
      </c>
      <c r="C133">
        <v>1</v>
      </c>
      <c r="D133">
        <v>106.63</v>
      </c>
      <c r="E133">
        <f>ROUND((C133*D133),4)</f>
        <v>106.63</v>
      </c>
      <c r="F133" s="17"/>
    </row>
    <row r="134" spans="1:6" x14ac:dyDescent="0.25">
      <c r="A134" s="17" t="s">
        <v>103</v>
      </c>
      <c r="B134" t="s">
        <v>9</v>
      </c>
      <c r="C134" t="s">
        <v>9</v>
      </c>
      <c r="D134" t="s">
        <v>9</v>
      </c>
      <c r="E134">
        <f>SUM(E133:E133)</f>
        <v>106.63</v>
      </c>
      <c r="F134" s="17"/>
    </row>
    <row r="135" spans="1:6" x14ac:dyDescent="0.25">
      <c r="F135" s="17"/>
    </row>
    <row r="136" spans="1:6" x14ac:dyDescent="0.25">
      <c r="A136" s="17" t="s">
        <v>110</v>
      </c>
      <c r="B136" t="s">
        <v>9</v>
      </c>
      <c r="C136" t="s">
        <v>9</v>
      </c>
      <c r="D136" t="s">
        <v>9</v>
      </c>
      <c r="E136">
        <f>E134</f>
        <v>106.63</v>
      </c>
      <c r="F136" s="17"/>
    </row>
    <row r="137" spans="1:6" x14ac:dyDescent="0.25">
      <c r="A137" s="17" t="s">
        <v>111</v>
      </c>
      <c r="B137" t="s">
        <v>9</v>
      </c>
      <c r="C137" t="s">
        <v>9</v>
      </c>
      <c r="D137" s="287">
        <v>0</v>
      </c>
      <c r="E137">
        <f>ROUND((E136*D137),4)</f>
        <v>0</v>
      </c>
      <c r="F137" s="17"/>
    </row>
    <row r="138" spans="1:6" x14ac:dyDescent="0.25">
      <c r="A138" s="17" t="s">
        <v>112</v>
      </c>
      <c r="B138" t="s">
        <v>9</v>
      </c>
      <c r="C138" t="s">
        <v>9</v>
      </c>
      <c r="D138" t="s">
        <v>9</v>
      </c>
      <c r="E138">
        <f>SUM(E136:E137)</f>
        <v>106.63</v>
      </c>
      <c r="F138" s="17"/>
    </row>
    <row r="139" spans="1:6" x14ac:dyDescent="0.25">
      <c r="F139" s="17"/>
    </row>
    <row r="140" spans="1:6" x14ac:dyDescent="0.25">
      <c r="A140" s="17" t="s">
        <v>1007</v>
      </c>
      <c r="B140" t="s">
        <v>613</v>
      </c>
      <c r="F140" s="17"/>
    </row>
    <row r="141" spans="1:6" ht="30" x14ac:dyDescent="0.25">
      <c r="A141" s="17" t="s">
        <v>1008</v>
      </c>
      <c r="F141" s="17"/>
    </row>
    <row r="142" spans="1:6" x14ac:dyDescent="0.25">
      <c r="A142" s="17" t="s">
        <v>119</v>
      </c>
      <c r="F142" s="17"/>
    </row>
    <row r="143" spans="1:6" x14ac:dyDescent="0.25">
      <c r="F143" s="17"/>
    </row>
    <row r="144" spans="1:6" x14ac:dyDescent="0.25">
      <c r="A144" s="17" t="s">
        <v>106</v>
      </c>
      <c r="B144" t="s">
        <v>98</v>
      </c>
      <c r="C144" t="s">
        <v>99</v>
      </c>
      <c r="D144" t="s">
        <v>100</v>
      </c>
      <c r="E144" t="s">
        <v>101</v>
      </c>
      <c r="F144" s="17"/>
    </row>
    <row r="145" spans="1:6" ht="30" x14ac:dyDescent="0.25">
      <c r="A145" s="17" t="s">
        <v>157</v>
      </c>
      <c r="B145" t="s">
        <v>105</v>
      </c>
      <c r="C145">
        <v>0.3</v>
      </c>
      <c r="D145">
        <v>11.7135</v>
      </c>
      <c r="E145">
        <f>ROUND((C145*D145),4)</f>
        <v>3.5141</v>
      </c>
      <c r="F145" s="17"/>
    </row>
    <row r="146" spans="1:6" x14ac:dyDescent="0.25">
      <c r="A146" s="17" t="s">
        <v>156</v>
      </c>
      <c r="B146" t="s">
        <v>105</v>
      </c>
      <c r="C146">
        <v>0.3</v>
      </c>
      <c r="D146">
        <v>14.8035</v>
      </c>
      <c r="E146">
        <f>ROUND((C146*D146),4)</f>
        <v>4.4410999999999996</v>
      </c>
      <c r="F146" s="17"/>
    </row>
    <row r="147" spans="1:6" ht="45" x14ac:dyDescent="0.25">
      <c r="A147" s="17" t="s">
        <v>1009</v>
      </c>
      <c r="B147" t="s">
        <v>109</v>
      </c>
      <c r="C147">
        <v>1</v>
      </c>
      <c r="D147">
        <v>3.87</v>
      </c>
      <c r="E147">
        <f>ROUND((C147*D147),4)</f>
        <v>3.87</v>
      </c>
      <c r="F147" s="17"/>
    </row>
    <row r="148" spans="1:6" x14ac:dyDescent="0.25">
      <c r="A148" s="17" t="s">
        <v>103</v>
      </c>
      <c r="B148" t="s">
        <v>9</v>
      </c>
      <c r="C148" t="s">
        <v>9</v>
      </c>
      <c r="D148" t="s">
        <v>9</v>
      </c>
      <c r="E148">
        <f>SUM(E145:E147)</f>
        <v>11.825199999999999</v>
      </c>
      <c r="F148" s="17"/>
    </row>
    <row r="149" spans="1:6" x14ac:dyDescent="0.25">
      <c r="F149" s="17"/>
    </row>
    <row r="150" spans="1:6" x14ac:dyDescent="0.25">
      <c r="A150" s="17" t="s">
        <v>110</v>
      </c>
      <c r="B150" t="s">
        <v>9</v>
      </c>
      <c r="C150" t="s">
        <v>9</v>
      </c>
      <c r="D150" t="s">
        <v>9</v>
      </c>
      <c r="E150">
        <f>E148</f>
        <v>11.825199999999999</v>
      </c>
      <c r="F150" s="17"/>
    </row>
    <row r="151" spans="1:6" x14ac:dyDescent="0.25">
      <c r="A151" s="17" t="s">
        <v>111</v>
      </c>
      <c r="B151" t="s">
        <v>9</v>
      </c>
      <c r="C151" t="s">
        <v>9</v>
      </c>
      <c r="D151" s="287">
        <v>0</v>
      </c>
      <c r="E151">
        <f>ROUND((E150*D151),4)</f>
        <v>0</v>
      </c>
      <c r="F151" s="17"/>
    </row>
    <row r="152" spans="1:6" x14ac:dyDescent="0.25">
      <c r="A152" s="17" t="s">
        <v>112</v>
      </c>
      <c r="B152" t="s">
        <v>9</v>
      </c>
      <c r="C152" t="s">
        <v>9</v>
      </c>
      <c r="D152" t="s">
        <v>9</v>
      </c>
      <c r="E152">
        <f>SUM(E150:E151)</f>
        <v>11.825199999999999</v>
      </c>
      <c r="F152" s="17"/>
    </row>
    <row r="153" spans="1:6" x14ac:dyDescent="0.25">
      <c r="F153" s="17"/>
    </row>
    <row r="154" spans="1:6" x14ac:dyDescent="0.25">
      <c r="A154" s="17" t="s">
        <v>1010</v>
      </c>
      <c r="B154" t="s">
        <v>616</v>
      </c>
      <c r="F154" s="17"/>
    </row>
    <row r="155" spans="1:6" ht="30" x14ac:dyDescent="0.25">
      <c r="A155" s="17" t="s">
        <v>1011</v>
      </c>
      <c r="F155" s="17"/>
    </row>
    <row r="156" spans="1:6" x14ac:dyDescent="0.25">
      <c r="A156" s="17" t="s">
        <v>119</v>
      </c>
      <c r="F156" s="17"/>
    </row>
    <row r="157" spans="1:6" x14ac:dyDescent="0.25">
      <c r="F157" s="17"/>
    </row>
    <row r="158" spans="1:6" x14ac:dyDescent="0.25">
      <c r="A158" s="17" t="s">
        <v>106</v>
      </c>
      <c r="B158" t="s">
        <v>98</v>
      </c>
      <c r="C158" t="s">
        <v>99</v>
      </c>
      <c r="D158" t="s">
        <v>100</v>
      </c>
      <c r="E158" t="s">
        <v>101</v>
      </c>
      <c r="F158" s="17"/>
    </row>
    <row r="159" spans="1:6" ht="30" x14ac:dyDescent="0.25">
      <c r="A159" s="17" t="s">
        <v>1012</v>
      </c>
      <c r="B159" t="s">
        <v>109</v>
      </c>
      <c r="C159">
        <v>1</v>
      </c>
      <c r="D159">
        <v>35.71</v>
      </c>
      <c r="E159">
        <f>ROUND((C159*D159),4)</f>
        <v>35.71</v>
      </c>
      <c r="F159" s="17"/>
    </row>
    <row r="160" spans="1:6" x14ac:dyDescent="0.25">
      <c r="A160" s="17" t="s">
        <v>103</v>
      </c>
      <c r="B160" t="s">
        <v>9</v>
      </c>
      <c r="C160" t="s">
        <v>9</v>
      </c>
      <c r="D160" t="s">
        <v>9</v>
      </c>
      <c r="E160">
        <f>SUM(E159:E159)</f>
        <v>35.71</v>
      </c>
      <c r="F160" s="17"/>
    </row>
    <row r="161" spans="1:6" x14ac:dyDescent="0.25">
      <c r="F161" s="17"/>
    </row>
    <row r="162" spans="1:6" x14ac:dyDescent="0.25">
      <c r="A162" s="17" t="s">
        <v>110</v>
      </c>
      <c r="B162" t="s">
        <v>9</v>
      </c>
      <c r="C162" t="s">
        <v>9</v>
      </c>
      <c r="D162" t="s">
        <v>9</v>
      </c>
      <c r="E162">
        <f>E160</f>
        <v>35.71</v>
      </c>
      <c r="F162" s="17"/>
    </row>
    <row r="163" spans="1:6" x14ac:dyDescent="0.25">
      <c r="A163" s="17" t="s">
        <v>111</v>
      </c>
      <c r="B163" t="s">
        <v>9</v>
      </c>
      <c r="C163" t="s">
        <v>9</v>
      </c>
      <c r="D163" s="287">
        <v>0</v>
      </c>
      <c r="E163">
        <f>ROUND((E162*D163),4)</f>
        <v>0</v>
      </c>
      <c r="F163" s="17"/>
    </row>
    <row r="164" spans="1:6" x14ac:dyDescent="0.25">
      <c r="A164" s="17" t="s">
        <v>112</v>
      </c>
      <c r="B164" t="s">
        <v>9</v>
      </c>
      <c r="C164" t="s">
        <v>9</v>
      </c>
      <c r="D164" t="s">
        <v>9</v>
      </c>
      <c r="E164">
        <f>SUM(E162:E163)</f>
        <v>35.71</v>
      </c>
      <c r="F164" s="17"/>
    </row>
    <row r="165" spans="1:6" x14ac:dyDescent="0.25">
      <c r="F165" s="17"/>
    </row>
    <row r="166" spans="1:6" x14ac:dyDescent="0.25">
      <c r="A166" s="17" t="s">
        <v>1013</v>
      </c>
      <c r="B166" t="s">
        <v>620</v>
      </c>
      <c r="F166" s="17"/>
    </row>
    <row r="167" spans="1:6" ht="30" x14ac:dyDescent="0.25">
      <c r="A167" s="17" t="s">
        <v>1014</v>
      </c>
      <c r="F167" s="17"/>
    </row>
    <row r="168" spans="1:6" x14ac:dyDescent="0.25">
      <c r="A168" s="17" t="s">
        <v>119</v>
      </c>
      <c r="F168" s="17"/>
    </row>
    <row r="169" spans="1:6" x14ac:dyDescent="0.25">
      <c r="F169" s="17"/>
    </row>
    <row r="170" spans="1:6" x14ac:dyDescent="0.25">
      <c r="A170" s="17" t="s">
        <v>106</v>
      </c>
      <c r="B170" t="s">
        <v>98</v>
      </c>
      <c r="C170" t="s">
        <v>99</v>
      </c>
      <c r="D170" t="s">
        <v>100</v>
      </c>
      <c r="E170" t="s">
        <v>101</v>
      </c>
      <c r="F170" s="17"/>
    </row>
    <row r="171" spans="1:6" ht="30" x14ac:dyDescent="0.25">
      <c r="A171" s="17" t="s">
        <v>1015</v>
      </c>
      <c r="B171" t="s">
        <v>109</v>
      </c>
      <c r="C171">
        <v>1</v>
      </c>
      <c r="D171">
        <v>35.71</v>
      </c>
      <c r="E171">
        <f>ROUND((C171*D171),4)</f>
        <v>35.71</v>
      </c>
      <c r="F171" s="17"/>
    </row>
    <row r="172" spans="1:6" x14ac:dyDescent="0.25">
      <c r="A172" s="17" t="s">
        <v>103</v>
      </c>
      <c r="B172" t="s">
        <v>9</v>
      </c>
      <c r="C172" t="s">
        <v>9</v>
      </c>
      <c r="D172" t="s">
        <v>9</v>
      </c>
      <c r="E172">
        <f>SUM(E171:E171)</f>
        <v>35.71</v>
      </c>
      <c r="F172" s="17"/>
    </row>
    <row r="173" spans="1:6" x14ac:dyDescent="0.25">
      <c r="F173" s="17"/>
    </row>
    <row r="174" spans="1:6" x14ac:dyDescent="0.25">
      <c r="A174" s="17" t="s">
        <v>110</v>
      </c>
      <c r="B174" t="s">
        <v>9</v>
      </c>
      <c r="C174" t="s">
        <v>9</v>
      </c>
      <c r="D174" t="s">
        <v>9</v>
      </c>
      <c r="E174">
        <f>E172</f>
        <v>35.71</v>
      </c>
      <c r="F174" s="17"/>
    </row>
    <row r="175" spans="1:6" x14ac:dyDescent="0.25">
      <c r="A175" s="17" t="s">
        <v>111</v>
      </c>
      <c r="B175" t="s">
        <v>9</v>
      </c>
      <c r="C175" t="s">
        <v>9</v>
      </c>
      <c r="D175" s="287">
        <v>0</v>
      </c>
      <c r="E175">
        <f>ROUND((E174*D175),4)</f>
        <v>0</v>
      </c>
      <c r="F175" s="17"/>
    </row>
    <row r="176" spans="1:6" x14ac:dyDescent="0.25">
      <c r="A176" s="17" t="s">
        <v>112</v>
      </c>
      <c r="B176" t="s">
        <v>9</v>
      </c>
      <c r="C176" t="s">
        <v>9</v>
      </c>
      <c r="D176" t="s">
        <v>9</v>
      </c>
      <c r="E176">
        <f>SUM(E174:E175)</f>
        <v>35.71</v>
      </c>
      <c r="F176" s="17"/>
    </row>
    <row r="177" spans="1:6" x14ac:dyDescent="0.25">
      <c r="F177" s="17"/>
    </row>
    <row r="178" spans="1:6" x14ac:dyDescent="0.25">
      <c r="A178" s="17" t="s">
        <v>1016</v>
      </c>
      <c r="B178" t="s">
        <v>624</v>
      </c>
      <c r="F178" s="17"/>
    </row>
    <row r="179" spans="1:6" ht="45" x14ac:dyDescent="0.25">
      <c r="A179" s="17" t="s">
        <v>1017</v>
      </c>
      <c r="F179" s="17"/>
    </row>
    <row r="180" spans="1:6" x14ac:dyDescent="0.25">
      <c r="A180" s="17" t="s">
        <v>119</v>
      </c>
      <c r="F180" s="17"/>
    </row>
    <row r="181" spans="1:6" x14ac:dyDescent="0.25">
      <c r="F181" s="17"/>
    </row>
    <row r="182" spans="1:6" x14ac:dyDescent="0.25">
      <c r="A182" s="17" t="s">
        <v>104</v>
      </c>
      <c r="B182" t="s">
        <v>98</v>
      </c>
      <c r="C182" t="s">
        <v>99</v>
      </c>
      <c r="D182" t="s">
        <v>100</v>
      </c>
      <c r="E182" t="s">
        <v>101</v>
      </c>
      <c r="F182" s="17"/>
    </row>
    <row r="183" spans="1:6" ht="30" x14ac:dyDescent="0.25">
      <c r="A183" s="17" t="s">
        <v>1018</v>
      </c>
      <c r="B183" t="s">
        <v>105</v>
      </c>
      <c r="C183">
        <v>0.4</v>
      </c>
      <c r="D183">
        <v>14.81</v>
      </c>
      <c r="E183">
        <f>ROUND((C183*D183),4)</f>
        <v>5.9240000000000004</v>
      </c>
      <c r="F183" s="17"/>
    </row>
    <row r="184" spans="1:6" x14ac:dyDescent="0.25">
      <c r="A184" s="17" t="s">
        <v>1019</v>
      </c>
      <c r="B184" t="s">
        <v>105</v>
      </c>
      <c r="C184">
        <v>0.4</v>
      </c>
      <c r="D184">
        <v>11.03</v>
      </c>
      <c r="E184">
        <f>ROUND((C184*D184),4)</f>
        <v>4.4119999999999999</v>
      </c>
      <c r="F184" s="17"/>
    </row>
    <row r="185" spans="1:6" x14ac:dyDescent="0.25">
      <c r="A185" s="17" t="s">
        <v>103</v>
      </c>
      <c r="B185" t="s">
        <v>9</v>
      </c>
      <c r="C185" t="s">
        <v>9</v>
      </c>
      <c r="D185" t="s">
        <v>9</v>
      </c>
      <c r="E185">
        <f>SUM(E183:E184)</f>
        <v>10.336</v>
      </c>
      <c r="F185" s="17"/>
    </row>
    <row r="186" spans="1:6" x14ac:dyDescent="0.25">
      <c r="F186" s="17"/>
    </row>
    <row r="187" spans="1:6" x14ac:dyDescent="0.25">
      <c r="A187" s="17" t="s">
        <v>106</v>
      </c>
      <c r="B187" t="s">
        <v>98</v>
      </c>
      <c r="C187" t="s">
        <v>99</v>
      </c>
      <c r="D187" t="s">
        <v>100</v>
      </c>
      <c r="E187" t="s">
        <v>101</v>
      </c>
      <c r="F187" s="17"/>
    </row>
    <row r="188" spans="1:6" ht="30" x14ac:dyDescent="0.25">
      <c r="A188" s="17" t="s">
        <v>1020</v>
      </c>
      <c r="B188" t="s">
        <v>109</v>
      </c>
      <c r="C188">
        <v>1</v>
      </c>
      <c r="D188">
        <v>688.6</v>
      </c>
      <c r="E188">
        <f>ROUND((C188*D188),4)</f>
        <v>688.6</v>
      </c>
      <c r="F188" s="17"/>
    </row>
    <row r="189" spans="1:6" ht="45" x14ac:dyDescent="0.25">
      <c r="A189" s="17" t="s">
        <v>1021</v>
      </c>
      <c r="B189" t="s">
        <v>1022</v>
      </c>
      <c r="C189">
        <v>3</v>
      </c>
      <c r="D189">
        <v>0</v>
      </c>
      <c r="E189">
        <v>0.31</v>
      </c>
      <c r="F189" s="17"/>
    </row>
    <row r="190" spans="1:6" x14ac:dyDescent="0.25">
      <c r="A190" s="17" t="s">
        <v>103</v>
      </c>
      <c r="B190" t="s">
        <v>9</v>
      </c>
      <c r="C190" t="s">
        <v>9</v>
      </c>
      <c r="D190" t="s">
        <v>9</v>
      </c>
      <c r="E190">
        <f>SUM(E188:E189)</f>
        <v>688.91</v>
      </c>
      <c r="F190" s="17"/>
    </row>
    <row r="191" spans="1:6" x14ac:dyDescent="0.25">
      <c r="F191" s="17"/>
    </row>
    <row r="192" spans="1:6" x14ac:dyDescent="0.25">
      <c r="A192" s="17" t="s">
        <v>110</v>
      </c>
      <c r="B192" t="s">
        <v>9</v>
      </c>
      <c r="C192" t="s">
        <v>9</v>
      </c>
      <c r="D192" t="s">
        <v>9</v>
      </c>
      <c r="E192">
        <f>E185+E190</f>
        <v>699.24599999999998</v>
      </c>
      <c r="F192" s="17"/>
    </row>
    <row r="193" spans="1:6" x14ac:dyDescent="0.25">
      <c r="A193" s="17" t="s">
        <v>111</v>
      </c>
      <c r="B193" t="s">
        <v>9</v>
      </c>
      <c r="C193" t="s">
        <v>9</v>
      </c>
      <c r="D193" s="287">
        <v>0</v>
      </c>
      <c r="E193">
        <f>ROUND((E192*D193),4)</f>
        <v>0</v>
      </c>
      <c r="F193" s="17"/>
    </row>
    <row r="194" spans="1:6" x14ac:dyDescent="0.25">
      <c r="A194" s="17" t="s">
        <v>112</v>
      </c>
      <c r="B194" t="s">
        <v>9</v>
      </c>
      <c r="C194" t="s">
        <v>9</v>
      </c>
      <c r="D194" t="s">
        <v>9</v>
      </c>
      <c r="E194">
        <f>SUM(E192:E193)</f>
        <v>699.24599999999998</v>
      </c>
      <c r="F194" s="17"/>
    </row>
    <row r="195" spans="1:6" x14ac:dyDescent="0.25">
      <c r="F195" s="17"/>
    </row>
    <row r="196" spans="1:6" x14ac:dyDescent="0.25">
      <c r="A196" s="17" t="s">
        <v>1023</v>
      </c>
      <c r="B196" t="s">
        <v>628</v>
      </c>
      <c r="F196" s="17"/>
    </row>
    <row r="197" spans="1:6" x14ac:dyDescent="0.25">
      <c r="A197" s="17" t="s">
        <v>1024</v>
      </c>
      <c r="F197" s="17"/>
    </row>
    <row r="198" spans="1:6" x14ac:dyDescent="0.25">
      <c r="A198" s="17" t="s">
        <v>119</v>
      </c>
      <c r="F198" s="17"/>
    </row>
    <row r="199" spans="1:6" x14ac:dyDescent="0.25">
      <c r="F199" s="17"/>
    </row>
    <row r="200" spans="1:6" x14ac:dyDescent="0.25">
      <c r="A200" s="17" t="s">
        <v>104</v>
      </c>
      <c r="B200" t="s">
        <v>98</v>
      </c>
      <c r="C200" t="s">
        <v>99</v>
      </c>
      <c r="D200" t="s">
        <v>100</v>
      </c>
      <c r="E200" t="s">
        <v>101</v>
      </c>
      <c r="F200" s="17"/>
    </row>
    <row r="201" spans="1:6" x14ac:dyDescent="0.25">
      <c r="A201" s="17" t="s">
        <v>1025</v>
      </c>
      <c r="B201" t="s">
        <v>105</v>
      </c>
      <c r="C201">
        <v>0.6</v>
      </c>
      <c r="D201">
        <v>6.49</v>
      </c>
      <c r="E201">
        <f>ROUND((C201*D201),4)</f>
        <v>3.8940000000000001</v>
      </c>
      <c r="F201" s="17"/>
    </row>
    <row r="202" spans="1:6" x14ac:dyDescent="0.25">
      <c r="A202" s="17" t="s">
        <v>1026</v>
      </c>
      <c r="B202" t="s">
        <v>105</v>
      </c>
      <c r="C202">
        <v>0.6</v>
      </c>
      <c r="D202">
        <v>4.7699999999999996</v>
      </c>
      <c r="E202">
        <f>ROUND((C202*D202),4)</f>
        <v>2.8620000000000001</v>
      </c>
      <c r="F202" s="17"/>
    </row>
    <row r="203" spans="1:6" x14ac:dyDescent="0.25">
      <c r="A203" s="17" t="s">
        <v>103</v>
      </c>
      <c r="B203" t="s">
        <v>9</v>
      </c>
      <c r="C203" t="s">
        <v>9</v>
      </c>
      <c r="D203" t="s">
        <v>9</v>
      </c>
      <c r="E203">
        <f>SUM(E201:E202)</f>
        <v>6.7560000000000002</v>
      </c>
      <c r="F203" s="17"/>
    </row>
    <row r="204" spans="1:6" x14ac:dyDescent="0.25">
      <c r="F204" s="17"/>
    </row>
    <row r="205" spans="1:6" x14ac:dyDescent="0.25">
      <c r="A205" s="17" t="s">
        <v>106</v>
      </c>
      <c r="B205" t="s">
        <v>98</v>
      </c>
      <c r="C205" t="s">
        <v>99</v>
      </c>
      <c r="D205" t="s">
        <v>100</v>
      </c>
      <c r="E205" t="s">
        <v>101</v>
      </c>
      <c r="F205" s="17"/>
    </row>
    <row r="206" spans="1:6" x14ac:dyDescent="0.25">
      <c r="A206" s="17" t="s">
        <v>1027</v>
      </c>
      <c r="B206" t="s">
        <v>109</v>
      </c>
      <c r="C206">
        <v>1</v>
      </c>
      <c r="D206">
        <v>136.02000000000001</v>
      </c>
      <c r="E206">
        <f>ROUND((C206*D206),4)</f>
        <v>136.02000000000001</v>
      </c>
      <c r="F206" s="17"/>
    </row>
    <row r="207" spans="1:6" x14ac:dyDescent="0.25">
      <c r="A207" s="17" t="s">
        <v>103</v>
      </c>
      <c r="B207" t="s">
        <v>9</v>
      </c>
      <c r="C207" t="s">
        <v>9</v>
      </c>
      <c r="D207" t="s">
        <v>9</v>
      </c>
      <c r="E207">
        <f>SUM(E206:E206)</f>
        <v>136.02000000000001</v>
      </c>
      <c r="F207" s="17"/>
    </row>
    <row r="208" spans="1:6" x14ac:dyDescent="0.25">
      <c r="F208" s="17"/>
    </row>
    <row r="209" spans="1:6" x14ac:dyDescent="0.25">
      <c r="A209" s="17" t="s">
        <v>110</v>
      </c>
      <c r="B209" t="s">
        <v>9</v>
      </c>
      <c r="C209" t="s">
        <v>9</v>
      </c>
      <c r="D209" t="s">
        <v>9</v>
      </c>
      <c r="E209">
        <f>E203+E207</f>
        <v>142.77600000000001</v>
      </c>
      <c r="F209" s="17"/>
    </row>
    <row r="210" spans="1:6" x14ac:dyDescent="0.25">
      <c r="A210" s="17" t="s">
        <v>111</v>
      </c>
      <c r="B210" t="s">
        <v>9</v>
      </c>
      <c r="C210" t="s">
        <v>9</v>
      </c>
      <c r="D210" s="287">
        <v>0</v>
      </c>
      <c r="E210">
        <f>ROUND((E209*D210),4)</f>
        <v>0</v>
      </c>
      <c r="F210" s="17"/>
    </row>
    <row r="211" spans="1:6" x14ac:dyDescent="0.25">
      <c r="A211" s="17" t="s">
        <v>112</v>
      </c>
      <c r="B211" t="s">
        <v>9</v>
      </c>
      <c r="C211" t="s">
        <v>9</v>
      </c>
      <c r="D211" t="s">
        <v>9</v>
      </c>
      <c r="E211">
        <f>SUM(E209:E210)</f>
        <v>142.77600000000001</v>
      </c>
      <c r="F211" s="17"/>
    </row>
    <row r="212" spans="1:6" x14ac:dyDescent="0.25">
      <c r="F212" s="17"/>
    </row>
    <row r="213" spans="1:6" x14ac:dyDescent="0.25">
      <c r="A213" s="17" t="s">
        <v>1028</v>
      </c>
      <c r="B213" t="s">
        <v>47</v>
      </c>
      <c r="F213" s="17"/>
    </row>
    <row r="214" spans="1:6" ht="30" x14ac:dyDescent="0.25">
      <c r="A214" s="17" t="s">
        <v>158</v>
      </c>
      <c r="F214" s="17"/>
    </row>
    <row r="215" spans="1:6" x14ac:dyDescent="0.25">
      <c r="A215" s="17" t="s">
        <v>119</v>
      </c>
      <c r="F215" s="17"/>
    </row>
    <row r="216" spans="1:6" x14ac:dyDescent="0.25">
      <c r="F216" s="17"/>
    </row>
    <row r="217" spans="1:6" x14ac:dyDescent="0.25">
      <c r="A217" s="17" t="s">
        <v>106</v>
      </c>
      <c r="B217" t="s">
        <v>98</v>
      </c>
      <c r="C217" t="s">
        <v>99</v>
      </c>
      <c r="D217" t="s">
        <v>100</v>
      </c>
      <c r="E217" t="s">
        <v>101</v>
      </c>
      <c r="F217" s="17"/>
    </row>
    <row r="218" spans="1:6" ht="30" x14ac:dyDescent="0.25">
      <c r="A218" s="17" t="s">
        <v>157</v>
      </c>
      <c r="B218" t="s">
        <v>105</v>
      </c>
      <c r="C218">
        <v>0.4</v>
      </c>
      <c r="D218">
        <v>11.7135</v>
      </c>
      <c r="E218">
        <f>ROUND((C218*D218),4)</f>
        <v>4.6853999999999996</v>
      </c>
      <c r="F218" s="17"/>
    </row>
    <row r="219" spans="1:6" x14ac:dyDescent="0.25">
      <c r="A219" s="17" t="s">
        <v>156</v>
      </c>
      <c r="B219" t="s">
        <v>105</v>
      </c>
      <c r="C219">
        <v>0.4</v>
      </c>
      <c r="D219">
        <v>14.8035</v>
      </c>
      <c r="E219">
        <f>ROUND((C219*D219),4)</f>
        <v>5.9214000000000002</v>
      </c>
      <c r="F219" s="17"/>
    </row>
    <row r="220" spans="1:6" ht="30" x14ac:dyDescent="0.25">
      <c r="A220" s="17" t="s">
        <v>1029</v>
      </c>
      <c r="B220" t="s">
        <v>109</v>
      </c>
      <c r="C220">
        <v>1</v>
      </c>
      <c r="D220">
        <v>646.65</v>
      </c>
      <c r="E220">
        <f>ROUND((C220*D220),4)</f>
        <v>646.65</v>
      </c>
      <c r="F220" s="17"/>
    </row>
    <row r="221" spans="1:6" x14ac:dyDescent="0.25">
      <c r="A221" s="17" t="s">
        <v>103</v>
      </c>
      <c r="B221" t="s">
        <v>9</v>
      </c>
      <c r="C221" t="s">
        <v>9</v>
      </c>
      <c r="D221" t="s">
        <v>9</v>
      </c>
      <c r="E221">
        <f>SUM(E218:E220)</f>
        <v>657.2568</v>
      </c>
      <c r="F221" s="17"/>
    </row>
    <row r="222" spans="1:6" x14ac:dyDescent="0.25">
      <c r="F222" s="17"/>
    </row>
    <row r="223" spans="1:6" x14ac:dyDescent="0.25">
      <c r="A223" s="17" t="s">
        <v>110</v>
      </c>
      <c r="B223" t="s">
        <v>9</v>
      </c>
      <c r="C223" t="s">
        <v>9</v>
      </c>
      <c r="D223" t="s">
        <v>9</v>
      </c>
      <c r="E223">
        <f>E221</f>
        <v>657.2568</v>
      </c>
      <c r="F223" s="17"/>
    </row>
    <row r="224" spans="1:6" x14ac:dyDescent="0.25">
      <c r="A224" s="17" t="s">
        <v>111</v>
      </c>
      <c r="B224" t="s">
        <v>9</v>
      </c>
      <c r="C224" t="s">
        <v>9</v>
      </c>
      <c r="D224" s="287">
        <v>0</v>
      </c>
      <c r="E224">
        <f>ROUND((E223*D224),4)</f>
        <v>0</v>
      </c>
      <c r="F224" s="17"/>
    </row>
    <row r="225" spans="1:6" x14ac:dyDescent="0.25">
      <c r="A225" s="17" t="s">
        <v>112</v>
      </c>
      <c r="B225" t="s">
        <v>9</v>
      </c>
      <c r="C225" t="s">
        <v>9</v>
      </c>
      <c r="D225" t="s">
        <v>9</v>
      </c>
      <c r="E225">
        <f>SUM(E223:E224)</f>
        <v>657.2568</v>
      </c>
      <c r="F225" s="17"/>
    </row>
    <row r="226" spans="1:6" x14ac:dyDescent="0.25">
      <c r="F226" s="17"/>
    </row>
    <row r="227" spans="1:6" x14ac:dyDescent="0.25">
      <c r="A227" s="17" t="s">
        <v>1030</v>
      </c>
      <c r="B227" t="s">
        <v>634</v>
      </c>
      <c r="F227" s="17"/>
    </row>
    <row r="228" spans="1:6" ht="45" x14ac:dyDescent="0.25">
      <c r="A228" s="17" t="s">
        <v>1031</v>
      </c>
      <c r="F228" s="17"/>
    </row>
    <row r="229" spans="1:6" x14ac:dyDescent="0.25">
      <c r="A229" s="17" t="s">
        <v>119</v>
      </c>
      <c r="F229" s="17"/>
    </row>
    <row r="230" spans="1:6" x14ac:dyDescent="0.25">
      <c r="F230" s="17"/>
    </row>
    <row r="231" spans="1:6" x14ac:dyDescent="0.25">
      <c r="A231" s="17" t="s">
        <v>106</v>
      </c>
      <c r="B231" t="s">
        <v>98</v>
      </c>
      <c r="C231" t="s">
        <v>99</v>
      </c>
      <c r="D231" t="s">
        <v>100</v>
      </c>
      <c r="E231" t="s">
        <v>101</v>
      </c>
      <c r="F231" s="17"/>
    </row>
    <row r="232" spans="1:6" ht="45" x14ac:dyDescent="0.25">
      <c r="A232" s="17" t="s">
        <v>1032</v>
      </c>
      <c r="B232" t="s">
        <v>109</v>
      </c>
      <c r="C232">
        <v>1</v>
      </c>
      <c r="D232" s="1">
        <v>3308.27</v>
      </c>
      <c r="E232">
        <f>ROUND((C232*D232),4)</f>
        <v>3308.27</v>
      </c>
      <c r="F232" s="17"/>
    </row>
    <row r="233" spans="1:6" x14ac:dyDescent="0.25">
      <c r="A233" s="17" t="s">
        <v>103</v>
      </c>
      <c r="B233" t="s">
        <v>9</v>
      </c>
      <c r="C233" t="s">
        <v>9</v>
      </c>
      <c r="D233" t="s">
        <v>9</v>
      </c>
      <c r="E233">
        <f>SUM(E232:E232)</f>
        <v>3308.27</v>
      </c>
      <c r="F233" s="17"/>
    </row>
    <row r="234" spans="1:6" x14ac:dyDescent="0.25">
      <c r="F234" s="17"/>
    </row>
    <row r="235" spans="1:6" x14ac:dyDescent="0.25">
      <c r="A235" s="17" t="s">
        <v>110</v>
      </c>
      <c r="B235" t="s">
        <v>9</v>
      </c>
      <c r="C235" t="s">
        <v>9</v>
      </c>
      <c r="D235" t="s">
        <v>9</v>
      </c>
      <c r="E235">
        <f>E233</f>
        <v>3308.27</v>
      </c>
      <c r="F235" s="17"/>
    </row>
    <row r="236" spans="1:6" x14ac:dyDescent="0.25">
      <c r="A236" s="17" t="s">
        <v>111</v>
      </c>
      <c r="B236" t="s">
        <v>9</v>
      </c>
      <c r="C236" t="s">
        <v>9</v>
      </c>
      <c r="D236" s="287">
        <v>0</v>
      </c>
      <c r="E236">
        <f>ROUND((E235*D236),4)</f>
        <v>0</v>
      </c>
      <c r="F236" s="17"/>
    </row>
    <row r="237" spans="1:6" x14ac:dyDescent="0.25">
      <c r="A237" s="17" t="s">
        <v>112</v>
      </c>
      <c r="B237" t="s">
        <v>9</v>
      </c>
      <c r="C237" t="s">
        <v>9</v>
      </c>
      <c r="D237" t="s">
        <v>9</v>
      </c>
      <c r="E237">
        <f>SUM(E235:E236)</f>
        <v>3308.27</v>
      </c>
      <c r="F237" s="17"/>
    </row>
    <row r="238" spans="1:6" x14ac:dyDescent="0.25">
      <c r="F238" s="17"/>
    </row>
    <row r="239" spans="1:6" x14ac:dyDescent="0.25">
      <c r="A239" s="17" t="s">
        <v>1033</v>
      </c>
      <c r="B239" t="s">
        <v>638</v>
      </c>
      <c r="F239" s="17"/>
    </row>
    <row r="240" spans="1:6" ht="30" x14ac:dyDescent="0.25">
      <c r="A240" s="17" t="s">
        <v>1034</v>
      </c>
      <c r="F240" s="17"/>
    </row>
    <row r="241" spans="1:6" x14ac:dyDescent="0.25">
      <c r="A241" s="17" t="s">
        <v>119</v>
      </c>
      <c r="F241" s="17"/>
    </row>
    <row r="242" spans="1:6" x14ac:dyDescent="0.25">
      <c r="F242" s="17"/>
    </row>
    <row r="243" spans="1:6" x14ac:dyDescent="0.25">
      <c r="A243" s="17" t="s">
        <v>104</v>
      </c>
      <c r="B243" t="s">
        <v>98</v>
      </c>
      <c r="C243" t="s">
        <v>99</v>
      </c>
      <c r="D243" t="s">
        <v>100</v>
      </c>
      <c r="E243" t="s">
        <v>101</v>
      </c>
      <c r="F243" s="17"/>
    </row>
    <row r="244" spans="1:6" x14ac:dyDescent="0.25">
      <c r="A244" s="17" t="s">
        <v>1035</v>
      </c>
      <c r="B244" t="s">
        <v>105</v>
      </c>
      <c r="C244">
        <v>0.1</v>
      </c>
      <c r="D244">
        <v>4.7699999999999996</v>
      </c>
      <c r="E244">
        <f>ROUND((C244*D244),4)</f>
        <v>0.47699999999999998</v>
      </c>
      <c r="F244" s="17"/>
    </row>
    <row r="245" spans="1:6" x14ac:dyDescent="0.25">
      <c r="A245" s="17" t="s">
        <v>1025</v>
      </c>
      <c r="B245" t="s">
        <v>105</v>
      </c>
      <c r="C245">
        <v>0.1</v>
      </c>
      <c r="D245">
        <v>6.49</v>
      </c>
      <c r="E245">
        <f>ROUND((C245*D245),4)</f>
        <v>0.64900000000000002</v>
      </c>
      <c r="F245" s="17"/>
    </row>
    <row r="246" spans="1:6" x14ac:dyDescent="0.25">
      <c r="A246" s="17" t="s">
        <v>103</v>
      </c>
      <c r="B246" t="s">
        <v>9</v>
      </c>
      <c r="C246" t="s">
        <v>9</v>
      </c>
      <c r="D246" t="s">
        <v>9</v>
      </c>
      <c r="E246">
        <f>SUM(E244:E245)</f>
        <v>1.1259999999999999</v>
      </c>
      <c r="F246" s="17"/>
    </row>
    <row r="247" spans="1:6" x14ac:dyDescent="0.25">
      <c r="F247" s="17"/>
    </row>
    <row r="248" spans="1:6" x14ac:dyDescent="0.25">
      <c r="A248" s="17" t="s">
        <v>106</v>
      </c>
      <c r="B248" t="s">
        <v>98</v>
      </c>
      <c r="C248" t="s">
        <v>99</v>
      </c>
      <c r="D248" t="s">
        <v>100</v>
      </c>
      <c r="E248" t="s">
        <v>101</v>
      </c>
      <c r="F248" s="17"/>
    </row>
    <row r="249" spans="1:6" ht="30" x14ac:dyDescent="0.25">
      <c r="A249" s="17" t="s">
        <v>1036</v>
      </c>
      <c r="B249" t="s">
        <v>109</v>
      </c>
      <c r="C249">
        <v>1</v>
      </c>
      <c r="D249">
        <v>0.17</v>
      </c>
      <c r="E249">
        <f>ROUND((C249*D249),4)</f>
        <v>0.17</v>
      </c>
      <c r="F249" s="17"/>
    </row>
    <row r="250" spans="1:6" x14ac:dyDescent="0.25">
      <c r="A250" s="17" t="s">
        <v>103</v>
      </c>
      <c r="B250" t="s">
        <v>9</v>
      </c>
      <c r="C250" t="s">
        <v>9</v>
      </c>
      <c r="D250" t="s">
        <v>9</v>
      </c>
      <c r="E250">
        <f>SUM(E249:E249)</f>
        <v>0.17</v>
      </c>
      <c r="F250" s="17"/>
    </row>
    <row r="251" spans="1:6" x14ac:dyDescent="0.25">
      <c r="F251" s="17"/>
    </row>
    <row r="252" spans="1:6" x14ac:dyDescent="0.25">
      <c r="A252" s="17" t="s">
        <v>110</v>
      </c>
      <c r="B252" t="s">
        <v>9</v>
      </c>
      <c r="C252" t="s">
        <v>9</v>
      </c>
      <c r="D252" t="s">
        <v>9</v>
      </c>
      <c r="E252">
        <f>E246+E250</f>
        <v>1.2959999999999998</v>
      </c>
      <c r="F252" s="17"/>
    </row>
    <row r="253" spans="1:6" x14ac:dyDescent="0.25">
      <c r="A253" s="17" t="s">
        <v>111</v>
      </c>
      <c r="B253" t="s">
        <v>9</v>
      </c>
      <c r="C253" t="s">
        <v>9</v>
      </c>
      <c r="D253" s="287">
        <v>0</v>
      </c>
      <c r="E253">
        <f>ROUND((E252*D253),4)</f>
        <v>0</v>
      </c>
      <c r="F253" s="17"/>
    </row>
    <row r="254" spans="1:6" x14ac:dyDescent="0.25">
      <c r="A254" s="17" t="s">
        <v>112</v>
      </c>
      <c r="B254" t="s">
        <v>9</v>
      </c>
      <c r="C254" t="s">
        <v>9</v>
      </c>
      <c r="D254" t="s">
        <v>9</v>
      </c>
      <c r="E254">
        <f>SUM(E252:E253)</f>
        <v>1.2959999999999998</v>
      </c>
      <c r="F254" s="17"/>
    </row>
    <row r="255" spans="1:6" x14ac:dyDescent="0.25">
      <c r="F255" s="17"/>
    </row>
    <row r="256" spans="1:6" x14ac:dyDescent="0.25">
      <c r="A256" s="17" t="s">
        <v>1037</v>
      </c>
      <c r="B256" t="s">
        <v>642</v>
      </c>
      <c r="F256" s="17"/>
    </row>
    <row r="257" spans="1:6" ht="30" x14ac:dyDescent="0.25">
      <c r="A257" s="17" t="s">
        <v>1038</v>
      </c>
      <c r="F257" s="17"/>
    </row>
    <row r="258" spans="1:6" x14ac:dyDescent="0.25">
      <c r="A258" s="17" t="s">
        <v>119</v>
      </c>
      <c r="F258" s="17"/>
    </row>
    <row r="259" spans="1:6" x14ac:dyDescent="0.25">
      <c r="F259" s="17"/>
    </row>
    <row r="260" spans="1:6" x14ac:dyDescent="0.25">
      <c r="A260" s="17" t="s">
        <v>104</v>
      </c>
      <c r="B260" t="s">
        <v>98</v>
      </c>
      <c r="C260" t="s">
        <v>99</v>
      </c>
      <c r="D260" t="s">
        <v>100</v>
      </c>
      <c r="E260" t="s">
        <v>101</v>
      </c>
      <c r="F260" s="17"/>
    </row>
    <row r="261" spans="1:6" x14ac:dyDescent="0.25">
      <c r="A261" s="17" t="s">
        <v>1035</v>
      </c>
      <c r="B261" t="s">
        <v>105</v>
      </c>
      <c r="C261">
        <v>0.1</v>
      </c>
      <c r="D261">
        <v>4.7699999999999996</v>
      </c>
      <c r="E261">
        <f>ROUND((C261*D261),4)</f>
        <v>0.47699999999999998</v>
      </c>
      <c r="F261" s="17"/>
    </row>
    <row r="262" spans="1:6" x14ac:dyDescent="0.25">
      <c r="A262" s="17" t="s">
        <v>1025</v>
      </c>
      <c r="B262" t="s">
        <v>105</v>
      </c>
      <c r="C262">
        <v>0.1</v>
      </c>
      <c r="D262">
        <v>6.49</v>
      </c>
      <c r="E262">
        <f>ROUND((C262*D262),4)</f>
        <v>0.64900000000000002</v>
      </c>
      <c r="F262" s="17"/>
    </row>
    <row r="263" spans="1:6" x14ac:dyDescent="0.25">
      <c r="A263" s="17" t="s">
        <v>103</v>
      </c>
      <c r="B263" t="s">
        <v>9</v>
      </c>
      <c r="C263" t="s">
        <v>9</v>
      </c>
      <c r="D263" t="s">
        <v>9</v>
      </c>
      <c r="E263">
        <f>SUM(E261:E262)</f>
        <v>1.1259999999999999</v>
      </c>
      <c r="F263" s="17"/>
    </row>
    <row r="264" spans="1:6" x14ac:dyDescent="0.25">
      <c r="F264" s="17"/>
    </row>
    <row r="265" spans="1:6" x14ac:dyDescent="0.25">
      <c r="A265" s="17" t="s">
        <v>106</v>
      </c>
      <c r="B265" t="s">
        <v>98</v>
      </c>
      <c r="C265" t="s">
        <v>99</v>
      </c>
      <c r="D265" t="s">
        <v>100</v>
      </c>
      <c r="E265" t="s">
        <v>101</v>
      </c>
      <c r="F265" s="17"/>
    </row>
    <row r="266" spans="1:6" ht="30" x14ac:dyDescent="0.25">
      <c r="A266" s="17" t="s">
        <v>1039</v>
      </c>
      <c r="B266" t="s">
        <v>109</v>
      </c>
      <c r="C266">
        <v>1</v>
      </c>
      <c r="D266">
        <v>0.32</v>
      </c>
      <c r="E266">
        <f>ROUND((C266*D266),4)</f>
        <v>0.32</v>
      </c>
      <c r="F266" s="17"/>
    </row>
    <row r="267" spans="1:6" x14ac:dyDescent="0.25">
      <c r="A267" s="17" t="s">
        <v>103</v>
      </c>
      <c r="B267" t="s">
        <v>9</v>
      </c>
      <c r="C267" t="s">
        <v>9</v>
      </c>
      <c r="D267" t="s">
        <v>9</v>
      </c>
      <c r="E267">
        <f>SUM(E266:E266)</f>
        <v>0.32</v>
      </c>
      <c r="F267" s="17"/>
    </row>
    <row r="268" spans="1:6" x14ac:dyDescent="0.25">
      <c r="F268" s="17"/>
    </row>
    <row r="269" spans="1:6" x14ac:dyDescent="0.25">
      <c r="A269" s="17" t="s">
        <v>110</v>
      </c>
      <c r="B269" t="s">
        <v>9</v>
      </c>
      <c r="C269" t="s">
        <v>9</v>
      </c>
      <c r="D269" t="s">
        <v>9</v>
      </c>
      <c r="E269">
        <f>E263+E267</f>
        <v>1.446</v>
      </c>
      <c r="F269" s="17"/>
    </row>
    <row r="270" spans="1:6" x14ac:dyDescent="0.25">
      <c r="A270" s="17" t="s">
        <v>111</v>
      </c>
      <c r="B270" t="s">
        <v>9</v>
      </c>
      <c r="C270" t="s">
        <v>9</v>
      </c>
      <c r="D270" s="287">
        <v>0</v>
      </c>
      <c r="E270">
        <f>ROUND((E269*D270),4)</f>
        <v>0</v>
      </c>
      <c r="F270" s="17"/>
    </row>
    <row r="271" spans="1:6" x14ac:dyDescent="0.25">
      <c r="A271" s="17" t="s">
        <v>112</v>
      </c>
      <c r="B271" t="s">
        <v>9</v>
      </c>
      <c r="C271" t="s">
        <v>9</v>
      </c>
      <c r="D271" t="s">
        <v>9</v>
      </c>
      <c r="E271">
        <f>SUM(E269:E270)</f>
        <v>1.446</v>
      </c>
      <c r="F271" s="17"/>
    </row>
    <row r="272" spans="1:6" x14ac:dyDescent="0.25">
      <c r="F272" s="17"/>
    </row>
    <row r="273" spans="1:6" x14ac:dyDescent="0.25">
      <c r="A273" s="17" t="s">
        <v>1040</v>
      </c>
      <c r="B273" t="s">
        <v>49</v>
      </c>
      <c r="F273" s="17"/>
    </row>
    <row r="274" spans="1:6" ht="45" x14ac:dyDescent="0.25">
      <c r="A274" s="17" t="s">
        <v>160</v>
      </c>
      <c r="F274" s="17"/>
    </row>
    <row r="275" spans="1:6" x14ac:dyDescent="0.25">
      <c r="A275" s="17" t="s">
        <v>138</v>
      </c>
      <c r="F275" s="17"/>
    </row>
    <row r="276" spans="1:6" x14ac:dyDescent="0.25">
      <c r="F276" s="17"/>
    </row>
    <row r="277" spans="1:6" x14ac:dyDescent="0.25">
      <c r="A277" s="17" t="s">
        <v>106</v>
      </c>
      <c r="B277" t="s">
        <v>98</v>
      </c>
      <c r="C277" t="s">
        <v>99</v>
      </c>
      <c r="D277" t="s">
        <v>100</v>
      </c>
      <c r="E277" t="s">
        <v>101</v>
      </c>
      <c r="F277" s="17"/>
    </row>
    <row r="278" spans="1:6" ht="30" x14ac:dyDescent="0.25">
      <c r="A278" s="17" t="s">
        <v>157</v>
      </c>
      <c r="B278" t="s">
        <v>105</v>
      </c>
      <c r="C278">
        <v>0.09</v>
      </c>
      <c r="D278">
        <v>11.7135</v>
      </c>
      <c r="E278">
        <f>ROUND((C278*D278),4)</f>
        <v>1.0542</v>
      </c>
      <c r="F278" s="17"/>
    </row>
    <row r="279" spans="1:6" x14ac:dyDescent="0.25">
      <c r="A279" s="17" t="s">
        <v>156</v>
      </c>
      <c r="B279" t="s">
        <v>105</v>
      </c>
      <c r="C279">
        <v>0.09</v>
      </c>
      <c r="D279">
        <v>14.8035</v>
      </c>
      <c r="E279">
        <f>ROUND((C279*D279),4)</f>
        <v>1.3323</v>
      </c>
      <c r="F279" s="17"/>
    </row>
    <row r="280" spans="1:6" ht="45" x14ac:dyDescent="0.25">
      <c r="A280" s="17" t="s">
        <v>161</v>
      </c>
      <c r="B280" t="s">
        <v>144</v>
      </c>
      <c r="C280">
        <v>1</v>
      </c>
      <c r="D280">
        <v>5.54</v>
      </c>
      <c r="E280">
        <f>ROUND((C280*D280),4)</f>
        <v>5.54</v>
      </c>
      <c r="F280" s="17"/>
    </row>
    <row r="281" spans="1:6" x14ac:dyDescent="0.25">
      <c r="A281" s="17" t="s">
        <v>103</v>
      </c>
      <c r="B281" t="s">
        <v>9</v>
      </c>
      <c r="C281" t="s">
        <v>9</v>
      </c>
      <c r="D281" t="s">
        <v>9</v>
      </c>
      <c r="E281">
        <f>SUM(E278:E280)</f>
        <v>7.9264999999999999</v>
      </c>
      <c r="F281" s="17"/>
    </row>
    <row r="282" spans="1:6" x14ac:dyDescent="0.25">
      <c r="F282" s="17"/>
    </row>
    <row r="283" spans="1:6" x14ac:dyDescent="0.25">
      <c r="A283" s="17" t="s">
        <v>110</v>
      </c>
      <c r="B283" t="s">
        <v>9</v>
      </c>
      <c r="C283" t="s">
        <v>9</v>
      </c>
      <c r="D283" t="s">
        <v>9</v>
      </c>
      <c r="E283">
        <f>E281</f>
        <v>7.9264999999999999</v>
      </c>
      <c r="F283" s="17"/>
    </row>
    <row r="284" spans="1:6" x14ac:dyDescent="0.25">
      <c r="A284" s="17" t="s">
        <v>111</v>
      </c>
      <c r="B284" t="s">
        <v>9</v>
      </c>
      <c r="C284" t="s">
        <v>9</v>
      </c>
      <c r="D284" s="287">
        <v>0</v>
      </c>
      <c r="E284">
        <f>ROUND((E283*D284),4)</f>
        <v>0</v>
      </c>
      <c r="F284" s="17"/>
    </row>
    <row r="285" spans="1:6" x14ac:dyDescent="0.25">
      <c r="A285" s="17" t="s">
        <v>112</v>
      </c>
      <c r="B285" t="s">
        <v>9</v>
      </c>
      <c r="C285" t="s">
        <v>9</v>
      </c>
      <c r="D285" t="s">
        <v>9</v>
      </c>
      <c r="E285">
        <f>SUM(E283:E284)</f>
        <v>7.9264999999999999</v>
      </c>
      <c r="F285" s="17"/>
    </row>
    <row r="286" spans="1:6" x14ac:dyDescent="0.25">
      <c r="F286" s="17"/>
    </row>
    <row r="287" spans="1:6" x14ac:dyDescent="0.25">
      <c r="A287" s="17" t="s">
        <v>1041</v>
      </c>
      <c r="B287" t="s">
        <v>647</v>
      </c>
      <c r="F287" s="17"/>
    </row>
    <row r="288" spans="1:6" x14ac:dyDescent="0.25">
      <c r="A288" s="17" t="s">
        <v>1042</v>
      </c>
      <c r="F288" s="17"/>
    </row>
    <row r="289" spans="1:6" x14ac:dyDescent="0.25">
      <c r="A289" s="17" t="s">
        <v>119</v>
      </c>
      <c r="F289" s="17"/>
    </row>
    <row r="290" spans="1:6" x14ac:dyDescent="0.25">
      <c r="F290" s="17"/>
    </row>
    <row r="291" spans="1:6" x14ac:dyDescent="0.25">
      <c r="A291" s="17" t="s">
        <v>106</v>
      </c>
      <c r="B291" t="s">
        <v>98</v>
      </c>
      <c r="C291" t="s">
        <v>99</v>
      </c>
      <c r="D291" t="s">
        <v>100</v>
      </c>
      <c r="E291" t="s">
        <v>101</v>
      </c>
      <c r="F291" s="17"/>
    </row>
    <row r="292" spans="1:6" ht="30" x14ac:dyDescent="0.25">
      <c r="A292" s="17" t="s">
        <v>1043</v>
      </c>
      <c r="B292" t="s">
        <v>105</v>
      </c>
      <c r="C292">
        <v>0.02</v>
      </c>
      <c r="D292">
        <v>11.7302</v>
      </c>
      <c r="E292">
        <f>ROUND((C292*D292),4)</f>
        <v>0.2346</v>
      </c>
      <c r="F292" s="17"/>
    </row>
    <row r="293" spans="1:6" ht="30" x14ac:dyDescent="0.25">
      <c r="A293" s="17" t="s">
        <v>1044</v>
      </c>
      <c r="B293" t="s">
        <v>109</v>
      </c>
      <c r="C293">
        <v>2</v>
      </c>
      <c r="D293">
        <v>3.18</v>
      </c>
      <c r="E293">
        <f>ROUND((C293*D293),4)</f>
        <v>6.36</v>
      </c>
      <c r="F293" s="17"/>
    </row>
    <row r="294" spans="1:6" x14ac:dyDescent="0.25">
      <c r="A294" s="17" t="s">
        <v>103</v>
      </c>
      <c r="B294" t="s">
        <v>9</v>
      </c>
      <c r="C294" t="s">
        <v>9</v>
      </c>
      <c r="D294" t="s">
        <v>9</v>
      </c>
      <c r="E294">
        <f>SUM(E292:E293)</f>
        <v>6.5946000000000007</v>
      </c>
      <c r="F294" s="17"/>
    </row>
    <row r="295" spans="1:6" x14ac:dyDescent="0.25">
      <c r="F295" s="17"/>
    </row>
    <row r="296" spans="1:6" x14ac:dyDescent="0.25">
      <c r="A296" s="17" t="s">
        <v>110</v>
      </c>
      <c r="B296" t="s">
        <v>9</v>
      </c>
      <c r="C296" t="s">
        <v>9</v>
      </c>
      <c r="D296" t="s">
        <v>9</v>
      </c>
      <c r="E296">
        <f>E294</f>
        <v>6.5946000000000007</v>
      </c>
      <c r="F296" s="17"/>
    </row>
    <row r="297" spans="1:6" x14ac:dyDescent="0.25">
      <c r="A297" s="17" t="s">
        <v>111</v>
      </c>
      <c r="B297" t="s">
        <v>9</v>
      </c>
      <c r="C297" t="s">
        <v>9</v>
      </c>
      <c r="D297" s="287">
        <v>0</v>
      </c>
      <c r="E297">
        <f>ROUND((E296*D297),4)</f>
        <v>0</v>
      </c>
      <c r="F297" s="17"/>
    </row>
    <row r="298" spans="1:6" x14ac:dyDescent="0.25">
      <c r="A298" s="17" t="s">
        <v>112</v>
      </c>
      <c r="B298" t="s">
        <v>9</v>
      </c>
      <c r="C298" t="s">
        <v>9</v>
      </c>
      <c r="D298" t="s">
        <v>9</v>
      </c>
      <c r="E298">
        <f>SUM(E296:E297)</f>
        <v>6.5946000000000007</v>
      </c>
      <c r="F298" s="17"/>
    </row>
    <row r="299" spans="1:6" x14ac:dyDescent="0.25">
      <c r="F299" s="17"/>
    </row>
    <row r="300" spans="1:6" x14ac:dyDescent="0.25">
      <c r="A300" s="17" t="s">
        <v>1045</v>
      </c>
      <c r="B300" t="s">
        <v>650</v>
      </c>
      <c r="F300" s="17"/>
    </row>
    <row r="301" spans="1:6" ht="30" x14ac:dyDescent="0.25">
      <c r="A301" s="17" t="s">
        <v>1046</v>
      </c>
      <c r="F301" s="17"/>
    </row>
    <row r="302" spans="1:6" x14ac:dyDescent="0.25">
      <c r="A302" s="17" t="s">
        <v>1047</v>
      </c>
      <c r="F302" s="17"/>
    </row>
    <row r="303" spans="1:6" x14ac:dyDescent="0.25">
      <c r="F303" s="17"/>
    </row>
    <row r="304" spans="1:6" x14ac:dyDescent="0.25">
      <c r="A304" s="17" t="s">
        <v>106</v>
      </c>
      <c r="B304" t="s">
        <v>98</v>
      </c>
      <c r="C304" t="s">
        <v>99</v>
      </c>
      <c r="D304" t="s">
        <v>100</v>
      </c>
      <c r="E304" t="s">
        <v>101</v>
      </c>
      <c r="F304" s="17"/>
    </row>
    <row r="305" spans="1:6" ht="30" x14ac:dyDescent="0.25">
      <c r="A305" s="17" t="s">
        <v>1048</v>
      </c>
      <c r="B305" t="s">
        <v>159</v>
      </c>
      <c r="C305">
        <v>1</v>
      </c>
      <c r="D305">
        <v>26.33</v>
      </c>
      <c r="E305">
        <f>ROUND((C305*D305),4)</f>
        <v>26.33</v>
      </c>
      <c r="F305" s="17"/>
    </row>
    <row r="306" spans="1:6" x14ac:dyDescent="0.25">
      <c r="A306" s="17" t="s">
        <v>103</v>
      </c>
      <c r="B306" t="s">
        <v>9</v>
      </c>
      <c r="C306" t="s">
        <v>9</v>
      </c>
      <c r="D306" t="s">
        <v>9</v>
      </c>
      <c r="E306">
        <f>SUM(E305:E305)</f>
        <v>26.33</v>
      </c>
      <c r="F306" s="17"/>
    </row>
    <row r="307" spans="1:6" x14ac:dyDescent="0.25">
      <c r="F307" s="17"/>
    </row>
    <row r="308" spans="1:6" x14ac:dyDescent="0.25">
      <c r="A308" s="17" t="s">
        <v>110</v>
      </c>
      <c r="B308" t="s">
        <v>9</v>
      </c>
      <c r="C308" t="s">
        <v>9</v>
      </c>
      <c r="D308" t="s">
        <v>9</v>
      </c>
      <c r="E308">
        <f>E306</f>
        <v>26.33</v>
      </c>
      <c r="F308" s="17"/>
    </row>
    <row r="309" spans="1:6" x14ac:dyDescent="0.25">
      <c r="A309" s="17" t="s">
        <v>111</v>
      </c>
      <c r="B309" t="s">
        <v>9</v>
      </c>
      <c r="C309" t="s">
        <v>9</v>
      </c>
      <c r="D309" s="287">
        <v>0</v>
      </c>
      <c r="E309">
        <f>ROUND((E308*D309),4)</f>
        <v>0</v>
      </c>
      <c r="F309" s="17"/>
    </row>
    <row r="310" spans="1:6" x14ac:dyDescent="0.25">
      <c r="A310" s="17" t="s">
        <v>112</v>
      </c>
      <c r="B310" t="s">
        <v>9</v>
      </c>
      <c r="C310" t="s">
        <v>9</v>
      </c>
      <c r="D310" t="s">
        <v>9</v>
      </c>
      <c r="E310">
        <f>SUM(E308:E309)</f>
        <v>26.33</v>
      </c>
      <c r="F310" s="17"/>
    </row>
    <row r="311" spans="1:6" x14ac:dyDescent="0.25">
      <c r="F311" s="17"/>
    </row>
    <row r="312" spans="1:6" x14ac:dyDescent="0.25">
      <c r="A312" s="17" t="s">
        <v>1049</v>
      </c>
      <c r="B312" t="s">
        <v>13</v>
      </c>
      <c r="F312" s="17"/>
    </row>
    <row r="313" spans="1:6" ht="30" x14ac:dyDescent="0.25">
      <c r="A313" s="17" t="s">
        <v>113</v>
      </c>
      <c r="F313" s="17"/>
    </row>
    <row r="314" spans="1:6" x14ac:dyDescent="0.25">
      <c r="A314" s="17" t="s">
        <v>114</v>
      </c>
      <c r="F314" s="17"/>
    </row>
    <row r="315" spans="1:6" x14ac:dyDescent="0.25">
      <c r="F315" s="17"/>
    </row>
    <row r="316" spans="1:6" x14ac:dyDescent="0.25">
      <c r="A316" s="17" t="s">
        <v>106</v>
      </c>
      <c r="B316" t="s">
        <v>98</v>
      </c>
      <c r="C316" t="s">
        <v>99</v>
      </c>
      <c r="D316" t="s">
        <v>100</v>
      </c>
      <c r="E316" t="s">
        <v>101</v>
      </c>
      <c r="F316" s="17"/>
    </row>
    <row r="317" spans="1:6" ht="30" x14ac:dyDescent="0.25">
      <c r="A317" s="17" t="s">
        <v>115</v>
      </c>
      <c r="B317" t="s">
        <v>105</v>
      </c>
      <c r="C317">
        <v>1.5</v>
      </c>
      <c r="D317">
        <v>13.823499999999999</v>
      </c>
      <c r="E317">
        <f>ROUND((C317*D317),4)</f>
        <v>20.735299999999999</v>
      </c>
      <c r="F317" s="17"/>
    </row>
    <row r="318" spans="1:6" x14ac:dyDescent="0.25">
      <c r="A318" s="17" t="s">
        <v>985</v>
      </c>
      <c r="B318" t="s">
        <v>105</v>
      </c>
      <c r="C318">
        <v>1.5</v>
      </c>
      <c r="D318">
        <v>10.5754</v>
      </c>
      <c r="E318">
        <f>ROUND((C318*D318),4)</f>
        <v>15.863099999999999</v>
      </c>
      <c r="F318" s="17"/>
    </row>
    <row r="319" spans="1:6" x14ac:dyDescent="0.25">
      <c r="A319" s="17" t="s">
        <v>103</v>
      </c>
      <c r="B319" t="s">
        <v>9</v>
      </c>
      <c r="C319" t="s">
        <v>9</v>
      </c>
      <c r="D319" t="s">
        <v>9</v>
      </c>
      <c r="E319">
        <f>SUM(E317:E318)</f>
        <v>36.598399999999998</v>
      </c>
      <c r="F319" s="17"/>
    </row>
    <row r="320" spans="1:6" x14ac:dyDescent="0.25">
      <c r="F320" s="17"/>
    </row>
    <row r="321" spans="1:6" x14ac:dyDescent="0.25">
      <c r="A321" s="17" t="s">
        <v>110</v>
      </c>
      <c r="B321" t="s">
        <v>9</v>
      </c>
      <c r="C321" t="s">
        <v>9</v>
      </c>
      <c r="D321" t="s">
        <v>9</v>
      </c>
      <c r="E321">
        <f>E319</f>
        <v>36.598399999999998</v>
      </c>
      <c r="F321" s="17"/>
    </row>
    <row r="322" spans="1:6" x14ac:dyDescent="0.25">
      <c r="A322" s="17" t="s">
        <v>111</v>
      </c>
      <c r="B322" t="s">
        <v>9</v>
      </c>
      <c r="C322" t="s">
        <v>9</v>
      </c>
      <c r="D322" s="287">
        <v>0</v>
      </c>
      <c r="E322">
        <f>ROUND((E321*D322),4)</f>
        <v>0</v>
      </c>
      <c r="F322" s="17"/>
    </row>
    <row r="323" spans="1:6" x14ac:dyDescent="0.25">
      <c r="A323" s="17" t="s">
        <v>112</v>
      </c>
      <c r="B323" t="s">
        <v>9</v>
      </c>
      <c r="C323" t="s">
        <v>9</v>
      </c>
      <c r="D323" t="s">
        <v>9</v>
      </c>
      <c r="E323">
        <f>SUM(E321:E322)</f>
        <v>36.598399999999998</v>
      </c>
      <c r="F323" s="17"/>
    </row>
    <row r="324" spans="1:6" x14ac:dyDescent="0.25">
      <c r="F324" s="17"/>
    </row>
    <row r="325" spans="1:6" x14ac:dyDescent="0.25">
      <c r="A325" s="17" t="s">
        <v>1050</v>
      </c>
      <c r="B325" t="s">
        <v>16</v>
      </c>
      <c r="F325" s="17"/>
    </row>
    <row r="326" spans="1:6" ht="30" x14ac:dyDescent="0.25">
      <c r="A326" s="17" t="s">
        <v>116</v>
      </c>
      <c r="F326" s="17"/>
    </row>
    <row r="327" spans="1:6" x14ac:dyDescent="0.25">
      <c r="A327" s="17" t="s">
        <v>114</v>
      </c>
      <c r="F327" s="17"/>
    </row>
    <row r="328" spans="1:6" x14ac:dyDescent="0.25">
      <c r="F328" s="17"/>
    </row>
    <row r="329" spans="1:6" x14ac:dyDescent="0.25">
      <c r="A329" s="17" t="s">
        <v>106</v>
      </c>
      <c r="B329" t="s">
        <v>98</v>
      </c>
      <c r="C329" t="s">
        <v>99</v>
      </c>
      <c r="D329" t="s">
        <v>100</v>
      </c>
      <c r="E329" t="s">
        <v>101</v>
      </c>
      <c r="F329" s="17"/>
    </row>
    <row r="330" spans="1:6" x14ac:dyDescent="0.25">
      <c r="A330" s="17" t="s">
        <v>117</v>
      </c>
      <c r="B330" t="s">
        <v>105</v>
      </c>
      <c r="C330">
        <v>0.159</v>
      </c>
      <c r="D330">
        <v>14.375400000000001</v>
      </c>
      <c r="E330">
        <f>ROUND((C330*D330),4)</f>
        <v>2.2856999999999998</v>
      </c>
      <c r="F330" s="17"/>
    </row>
    <row r="331" spans="1:6" x14ac:dyDescent="0.25">
      <c r="A331" s="17" t="s">
        <v>985</v>
      </c>
      <c r="B331" t="s">
        <v>105</v>
      </c>
      <c r="C331">
        <v>0.159</v>
      </c>
      <c r="D331">
        <v>10.5754</v>
      </c>
      <c r="E331">
        <f>ROUND((C331*D331),4)</f>
        <v>1.6815</v>
      </c>
      <c r="F331" s="17"/>
    </row>
    <row r="332" spans="1:6" ht="30" x14ac:dyDescent="0.25">
      <c r="A332" s="17" t="s">
        <v>1051</v>
      </c>
      <c r="B332" t="s">
        <v>109</v>
      </c>
      <c r="C332">
        <v>4.1399999999999999E-2</v>
      </c>
      <c r="D332">
        <v>0.88</v>
      </c>
      <c r="E332">
        <f>ROUND((C332*D332),4)</f>
        <v>3.6400000000000002E-2</v>
      </c>
      <c r="F332" s="17"/>
    </row>
    <row r="333" spans="1:6" x14ac:dyDescent="0.25">
      <c r="A333" s="17" t="s">
        <v>103</v>
      </c>
      <c r="B333" t="s">
        <v>9</v>
      </c>
      <c r="C333" t="s">
        <v>9</v>
      </c>
      <c r="D333" t="s">
        <v>9</v>
      </c>
      <c r="E333">
        <f>SUM(E330:E332)</f>
        <v>4.0036000000000005</v>
      </c>
      <c r="F333" s="17"/>
    </row>
    <row r="334" spans="1:6" x14ac:dyDescent="0.25">
      <c r="F334" s="17"/>
    </row>
    <row r="335" spans="1:6" x14ac:dyDescent="0.25">
      <c r="A335" s="17" t="s">
        <v>110</v>
      </c>
      <c r="B335" t="s">
        <v>9</v>
      </c>
      <c r="C335" t="s">
        <v>9</v>
      </c>
      <c r="D335" t="s">
        <v>9</v>
      </c>
      <c r="E335">
        <f>E333</f>
        <v>4.0036000000000005</v>
      </c>
      <c r="F335" s="17"/>
    </row>
    <row r="336" spans="1:6" x14ac:dyDescent="0.25">
      <c r="A336" s="17" t="s">
        <v>111</v>
      </c>
      <c r="B336" t="s">
        <v>9</v>
      </c>
      <c r="C336" t="s">
        <v>9</v>
      </c>
      <c r="D336" s="287">
        <v>0</v>
      </c>
      <c r="E336">
        <f>ROUND((E335*D336),4)</f>
        <v>0</v>
      </c>
      <c r="F336" s="17"/>
    </row>
    <row r="337" spans="1:6" x14ac:dyDescent="0.25">
      <c r="A337" s="17" t="s">
        <v>112</v>
      </c>
      <c r="B337" t="s">
        <v>9</v>
      </c>
      <c r="C337" t="s">
        <v>9</v>
      </c>
      <c r="D337" t="s">
        <v>9</v>
      </c>
      <c r="E337">
        <f>SUM(E335:E336)</f>
        <v>4.0036000000000005</v>
      </c>
      <c r="F337" s="17"/>
    </row>
    <row r="338" spans="1:6" x14ac:dyDescent="0.25">
      <c r="F338" s="17"/>
    </row>
    <row r="339" spans="1:6" x14ac:dyDescent="0.25">
      <c r="A339" s="17" t="s">
        <v>1052</v>
      </c>
      <c r="B339" t="s">
        <v>18</v>
      </c>
      <c r="F339" s="17"/>
    </row>
    <row r="340" spans="1:6" ht="30" x14ac:dyDescent="0.25">
      <c r="A340" s="17" t="s">
        <v>118</v>
      </c>
      <c r="F340" s="17"/>
    </row>
    <row r="341" spans="1:6" x14ac:dyDescent="0.25">
      <c r="A341" s="17" t="s">
        <v>119</v>
      </c>
      <c r="F341" s="17"/>
    </row>
    <row r="342" spans="1:6" x14ac:dyDescent="0.25">
      <c r="F342" s="17"/>
    </row>
    <row r="343" spans="1:6" x14ac:dyDescent="0.25">
      <c r="A343" s="17" t="s">
        <v>106</v>
      </c>
      <c r="B343" t="s">
        <v>98</v>
      </c>
      <c r="C343" t="s">
        <v>99</v>
      </c>
      <c r="D343" t="s">
        <v>100</v>
      </c>
      <c r="E343" t="s">
        <v>101</v>
      </c>
      <c r="F343" s="17"/>
    </row>
    <row r="344" spans="1:6" ht="30" x14ac:dyDescent="0.25">
      <c r="A344" s="17" t="s">
        <v>120</v>
      </c>
      <c r="B344" t="s">
        <v>105</v>
      </c>
      <c r="C344">
        <v>0.25</v>
      </c>
      <c r="D344">
        <v>12.1135</v>
      </c>
      <c r="E344">
        <f>ROUND((C344*D344),4)</f>
        <v>3.0284</v>
      </c>
      <c r="F344" s="17"/>
    </row>
    <row r="345" spans="1:6" ht="30" x14ac:dyDescent="0.25">
      <c r="A345" s="17" t="s">
        <v>121</v>
      </c>
      <c r="B345" t="s">
        <v>105</v>
      </c>
      <c r="C345">
        <v>0.25</v>
      </c>
      <c r="D345">
        <v>14.8035</v>
      </c>
      <c r="E345">
        <f>ROUND((C345*D345),4)</f>
        <v>3.7008999999999999</v>
      </c>
      <c r="F345" s="17"/>
    </row>
    <row r="346" spans="1:6" x14ac:dyDescent="0.25">
      <c r="A346" s="17" t="s">
        <v>103</v>
      </c>
      <c r="B346" t="s">
        <v>9</v>
      </c>
      <c r="C346" t="s">
        <v>9</v>
      </c>
      <c r="D346" t="s">
        <v>9</v>
      </c>
      <c r="E346">
        <f>SUM(E344:E345)</f>
        <v>6.7293000000000003</v>
      </c>
      <c r="F346" s="17"/>
    </row>
    <row r="347" spans="1:6" x14ac:dyDescent="0.25">
      <c r="F347" s="17"/>
    </row>
    <row r="348" spans="1:6" x14ac:dyDescent="0.25">
      <c r="A348" s="17" t="s">
        <v>110</v>
      </c>
      <c r="B348" t="s">
        <v>9</v>
      </c>
      <c r="C348" t="s">
        <v>9</v>
      </c>
      <c r="D348" t="s">
        <v>9</v>
      </c>
      <c r="E348">
        <f>E346</f>
        <v>6.7293000000000003</v>
      </c>
      <c r="F348" s="17"/>
    </row>
    <row r="349" spans="1:6" x14ac:dyDescent="0.25">
      <c r="A349" s="17" t="s">
        <v>111</v>
      </c>
      <c r="B349" t="s">
        <v>9</v>
      </c>
      <c r="C349" t="s">
        <v>9</v>
      </c>
      <c r="D349" s="287">
        <v>0</v>
      </c>
      <c r="E349">
        <f>ROUND((E348*D349),4)</f>
        <v>0</v>
      </c>
      <c r="F349" s="17"/>
    </row>
    <row r="350" spans="1:6" x14ac:dyDescent="0.25">
      <c r="A350" s="17" t="s">
        <v>112</v>
      </c>
      <c r="B350" t="s">
        <v>9</v>
      </c>
      <c r="C350" t="s">
        <v>9</v>
      </c>
      <c r="D350" t="s">
        <v>9</v>
      </c>
      <c r="E350">
        <f>SUM(E348:E349)</f>
        <v>6.7293000000000003</v>
      </c>
      <c r="F350" s="17"/>
    </row>
    <row r="351" spans="1:6" x14ac:dyDescent="0.25">
      <c r="F351" s="17"/>
    </row>
    <row r="352" spans="1:6" x14ac:dyDescent="0.25">
      <c r="A352" s="17" t="s">
        <v>1053</v>
      </c>
      <c r="B352" t="s">
        <v>661</v>
      </c>
      <c r="F352" s="17"/>
    </row>
    <row r="353" spans="1:6" ht="30" x14ac:dyDescent="0.25">
      <c r="A353" s="17" t="s">
        <v>1054</v>
      </c>
      <c r="F353" s="17"/>
    </row>
    <row r="354" spans="1:6" x14ac:dyDescent="0.25">
      <c r="A354" s="17" t="s">
        <v>119</v>
      </c>
      <c r="F354" s="17"/>
    </row>
    <row r="355" spans="1:6" x14ac:dyDescent="0.25">
      <c r="F355" s="17"/>
    </row>
    <row r="356" spans="1:6" x14ac:dyDescent="0.25">
      <c r="A356" s="17" t="s">
        <v>106</v>
      </c>
      <c r="B356" t="s">
        <v>98</v>
      </c>
      <c r="C356" t="s">
        <v>99</v>
      </c>
      <c r="D356" t="s">
        <v>100</v>
      </c>
      <c r="E356" t="s">
        <v>101</v>
      </c>
      <c r="F356" s="17"/>
    </row>
    <row r="357" spans="1:6" ht="30" x14ac:dyDescent="0.25">
      <c r="A357" s="17" t="s">
        <v>1055</v>
      </c>
      <c r="B357" t="s">
        <v>109</v>
      </c>
      <c r="C357">
        <v>1</v>
      </c>
      <c r="D357">
        <v>30.03</v>
      </c>
      <c r="E357">
        <f>ROUND((C357*D357),4)</f>
        <v>30.03</v>
      </c>
      <c r="F357" s="17"/>
    </row>
    <row r="358" spans="1:6" x14ac:dyDescent="0.25">
      <c r="A358" s="17" t="s">
        <v>103</v>
      </c>
      <c r="B358" t="s">
        <v>9</v>
      </c>
      <c r="C358" t="s">
        <v>9</v>
      </c>
      <c r="D358" t="s">
        <v>9</v>
      </c>
      <c r="E358">
        <f>SUM(E357:E357)</f>
        <v>30.03</v>
      </c>
      <c r="F358" s="17"/>
    </row>
    <row r="359" spans="1:6" x14ac:dyDescent="0.25">
      <c r="F359" s="17"/>
    </row>
    <row r="360" spans="1:6" x14ac:dyDescent="0.25">
      <c r="A360" s="17" t="s">
        <v>110</v>
      </c>
      <c r="B360" t="s">
        <v>9</v>
      </c>
      <c r="C360" t="s">
        <v>9</v>
      </c>
      <c r="D360" t="s">
        <v>9</v>
      </c>
      <c r="E360">
        <f>E358</f>
        <v>30.03</v>
      </c>
      <c r="F360" s="17"/>
    </row>
    <row r="361" spans="1:6" x14ac:dyDescent="0.25">
      <c r="A361" s="17" t="s">
        <v>111</v>
      </c>
      <c r="B361" t="s">
        <v>9</v>
      </c>
      <c r="C361" t="s">
        <v>9</v>
      </c>
      <c r="D361" s="287">
        <v>0</v>
      </c>
      <c r="E361">
        <f>ROUND((E360*D361),4)</f>
        <v>0</v>
      </c>
      <c r="F361" s="17"/>
    </row>
    <row r="362" spans="1:6" x14ac:dyDescent="0.25">
      <c r="A362" s="17" t="s">
        <v>112</v>
      </c>
      <c r="B362" t="s">
        <v>9</v>
      </c>
      <c r="C362" t="s">
        <v>9</v>
      </c>
      <c r="D362" t="s">
        <v>9</v>
      </c>
      <c r="E362">
        <f>SUM(E360:E361)</f>
        <v>30.03</v>
      </c>
      <c r="F362" s="17"/>
    </row>
    <row r="363" spans="1:6" x14ac:dyDescent="0.25">
      <c r="F363" s="17"/>
    </row>
    <row r="364" spans="1:6" x14ac:dyDescent="0.25">
      <c r="A364" s="17" t="s">
        <v>1056</v>
      </c>
      <c r="B364" t="s">
        <v>21</v>
      </c>
      <c r="F364" s="17"/>
    </row>
    <row r="365" spans="1:6" ht="30" x14ac:dyDescent="0.25">
      <c r="A365" s="17" t="s">
        <v>122</v>
      </c>
      <c r="F365" s="17"/>
    </row>
    <row r="366" spans="1:6" x14ac:dyDescent="0.25">
      <c r="A366" s="17" t="s">
        <v>119</v>
      </c>
      <c r="F366" s="17"/>
    </row>
    <row r="367" spans="1:6" x14ac:dyDescent="0.25">
      <c r="F367" s="17"/>
    </row>
    <row r="368" spans="1:6" x14ac:dyDescent="0.25">
      <c r="A368" s="17" t="s">
        <v>106</v>
      </c>
      <c r="B368" t="s">
        <v>98</v>
      </c>
      <c r="C368" t="s">
        <v>99</v>
      </c>
      <c r="D368" t="s">
        <v>100</v>
      </c>
      <c r="E368" t="s">
        <v>101</v>
      </c>
      <c r="F368" s="17"/>
    </row>
    <row r="369" spans="1:6" ht="30" x14ac:dyDescent="0.25">
      <c r="A369" s="17" t="s">
        <v>123</v>
      </c>
      <c r="B369" t="s">
        <v>105</v>
      </c>
      <c r="C369">
        <v>0.5</v>
      </c>
      <c r="D369">
        <v>14.6435</v>
      </c>
      <c r="E369">
        <f>ROUND((C369*D369),4)</f>
        <v>7.3217999999999996</v>
      </c>
      <c r="F369" s="17"/>
    </row>
    <row r="370" spans="1:6" x14ac:dyDescent="0.25">
      <c r="A370" s="17" t="s">
        <v>103</v>
      </c>
      <c r="B370" t="s">
        <v>9</v>
      </c>
      <c r="C370" t="s">
        <v>9</v>
      </c>
      <c r="D370" t="s">
        <v>9</v>
      </c>
      <c r="E370">
        <f>SUM(E369:E369)</f>
        <v>7.3217999999999996</v>
      </c>
      <c r="F370" s="17"/>
    </row>
    <row r="371" spans="1:6" x14ac:dyDescent="0.25">
      <c r="F371" s="17"/>
    </row>
    <row r="372" spans="1:6" x14ac:dyDescent="0.25">
      <c r="A372" s="17" t="s">
        <v>110</v>
      </c>
      <c r="B372" t="s">
        <v>9</v>
      </c>
      <c r="C372" t="s">
        <v>9</v>
      </c>
      <c r="D372" t="s">
        <v>9</v>
      </c>
      <c r="E372">
        <f>E370</f>
        <v>7.3217999999999996</v>
      </c>
      <c r="F372" s="17"/>
    </row>
    <row r="373" spans="1:6" x14ac:dyDescent="0.25">
      <c r="A373" s="17" t="s">
        <v>111</v>
      </c>
      <c r="B373" t="s">
        <v>9</v>
      </c>
      <c r="C373" t="s">
        <v>9</v>
      </c>
      <c r="D373" s="287">
        <v>0</v>
      </c>
      <c r="E373">
        <f>ROUND((E372*D373),4)</f>
        <v>0</v>
      </c>
      <c r="F373" s="17"/>
    </row>
    <row r="374" spans="1:6" x14ac:dyDescent="0.25">
      <c r="A374" s="17" t="s">
        <v>112</v>
      </c>
      <c r="B374" t="s">
        <v>9</v>
      </c>
      <c r="C374" t="s">
        <v>9</v>
      </c>
      <c r="D374" t="s">
        <v>9</v>
      </c>
      <c r="E374">
        <f>SUM(E372:E373)</f>
        <v>7.3217999999999996</v>
      </c>
      <c r="F374" s="17"/>
    </row>
    <row r="375" spans="1:6" x14ac:dyDescent="0.25">
      <c r="F375" s="17"/>
    </row>
    <row r="376" spans="1:6" x14ac:dyDescent="0.25">
      <c r="A376" s="17" t="s">
        <v>1057</v>
      </c>
      <c r="B376" t="s">
        <v>23</v>
      </c>
      <c r="F376" s="17"/>
    </row>
    <row r="377" spans="1:6" x14ac:dyDescent="0.25">
      <c r="A377" s="17" t="s">
        <v>124</v>
      </c>
      <c r="F377" s="17"/>
    </row>
    <row r="378" spans="1:6" x14ac:dyDescent="0.25">
      <c r="A378" s="17" t="s">
        <v>119</v>
      </c>
      <c r="F378" s="17"/>
    </row>
    <row r="379" spans="1:6" x14ac:dyDescent="0.25">
      <c r="F379" s="17"/>
    </row>
    <row r="380" spans="1:6" x14ac:dyDescent="0.25">
      <c r="A380" s="17" t="s">
        <v>106</v>
      </c>
      <c r="B380" t="s">
        <v>98</v>
      </c>
      <c r="C380" t="s">
        <v>99</v>
      </c>
      <c r="D380" t="s">
        <v>100</v>
      </c>
      <c r="E380" t="s">
        <v>101</v>
      </c>
      <c r="F380" s="17"/>
    </row>
    <row r="381" spans="1:6" ht="30" x14ac:dyDescent="0.25">
      <c r="A381" s="17" t="s">
        <v>123</v>
      </c>
      <c r="B381" t="s">
        <v>105</v>
      </c>
      <c r="C381">
        <v>1.2</v>
      </c>
      <c r="D381">
        <v>14.6435</v>
      </c>
      <c r="E381">
        <f>ROUND((C381*D381),4)</f>
        <v>17.572199999999999</v>
      </c>
      <c r="F381" s="17"/>
    </row>
    <row r="382" spans="1:6" x14ac:dyDescent="0.25">
      <c r="A382" s="17" t="s">
        <v>117</v>
      </c>
      <c r="B382" t="s">
        <v>105</v>
      </c>
      <c r="C382">
        <v>1.2</v>
      </c>
      <c r="D382">
        <v>14.375400000000001</v>
      </c>
      <c r="E382">
        <f>ROUND((C382*D382),4)</f>
        <v>17.250499999999999</v>
      </c>
      <c r="F382" s="17"/>
    </row>
    <row r="383" spans="1:6" x14ac:dyDescent="0.25">
      <c r="A383" s="17" t="s">
        <v>103</v>
      </c>
      <c r="B383" t="s">
        <v>9</v>
      </c>
      <c r="C383" t="s">
        <v>9</v>
      </c>
      <c r="D383" t="s">
        <v>9</v>
      </c>
      <c r="E383">
        <f>SUM(E381:E382)</f>
        <v>34.822699999999998</v>
      </c>
      <c r="F383" s="17"/>
    </row>
    <row r="384" spans="1:6" x14ac:dyDescent="0.25">
      <c r="F384" s="17"/>
    </row>
    <row r="385" spans="1:6" x14ac:dyDescent="0.25">
      <c r="A385" s="17" t="s">
        <v>110</v>
      </c>
      <c r="B385" t="s">
        <v>9</v>
      </c>
      <c r="C385" t="s">
        <v>9</v>
      </c>
      <c r="D385" t="s">
        <v>9</v>
      </c>
      <c r="E385">
        <f>E383</f>
        <v>34.822699999999998</v>
      </c>
      <c r="F385" s="17"/>
    </row>
    <row r="386" spans="1:6" x14ac:dyDescent="0.25">
      <c r="A386" s="17" t="s">
        <v>111</v>
      </c>
      <c r="B386" t="s">
        <v>9</v>
      </c>
      <c r="C386" t="s">
        <v>9</v>
      </c>
      <c r="D386" s="287">
        <v>0</v>
      </c>
      <c r="E386">
        <f>ROUND((E385*D386),4)</f>
        <v>0</v>
      </c>
      <c r="F386" s="17"/>
    </row>
    <row r="387" spans="1:6" x14ac:dyDescent="0.25">
      <c r="A387" s="17" t="s">
        <v>112</v>
      </c>
      <c r="B387" t="s">
        <v>9</v>
      </c>
      <c r="C387" t="s">
        <v>9</v>
      </c>
      <c r="D387" t="s">
        <v>9</v>
      </c>
      <c r="E387">
        <f>SUM(E385:E386)</f>
        <v>34.822699999999998</v>
      </c>
      <c r="F387" s="17"/>
    </row>
    <row r="388" spans="1:6" x14ac:dyDescent="0.25">
      <c r="F388" s="17"/>
    </row>
    <row r="389" spans="1:6" x14ac:dyDescent="0.25">
      <c r="A389" s="17" t="s">
        <v>1058</v>
      </c>
      <c r="B389" t="s">
        <v>667</v>
      </c>
      <c r="F389" s="17"/>
    </row>
    <row r="390" spans="1:6" x14ac:dyDescent="0.25">
      <c r="A390" s="17" t="s">
        <v>1059</v>
      </c>
      <c r="F390" s="17"/>
    </row>
    <row r="391" spans="1:6" x14ac:dyDescent="0.25">
      <c r="A391" s="17" t="s">
        <v>114</v>
      </c>
      <c r="F391" s="17"/>
    </row>
    <row r="392" spans="1:6" x14ac:dyDescent="0.25">
      <c r="F392" s="17"/>
    </row>
    <row r="393" spans="1:6" x14ac:dyDescent="0.25">
      <c r="A393" s="17" t="s">
        <v>106</v>
      </c>
      <c r="B393" t="s">
        <v>98</v>
      </c>
      <c r="C393" t="s">
        <v>99</v>
      </c>
      <c r="D393" t="s">
        <v>100</v>
      </c>
      <c r="E393" t="s">
        <v>101</v>
      </c>
      <c r="F393" s="17"/>
    </row>
    <row r="394" spans="1:6" x14ac:dyDescent="0.25">
      <c r="A394" s="17" t="s">
        <v>985</v>
      </c>
      <c r="B394" t="s">
        <v>105</v>
      </c>
      <c r="C394">
        <v>0.5</v>
      </c>
      <c r="D394">
        <v>10.5754</v>
      </c>
      <c r="E394">
        <f>ROUND((C394*D394),4)</f>
        <v>5.2877000000000001</v>
      </c>
      <c r="F394" s="17"/>
    </row>
    <row r="395" spans="1:6" ht="30" x14ac:dyDescent="0.25">
      <c r="A395" s="17" t="s">
        <v>1051</v>
      </c>
      <c r="B395" t="s">
        <v>109</v>
      </c>
      <c r="C395">
        <v>0.5</v>
      </c>
      <c r="D395">
        <v>0.88</v>
      </c>
      <c r="E395">
        <f>ROUND((C395*D395),4)</f>
        <v>0.44</v>
      </c>
      <c r="F395" s="17"/>
    </row>
    <row r="396" spans="1:6" x14ac:dyDescent="0.25">
      <c r="A396" s="17" t="s">
        <v>103</v>
      </c>
      <c r="B396" t="s">
        <v>9</v>
      </c>
      <c r="C396" t="s">
        <v>9</v>
      </c>
      <c r="D396" t="s">
        <v>9</v>
      </c>
      <c r="E396">
        <f>SUM(E394:E395)</f>
        <v>5.7277000000000005</v>
      </c>
      <c r="F396" s="17"/>
    </row>
    <row r="397" spans="1:6" x14ac:dyDescent="0.25">
      <c r="F397" s="17"/>
    </row>
    <row r="398" spans="1:6" x14ac:dyDescent="0.25">
      <c r="A398" s="17" t="s">
        <v>110</v>
      </c>
      <c r="B398" t="s">
        <v>9</v>
      </c>
      <c r="C398" t="s">
        <v>9</v>
      </c>
      <c r="D398" t="s">
        <v>9</v>
      </c>
      <c r="E398">
        <f>E396</f>
        <v>5.7277000000000005</v>
      </c>
      <c r="F398" s="17"/>
    </row>
    <row r="399" spans="1:6" x14ac:dyDescent="0.25">
      <c r="A399" s="17" t="s">
        <v>111</v>
      </c>
      <c r="B399" t="s">
        <v>9</v>
      </c>
      <c r="C399" t="s">
        <v>9</v>
      </c>
      <c r="D399" s="287">
        <v>0</v>
      </c>
      <c r="E399">
        <f>ROUND((E398*D399),4)</f>
        <v>0</v>
      </c>
      <c r="F399" s="17"/>
    </row>
    <row r="400" spans="1:6" x14ac:dyDescent="0.25">
      <c r="A400" s="17" t="s">
        <v>112</v>
      </c>
      <c r="B400" t="s">
        <v>9</v>
      </c>
      <c r="C400" t="s">
        <v>9</v>
      </c>
      <c r="D400" t="s">
        <v>9</v>
      </c>
      <c r="E400">
        <f>SUM(E398:E399)</f>
        <v>5.7277000000000005</v>
      </c>
      <c r="F400" s="17"/>
    </row>
    <row r="401" spans="1:6" x14ac:dyDescent="0.25">
      <c r="F401" s="17"/>
    </row>
    <row r="402" spans="1:6" x14ac:dyDescent="0.25">
      <c r="A402" s="17" t="s">
        <v>1060</v>
      </c>
      <c r="B402" t="s">
        <v>670</v>
      </c>
      <c r="F402" s="17"/>
    </row>
    <row r="403" spans="1:6" x14ac:dyDescent="0.25">
      <c r="A403" s="17" t="s">
        <v>1061</v>
      </c>
      <c r="F403" s="17"/>
    </row>
    <row r="404" spans="1:6" x14ac:dyDescent="0.25">
      <c r="A404" s="17" t="s">
        <v>114</v>
      </c>
      <c r="F404" s="17"/>
    </row>
    <row r="405" spans="1:6" x14ac:dyDescent="0.25">
      <c r="F405" s="17"/>
    </row>
    <row r="406" spans="1:6" x14ac:dyDescent="0.25">
      <c r="A406" s="17" t="s">
        <v>106</v>
      </c>
      <c r="B406" t="s">
        <v>98</v>
      </c>
      <c r="C406" t="s">
        <v>99</v>
      </c>
      <c r="D406" t="s">
        <v>100</v>
      </c>
      <c r="E406" t="s">
        <v>101</v>
      </c>
      <c r="F406" s="17"/>
    </row>
    <row r="407" spans="1:6" x14ac:dyDescent="0.25">
      <c r="A407" s="17" t="s">
        <v>130</v>
      </c>
      <c r="B407" t="s">
        <v>105</v>
      </c>
      <c r="C407">
        <v>0.5</v>
      </c>
      <c r="D407">
        <v>13.313499999999999</v>
      </c>
      <c r="E407">
        <f>ROUND((C407*D407),4)</f>
        <v>6.6567999999999996</v>
      </c>
      <c r="F407" s="17"/>
    </row>
    <row r="408" spans="1:6" x14ac:dyDescent="0.25">
      <c r="A408" s="17" t="s">
        <v>985</v>
      </c>
      <c r="B408" t="s">
        <v>105</v>
      </c>
      <c r="C408">
        <v>0.2</v>
      </c>
      <c r="D408">
        <v>10.5754</v>
      </c>
      <c r="E408">
        <f>ROUND((C408*D408),4)</f>
        <v>2.1151</v>
      </c>
      <c r="F408" s="17"/>
    </row>
    <row r="409" spans="1:6" x14ac:dyDescent="0.25">
      <c r="A409" s="17" t="s">
        <v>103</v>
      </c>
      <c r="B409" t="s">
        <v>9</v>
      </c>
      <c r="C409" t="s">
        <v>9</v>
      </c>
      <c r="D409" t="s">
        <v>9</v>
      </c>
      <c r="E409">
        <f>SUM(E407:E408)</f>
        <v>8.7718999999999987</v>
      </c>
      <c r="F409" s="17"/>
    </row>
    <row r="410" spans="1:6" x14ac:dyDescent="0.25">
      <c r="F410" s="17"/>
    </row>
    <row r="411" spans="1:6" x14ac:dyDescent="0.25">
      <c r="A411" s="17" t="s">
        <v>110</v>
      </c>
      <c r="B411" t="s">
        <v>9</v>
      </c>
      <c r="C411" t="s">
        <v>9</v>
      </c>
      <c r="D411" t="s">
        <v>9</v>
      </c>
      <c r="E411">
        <f>E409</f>
        <v>8.7718999999999987</v>
      </c>
      <c r="F411" s="17"/>
    </row>
    <row r="412" spans="1:6" x14ac:dyDescent="0.25">
      <c r="A412" s="17" t="s">
        <v>111</v>
      </c>
      <c r="B412" t="s">
        <v>9</v>
      </c>
      <c r="C412" t="s">
        <v>9</v>
      </c>
      <c r="D412" s="287">
        <v>0</v>
      </c>
      <c r="E412">
        <f>ROUND((E411*D412),4)</f>
        <v>0</v>
      </c>
      <c r="F412" s="17"/>
    </row>
    <row r="413" spans="1:6" x14ac:dyDescent="0.25">
      <c r="A413" s="17" t="s">
        <v>112</v>
      </c>
      <c r="B413" t="s">
        <v>9</v>
      </c>
      <c r="C413" t="s">
        <v>9</v>
      </c>
      <c r="D413" t="s">
        <v>9</v>
      </c>
      <c r="E413">
        <f>SUM(E411:E412)</f>
        <v>8.7718999999999987</v>
      </c>
      <c r="F413" s="17"/>
    </row>
    <row r="414" spans="1:6" x14ac:dyDescent="0.25">
      <c r="F414" s="17"/>
    </row>
    <row r="415" spans="1:6" x14ac:dyDescent="0.25">
      <c r="A415" s="17" t="s">
        <v>1062</v>
      </c>
      <c r="B415" t="s">
        <v>673</v>
      </c>
      <c r="F415" s="17"/>
    </row>
    <row r="416" spans="1:6" ht="30" x14ac:dyDescent="0.25">
      <c r="A416" s="17" t="s">
        <v>1063</v>
      </c>
      <c r="F416" s="17"/>
    </row>
    <row r="417" spans="1:6" x14ac:dyDescent="0.25">
      <c r="A417" s="17" t="s">
        <v>114</v>
      </c>
      <c r="F417" s="17"/>
    </row>
    <row r="418" spans="1:6" x14ac:dyDescent="0.25">
      <c r="F418" s="17"/>
    </row>
    <row r="419" spans="1:6" x14ac:dyDescent="0.25">
      <c r="A419" s="17" t="s">
        <v>106</v>
      </c>
      <c r="B419" t="s">
        <v>98</v>
      </c>
      <c r="C419" t="s">
        <v>99</v>
      </c>
      <c r="D419" t="s">
        <v>100</v>
      </c>
      <c r="E419" t="s">
        <v>101</v>
      </c>
      <c r="F419" s="17"/>
    </row>
    <row r="420" spans="1:6" x14ac:dyDescent="0.25">
      <c r="A420" s="17" t="s">
        <v>985</v>
      </c>
      <c r="B420" t="s">
        <v>105</v>
      </c>
      <c r="C420">
        <v>0.5</v>
      </c>
      <c r="D420">
        <v>10.5754</v>
      </c>
      <c r="E420">
        <f>ROUND((C420*D420),4)</f>
        <v>5.2877000000000001</v>
      </c>
      <c r="F420" s="17"/>
    </row>
    <row r="421" spans="1:6" x14ac:dyDescent="0.25">
      <c r="A421" s="17" t="s">
        <v>179</v>
      </c>
      <c r="B421" t="s">
        <v>109</v>
      </c>
      <c r="C421">
        <v>0.5</v>
      </c>
      <c r="D421">
        <v>3.68</v>
      </c>
      <c r="E421">
        <f>ROUND((C421*D421),4)</f>
        <v>1.84</v>
      </c>
      <c r="F421" s="17"/>
    </row>
    <row r="422" spans="1:6" x14ac:dyDescent="0.25">
      <c r="A422" s="17" t="s">
        <v>1064</v>
      </c>
      <c r="B422" t="s">
        <v>175</v>
      </c>
      <c r="C422">
        <v>0.1</v>
      </c>
      <c r="D422">
        <v>26.62</v>
      </c>
      <c r="E422">
        <f>ROUND((C422*D422),4)</f>
        <v>2.6619999999999999</v>
      </c>
      <c r="F422" s="17"/>
    </row>
    <row r="423" spans="1:6" x14ac:dyDescent="0.25">
      <c r="A423" s="17" t="s">
        <v>103</v>
      </c>
      <c r="B423" t="s">
        <v>9</v>
      </c>
      <c r="C423" t="s">
        <v>9</v>
      </c>
      <c r="D423" t="s">
        <v>9</v>
      </c>
      <c r="E423">
        <f>SUM(E420:E422)</f>
        <v>9.7896999999999998</v>
      </c>
      <c r="F423" s="17"/>
    </row>
    <row r="424" spans="1:6" x14ac:dyDescent="0.25">
      <c r="F424" s="17"/>
    </row>
    <row r="425" spans="1:6" x14ac:dyDescent="0.25">
      <c r="A425" s="17" t="s">
        <v>110</v>
      </c>
      <c r="B425" t="s">
        <v>9</v>
      </c>
      <c r="C425" t="s">
        <v>9</v>
      </c>
      <c r="D425" t="s">
        <v>9</v>
      </c>
      <c r="E425">
        <f>E423</f>
        <v>9.7896999999999998</v>
      </c>
      <c r="F425" s="17"/>
    </row>
    <row r="426" spans="1:6" x14ac:dyDescent="0.25">
      <c r="A426" s="17" t="s">
        <v>111</v>
      </c>
      <c r="B426" t="s">
        <v>9</v>
      </c>
      <c r="C426" t="s">
        <v>9</v>
      </c>
      <c r="D426" s="287">
        <v>0</v>
      </c>
      <c r="E426">
        <f>ROUND((E425*D426),4)</f>
        <v>0</v>
      </c>
      <c r="F426" s="17"/>
    </row>
    <row r="427" spans="1:6" x14ac:dyDescent="0.25">
      <c r="A427" s="17" t="s">
        <v>112</v>
      </c>
      <c r="B427" t="s">
        <v>9</v>
      </c>
      <c r="C427" t="s">
        <v>9</v>
      </c>
      <c r="D427" t="s">
        <v>9</v>
      </c>
      <c r="E427">
        <f>SUM(E425:E426)</f>
        <v>9.7896999999999998</v>
      </c>
      <c r="F427" s="17"/>
    </row>
    <row r="428" spans="1:6" x14ac:dyDescent="0.25">
      <c r="F428" s="17"/>
    </row>
    <row r="429" spans="1:6" x14ac:dyDescent="0.25">
      <c r="A429" s="17" t="s">
        <v>1065</v>
      </c>
      <c r="B429" t="s">
        <v>677</v>
      </c>
      <c r="F429" s="17"/>
    </row>
    <row r="430" spans="1:6" ht="90" x14ac:dyDescent="0.25">
      <c r="A430" s="17" t="s">
        <v>1066</v>
      </c>
      <c r="F430" s="17"/>
    </row>
    <row r="431" spans="1:6" x14ac:dyDescent="0.25">
      <c r="A431" s="17" t="s">
        <v>119</v>
      </c>
      <c r="F431" s="17"/>
    </row>
    <row r="432" spans="1:6" x14ac:dyDescent="0.25">
      <c r="F432" s="17"/>
    </row>
    <row r="433" spans="1:6" x14ac:dyDescent="0.25">
      <c r="A433" s="17" t="s">
        <v>106</v>
      </c>
      <c r="B433" t="s">
        <v>98</v>
      </c>
      <c r="C433" t="s">
        <v>99</v>
      </c>
      <c r="D433" t="s">
        <v>100</v>
      </c>
      <c r="E433" t="s">
        <v>101</v>
      </c>
      <c r="F433" s="17"/>
    </row>
    <row r="434" spans="1:6" ht="45" x14ac:dyDescent="0.25">
      <c r="A434" s="17" t="s">
        <v>1067</v>
      </c>
      <c r="B434" t="s">
        <v>109</v>
      </c>
      <c r="C434">
        <v>1</v>
      </c>
      <c r="D434">
        <v>225</v>
      </c>
      <c r="E434">
        <f>ROUND((C434*D434),4)</f>
        <v>225</v>
      </c>
      <c r="F434" s="17"/>
    </row>
    <row r="435" spans="1:6" x14ac:dyDescent="0.25">
      <c r="A435" s="17" t="s">
        <v>103</v>
      </c>
      <c r="B435" t="s">
        <v>9</v>
      </c>
      <c r="C435" t="s">
        <v>9</v>
      </c>
      <c r="D435" t="s">
        <v>9</v>
      </c>
      <c r="E435">
        <f>SUM(E434:E434)</f>
        <v>225</v>
      </c>
      <c r="F435" s="17"/>
    </row>
    <row r="436" spans="1:6" x14ac:dyDescent="0.25">
      <c r="F436" s="17"/>
    </row>
    <row r="437" spans="1:6" x14ac:dyDescent="0.25">
      <c r="A437" s="17" t="s">
        <v>110</v>
      </c>
      <c r="B437" t="s">
        <v>9</v>
      </c>
      <c r="C437" t="s">
        <v>9</v>
      </c>
      <c r="D437" t="s">
        <v>9</v>
      </c>
      <c r="E437">
        <f>E435</f>
        <v>225</v>
      </c>
      <c r="F437" s="17"/>
    </row>
    <row r="438" spans="1:6" x14ac:dyDescent="0.25">
      <c r="A438" s="17" t="s">
        <v>111</v>
      </c>
      <c r="B438" t="s">
        <v>9</v>
      </c>
      <c r="C438" t="s">
        <v>9</v>
      </c>
      <c r="D438" s="287">
        <v>0</v>
      </c>
      <c r="E438">
        <f>ROUND((E437*D438),4)</f>
        <v>0</v>
      </c>
      <c r="F438" s="17"/>
    </row>
    <row r="439" spans="1:6" x14ac:dyDescent="0.25">
      <c r="A439" s="17" t="s">
        <v>112</v>
      </c>
      <c r="B439" t="s">
        <v>9</v>
      </c>
      <c r="C439" t="s">
        <v>9</v>
      </c>
      <c r="D439" t="s">
        <v>9</v>
      </c>
      <c r="E439">
        <f>SUM(E437:E438)</f>
        <v>225</v>
      </c>
      <c r="F439" s="17"/>
    </row>
    <row r="440" spans="1:6" x14ac:dyDescent="0.25">
      <c r="F440" s="17"/>
    </row>
    <row r="441" spans="1:6" x14ac:dyDescent="0.25">
      <c r="A441" s="17" t="s">
        <v>1068</v>
      </c>
      <c r="B441" t="s">
        <v>683</v>
      </c>
      <c r="F441" s="17"/>
    </row>
    <row r="442" spans="1:6" ht="30" x14ac:dyDescent="0.25">
      <c r="A442" s="17" t="s">
        <v>1069</v>
      </c>
      <c r="F442" s="17"/>
    </row>
    <row r="443" spans="1:6" x14ac:dyDescent="0.25">
      <c r="A443" s="17" t="s">
        <v>114</v>
      </c>
      <c r="F443" s="17"/>
    </row>
    <row r="444" spans="1:6" x14ac:dyDescent="0.25">
      <c r="F444" s="17"/>
    </row>
    <row r="445" spans="1:6" x14ac:dyDescent="0.25">
      <c r="A445" s="17" t="s">
        <v>106</v>
      </c>
      <c r="B445" t="s">
        <v>98</v>
      </c>
      <c r="C445" t="s">
        <v>99</v>
      </c>
      <c r="D445" t="s">
        <v>100</v>
      </c>
      <c r="E445" t="s">
        <v>101</v>
      </c>
      <c r="F445" s="17"/>
    </row>
    <row r="446" spans="1:6" ht="30" x14ac:dyDescent="0.25">
      <c r="A446" s="17" t="s">
        <v>1070</v>
      </c>
      <c r="B446" t="s">
        <v>108</v>
      </c>
      <c r="C446">
        <v>1</v>
      </c>
      <c r="D446">
        <v>237.72</v>
      </c>
      <c r="E446">
        <f>ROUND((C446*D446),4)</f>
        <v>237.72</v>
      </c>
      <c r="F446" s="17"/>
    </row>
    <row r="447" spans="1:6" x14ac:dyDescent="0.25">
      <c r="A447" s="17" t="s">
        <v>103</v>
      </c>
      <c r="B447" t="s">
        <v>9</v>
      </c>
      <c r="C447" t="s">
        <v>9</v>
      </c>
      <c r="D447" t="s">
        <v>9</v>
      </c>
      <c r="E447">
        <f>SUM(E446:E446)</f>
        <v>237.72</v>
      </c>
      <c r="F447" s="17"/>
    </row>
    <row r="448" spans="1:6" x14ac:dyDescent="0.25">
      <c r="F448" s="17"/>
    </row>
    <row r="449" spans="1:6" x14ac:dyDescent="0.25">
      <c r="A449" s="17" t="s">
        <v>110</v>
      </c>
      <c r="B449" t="s">
        <v>9</v>
      </c>
      <c r="C449" t="s">
        <v>9</v>
      </c>
      <c r="D449" t="s">
        <v>9</v>
      </c>
      <c r="E449">
        <f>E447</f>
        <v>237.72</v>
      </c>
      <c r="F449" s="17"/>
    </row>
    <row r="450" spans="1:6" x14ac:dyDescent="0.25">
      <c r="A450" s="17" t="s">
        <v>111</v>
      </c>
      <c r="B450" t="s">
        <v>9</v>
      </c>
      <c r="C450" t="s">
        <v>9</v>
      </c>
      <c r="D450" s="287">
        <v>0</v>
      </c>
      <c r="E450">
        <f>ROUND((E449*D450),4)</f>
        <v>0</v>
      </c>
      <c r="F450" s="17"/>
    </row>
    <row r="451" spans="1:6" x14ac:dyDescent="0.25">
      <c r="A451" s="17" t="s">
        <v>112</v>
      </c>
      <c r="B451" t="s">
        <v>9</v>
      </c>
      <c r="C451" t="s">
        <v>9</v>
      </c>
      <c r="D451" t="s">
        <v>9</v>
      </c>
      <c r="E451">
        <f>SUM(E449:E450)</f>
        <v>237.72</v>
      </c>
      <c r="F451" s="17"/>
    </row>
    <row r="452" spans="1:6" x14ac:dyDescent="0.25">
      <c r="F452" s="17"/>
    </row>
    <row r="453" spans="1:6" x14ac:dyDescent="0.25">
      <c r="A453" s="17" t="s">
        <v>1071</v>
      </c>
      <c r="B453" t="s">
        <v>687</v>
      </c>
      <c r="F453" s="17"/>
    </row>
    <row r="454" spans="1:6" x14ac:dyDescent="0.25">
      <c r="A454" s="17" t="s">
        <v>1072</v>
      </c>
      <c r="F454" s="17"/>
    </row>
    <row r="455" spans="1:6" x14ac:dyDescent="0.25">
      <c r="A455" s="17" t="s">
        <v>119</v>
      </c>
      <c r="F455" s="17"/>
    </row>
    <row r="456" spans="1:6" x14ac:dyDescent="0.25">
      <c r="F456" s="17"/>
    </row>
    <row r="457" spans="1:6" x14ac:dyDescent="0.25">
      <c r="A457" s="17" t="s">
        <v>106</v>
      </c>
      <c r="B457" t="s">
        <v>98</v>
      </c>
      <c r="C457" t="s">
        <v>99</v>
      </c>
      <c r="D457" t="s">
        <v>100</v>
      </c>
      <c r="E457" t="s">
        <v>101</v>
      </c>
      <c r="F457" s="17"/>
    </row>
    <row r="458" spans="1:6" x14ac:dyDescent="0.25">
      <c r="A458" s="17" t="s">
        <v>1073</v>
      </c>
      <c r="B458" t="s">
        <v>109</v>
      </c>
      <c r="C458">
        <v>1</v>
      </c>
      <c r="D458">
        <v>31.85</v>
      </c>
      <c r="E458">
        <f>ROUND((C458*D458),4)</f>
        <v>31.85</v>
      </c>
      <c r="F458" s="17"/>
    </row>
    <row r="459" spans="1:6" x14ac:dyDescent="0.25">
      <c r="A459" s="17" t="s">
        <v>103</v>
      </c>
      <c r="B459" t="s">
        <v>9</v>
      </c>
      <c r="C459" t="s">
        <v>9</v>
      </c>
      <c r="D459" t="s">
        <v>9</v>
      </c>
      <c r="E459">
        <f>SUM(E458:E458)</f>
        <v>31.85</v>
      </c>
      <c r="F459" s="17"/>
    </row>
    <row r="460" spans="1:6" x14ac:dyDescent="0.25">
      <c r="F460" s="17"/>
    </row>
    <row r="461" spans="1:6" x14ac:dyDescent="0.25">
      <c r="A461" s="17" t="s">
        <v>110</v>
      </c>
      <c r="B461" t="s">
        <v>9</v>
      </c>
      <c r="C461" t="s">
        <v>9</v>
      </c>
      <c r="D461" t="s">
        <v>9</v>
      </c>
      <c r="E461">
        <f>E459</f>
        <v>31.85</v>
      </c>
      <c r="F461" s="17"/>
    </row>
    <row r="462" spans="1:6" x14ac:dyDescent="0.25">
      <c r="A462" s="17" t="s">
        <v>111</v>
      </c>
      <c r="B462" t="s">
        <v>9</v>
      </c>
      <c r="C462" t="s">
        <v>9</v>
      </c>
      <c r="D462" s="287">
        <v>0</v>
      </c>
      <c r="E462">
        <f>ROUND((E461*D462),4)</f>
        <v>0</v>
      </c>
      <c r="F462" s="17"/>
    </row>
    <row r="463" spans="1:6" x14ac:dyDescent="0.25">
      <c r="A463" s="17" t="s">
        <v>112</v>
      </c>
      <c r="B463" t="s">
        <v>9</v>
      </c>
      <c r="C463" t="s">
        <v>9</v>
      </c>
      <c r="D463" t="s">
        <v>9</v>
      </c>
      <c r="E463">
        <f>SUM(E461:E462)</f>
        <v>31.85</v>
      </c>
      <c r="F463" s="17"/>
    </row>
    <row r="464" spans="1:6" x14ac:dyDescent="0.25">
      <c r="F464" s="17"/>
    </row>
    <row r="465" spans="1:6" x14ac:dyDescent="0.25">
      <c r="A465" s="17" t="s">
        <v>1074</v>
      </c>
      <c r="B465" t="s">
        <v>691</v>
      </c>
      <c r="F465" s="17"/>
    </row>
    <row r="466" spans="1:6" ht="30" x14ac:dyDescent="0.25">
      <c r="A466" s="17" t="s">
        <v>1075</v>
      </c>
      <c r="F466" s="17"/>
    </row>
    <row r="467" spans="1:6" x14ac:dyDescent="0.25">
      <c r="A467" s="17" t="s">
        <v>119</v>
      </c>
      <c r="F467" s="17"/>
    </row>
    <row r="468" spans="1:6" x14ac:dyDescent="0.25">
      <c r="F468" s="17"/>
    </row>
    <row r="469" spans="1:6" x14ac:dyDescent="0.25">
      <c r="A469" s="17" t="s">
        <v>104</v>
      </c>
      <c r="B469" t="s">
        <v>98</v>
      </c>
      <c r="C469" t="s">
        <v>99</v>
      </c>
      <c r="D469" t="s">
        <v>100</v>
      </c>
      <c r="E469" t="s">
        <v>101</v>
      </c>
      <c r="F469" s="17"/>
    </row>
    <row r="470" spans="1:6" x14ac:dyDescent="0.25">
      <c r="A470" s="17" t="s">
        <v>1076</v>
      </c>
      <c r="B470" t="s">
        <v>105</v>
      </c>
      <c r="C470">
        <v>1.5</v>
      </c>
      <c r="D470">
        <v>4.7699999999999996</v>
      </c>
      <c r="E470">
        <f>ROUND((C470*D470),4)</f>
        <v>7.1550000000000002</v>
      </c>
      <c r="F470" s="17"/>
    </row>
    <row r="471" spans="1:6" x14ac:dyDescent="0.25">
      <c r="A471" s="17" t="s">
        <v>1077</v>
      </c>
      <c r="B471" t="s">
        <v>105</v>
      </c>
      <c r="C471">
        <v>1.5</v>
      </c>
      <c r="D471">
        <v>6.49</v>
      </c>
      <c r="E471">
        <f>ROUND((C471*D471),4)</f>
        <v>9.7349999999999994</v>
      </c>
      <c r="F471" s="17"/>
    </row>
    <row r="472" spans="1:6" x14ac:dyDescent="0.25">
      <c r="A472" s="17" t="s">
        <v>103</v>
      </c>
      <c r="B472" t="s">
        <v>9</v>
      </c>
      <c r="C472" t="s">
        <v>9</v>
      </c>
      <c r="D472" t="s">
        <v>9</v>
      </c>
      <c r="E472">
        <f>SUM(E470:E471)</f>
        <v>16.89</v>
      </c>
      <c r="F472" s="17"/>
    </row>
    <row r="473" spans="1:6" x14ac:dyDescent="0.25">
      <c r="F473" s="17"/>
    </row>
    <row r="474" spans="1:6" x14ac:dyDescent="0.25">
      <c r="A474" s="17" t="s">
        <v>106</v>
      </c>
      <c r="B474" t="s">
        <v>98</v>
      </c>
      <c r="C474" t="s">
        <v>99</v>
      </c>
      <c r="D474" t="s">
        <v>100</v>
      </c>
      <c r="E474" t="s">
        <v>101</v>
      </c>
      <c r="F474" s="17"/>
    </row>
    <row r="475" spans="1:6" x14ac:dyDescent="0.25">
      <c r="A475" s="17" t="s">
        <v>1078</v>
      </c>
      <c r="B475" t="s">
        <v>144</v>
      </c>
      <c r="C475">
        <v>0.84</v>
      </c>
      <c r="D475">
        <v>0.38</v>
      </c>
      <c r="E475">
        <f t="shared" ref="E475:E480" si="1">ROUND((C475*D475),4)</f>
        <v>0.31919999999999998</v>
      </c>
      <c r="F475" s="17"/>
    </row>
    <row r="476" spans="1:6" x14ac:dyDescent="0.25">
      <c r="A476" s="17" t="s">
        <v>1079</v>
      </c>
      <c r="B476" t="s">
        <v>109</v>
      </c>
      <c r="C476">
        <v>1</v>
      </c>
      <c r="D476">
        <v>21.8</v>
      </c>
      <c r="E476">
        <f t="shared" si="1"/>
        <v>21.8</v>
      </c>
      <c r="F476" s="17"/>
    </row>
    <row r="477" spans="1:6" x14ac:dyDescent="0.25">
      <c r="A477" s="17" t="s">
        <v>1080</v>
      </c>
      <c r="B477" t="s">
        <v>109</v>
      </c>
      <c r="C477">
        <v>1</v>
      </c>
      <c r="D477">
        <v>79.900000000000006</v>
      </c>
      <c r="E477">
        <f t="shared" si="1"/>
        <v>79.900000000000006</v>
      </c>
      <c r="F477" s="17"/>
    </row>
    <row r="478" spans="1:6" x14ac:dyDescent="0.25">
      <c r="A478" s="17" t="s">
        <v>1081</v>
      </c>
      <c r="B478" t="s">
        <v>109</v>
      </c>
      <c r="C478">
        <v>1</v>
      </c>
      <c r="D478">
        <v>56.93</v>
      </c>
      <c r="E478">
        <f t="shared" si="1"/>
        <v>56.93</v>
      </c>
      <c r="F478" s="17"/>
    </row>
    <row r="479" spans="1:6" ht="30" x14ac:dyDescent="0.25">
      <c r="A479" s="17" t="s">
        <v>1082</v>
      </c>
      <c r="B479" t="s">
        <v>109</v>
      </c>
      <c r="C479">
        <v>1</v>
      </c>
      <c r="D479">
        <v>39.5</v>
      </c>
      <c r="E479">
        <f t="shared" si="1"/>
        <v>39.5</v>
      </c>
      <c r="F479" s="17"/>
    </row>
    <row r="480" spans="1:6" x14ac:dyDescent="0.25">
      <c r="A480" s="17" t="s">
        <v>1083</v>
      </c>
      <c r="B480" t="s">
        <v>109</v>
      </c>
      <c r="C480">
        <v>1</v>
      </c>
      <c r="D480">
        <v>13.05</v>
      </c>
      <c r="E480">
        <f t="shared" si="1"/>
        <v>13.05</v>
      </c>
      <c r="F480" s="17"/>
    </row>
    <row r="481" spans="1:6" x14ac:dyDescent="0.25">
      <c r="A481" s="17" t="s">
        <v>103</v>
      </c>
      <c r="B481" t="s">
        <v>9</v>
      </c>
      <c r="C481" t="s">
        <v>9</v>
      </c>
      <c r="D481" t="s">
        <v>9</v>
      </c>
      <c r="E481">
        <f>SUM(E475:E480)</f>
        <v>211.49920000000003</v>
      </c>
      <c r="F481" s="17"/>
    </row>
    <row r="482" spans="1:6" x14ac:dyDescent="0.25">
      <c r="F482" s="17"/>
    </row>
    <row r="483" spans="1:6" x14ac:dyDescent="0.25">
      <c r="A483" s="17" t="s">
        <v>110</v>
      </c>
      <c r="B483" t="s">
        <v>9</v>
      </c>
      <c r="C483" t="s">
        <v>9</v>
      </c>
      <c r="D483" t="s">
        <v>9</v>
      </c>
      <c r="E483">
        <f>E472+E481</f>
        <v>228.38920000000002</v>
      </c>
      <c r="F483" s="17"/>
    </row>
    <row r="484" spans="1:6" x14ac:dyDescent="0.25">
      <c r="A484" s="17" t="s">
        <v>111</v>
      </c>
      <c r="B484" t="s">
        <v>9</v>
      </c>
      <c r="C484" t="s">
        <v>9</v>
      </c>
      <c r="D484" s="287">
        <v>0</v>
      </c>
      <c r="E484">
        <f>ROUND((E483*D484),4)</f>
        <v>0</v>
      </c>
      <c r="F484" s="17"/>
    </row>
    <row r="485" spans="1:6" x14ac:dyDescent="0.25">
      <c r="A485" s="17" t="s">
        <v>112</v>
      </c>
      <c r="B485" t="s">
        <v>9</v>
      </c>
      <c r="C485" t="s">
        <v>9</v>
      </c>
      <c r="D485" t="s">
        <v>9</v>
      </c>
      <c r="E485">
        <f>SUM(E483:E484)</f>
        <v>228.38920000000002</v>
      </c>
      <c r="F485" s="17"/>
    </row>
    <row r="486" spans="1:6" x14ac:dyDescent="0.25">
      <c r="F486" s="17"/>
    </row>
    <row r="487" spans="1:6" x14ac:dyDescent="0.25">
      <c r="A487" s="17" t="s">
        <v>1084</v>
      </c>
      <c r="B487" t="s">
        <v>695</v>
      </c>
      <c r="F487" s="17"/>
    </row>
    <row r="488" spans="1:6" ht="30" x14ac:dyDescent="0.25">
      <c r="A488" s="17" t="s">
        <v>1085</v>
      </c>
      <c r="F488" s="17"/>
    </row>
    <row r="489" spans="1:6" x14ac:dyDescent="0.25">
      <c r="A489" s="17" t="s">
        <v>138</v>
      </c>
      <c r="F489" s="17"/>
    </row>
    <row r="490" spans="1:6" x14ac:dyDescent="0.25">
      <c r="F490" s="17"/>
    </row>
    <row r="491" spans="1:6" x14ac:dyDescent="0.25">
      <c r="A491" s="17" t="s">
        <v>106</v>
      </c>
      <c r="B491" t="s">
        <v>98</v>
      </c>
      <c r="C491" t="s">
        <v>99</v>
      </c>
      <c r="D491" t="s">
        <v>100</v>
      </c>
      <c r="E491" t="s">
        <v>101</v>
      </c>
      <c r="F491" s="17"/>
    </row>
    <row r="492" spans="1:6" ht="30" x14ac:dyDescent="0.25">
      <c r="A492" s="17" t="s">
        <v>1086</v>
      </c>
      <c r="B492" t="s">
        <v>144</v>
      </c>
      <c r="C492">
        <v>1</v>
      </c>
      <c r="D492">
        <v>26.98</v>
      </c>
      <c r="E492">
        <f>ROUND((C492*D492),4)</f>
        <v>26.98</v>
      </c>
      <c r="F492" s="17"/>
    </row>
    <row r="493" spans="1:6" x14ac:dyDescent="0.25">
      <c r="A493" s="17" t="s">
        <v>103</v>
      </c>
      <c r="B493" t="s">
        <v>9</v>
      </c>
      <c r="C493" t="s">
        <v>9</v>
      </c>
      <c r="D493" t="s">
        <v>9</v>
      </c>
      <c r="E493">
        <f>SUM(E492:E492)</f>
        <v>26.98</v>
      </c>
      <c r="F493" s="17"/>
    </row>
    <row r="494" spans="1:6" x14ac:dyDescent="0.25">
      <c r="F494" s="17"/>
    </row>
    <row r="495" spans="1:6" x14ac:dyDescent="0.25">
      <c r="A495" s="17" t="s">
        <v>110</v>
      </c>
      <c r="B495" t="s">
        <v>9</v>
      </c>
      <c r="C495" t="s">
        <v>9</v>
      </c>
      <c r="D495" t="s">
        <v>9</v>
      </c>
      <c r="E495">
        <f>E493</f>
        <v>26.98</v>
      </c>
      <c r="F495" s="17"/>
    </row>
    <row r="496" spans="1:6" x14ac:dyDescent="0.25">
      <c r="A496" s="17" t="s">
        <v>111</v>
      </c>
      <c r="B496" t="s">
        <v>9</v>
      </c>
      <c r="C496" t="s">
        <v>9</v>
      </c>
      <c r="D496" s="287">
        <v>0</v>
      </c>
      <c r="E496">
        <f>ROUND((E495*D496),4)</f>
        <v>0</v>
      </c>
      <c r="F496" s="17"/>
    </row>
    <row r="497" spans="1:6" x14ac:dyDescent="0.25">
      <c r="A497" s="17" t="s">
        <v>112</v>
      </c>
      <c r="B497" t="s">
        <v>9</v>
      </c>
      <c r="C497" t="s">
        <v>9</v>
      </c>
      <c r="D497" t="s">
        <v>9</v>
      </c>
      <c r="E497">
        <f>SUM(E495:E496)</f>
        <v>26.98</v>
      </c>
      <c r="F497" s="17"/>
    </row>
    <row r="498" spans="1:6" x14ac:dyDescent="0.25">
      <c r="F498" s="17"/>
    </row>
    <row r="499" spans="1:6" x14ac:dyDescent="0.25">
      <c r="A499" s="17" t="s">
        <v>1087</v>
      </c>
      <c r="B499" t="s">
        <v>699</v>
      </c>
      <c r="F499" s="17"/>
    </row>
    <row r="500" spans="1:6" x14ac:dyDescent="0.25">
      <c r="A500" s="17" t="s">
        <v>1088</v>
      </c>
      <c r="F500" s="17"/>
    </row>
    <row r="501" spans="1:6" x14ac:dyDescent="0.25">
      <c r="A501" s="17" t="s">
        <v>138</v>
      </c>
      <c r="F501" s="17"/>
    </row>
    <row r="502" spans="1:6" x14ac:dyDescent="0.25">
      <c r="F502" s="17"/>
    </row>
    <row r="503" spans="1:6" x14ac:dyDescent="0.25">
      <c r="A503" s="17" t="s">
        <v>106</v>
      </c>
      <c r="B503" t="s">
        <v>98</v>
      </c>
      <c r="C503" t="s">
        <v>99</v>
      </c>
      <c r="D503" t="s">
        <v>100</v>
      </c>
      <c r="E503" t="s">
        <v>101</v>
      </c>
      <c r="F503" s="17"/>
    </row>
    <row r="504" spans="1:6" x14ac:dyDescent="0.25">
      <c r="A504" s="17" t="s">
        <v>1089</v>
      </c>
      <c r="B504" t="s">
        <v>144</v>
      </c>
      <c r="C504">
        <v>1</v>
      </c>
      <c r="D504">
        <v>7.47</v>
      </c>
      <c r="E504">
        <f>ROUND((C504*D504),4)</f>
        <v>7.47</v>
      </c>
      <c r="F504" s="17"/>
    </row>
    <row r="505" spans="1:6" x14ac:dyDescent="0.25">
      <c r="A505" s="17" t="s">
        <v>103</v>
      </c>
      <c r="B505" t="s">
        <v>9</v>
      </c>
      <c r="C505" t="s">
        <v>9</v>
      </c>
      <c r="D505" t="s">
        <v>9</v>
      </c>
      <c r="E505">
        <f>SUM(E504:E504)</f>
        <v>7.47</v>
      </c>
      <c r="F505" s="17"/>
    </row>
    <row r="506" spans="1:6" x14ac:dyDescent="0.25">
      <c r="F506" s="17"/>
    </row>
    <row r="507" spans="1:6" x14ac:dyDescent="0.25">
      <c r="A507" s="17" t="s">
        <v>110</v>
      </c>
      <c r="B507" t="s">
        <v>9</v>
      </c>
      <c r="C507" t="s">
        <v>9</v>
      </c>
      <c r="D507" t="s">
        <v>9</v>
      </c>
      <c r="E507">
        <f>E505</f>
        <v>7.47</v>
      </c>
      <c r="F507" s="17"/>
    </row>
    <row r="508" spans="1:6" x14ac:dyDescent="0.25">
      <c r="A508" s="17" t="s">
        <v>111</v>
      </c>
      <c r="B508" t="s">
        <v>9</v>
      </c>
      <c r="C508" t="s">
        <v>9</v>
      </c>
      <c r="D508" s="287">
        <v>0</v>
      </c>
      <c r="E508">
        <f>ROUND((E507*D508),4)</f>
        <v>0</v>
      </c>
      <c r="F508" s="17"/>
    </row>
    <row r="509" spans="1:6" x14ac:dyDescent="0.25">
      <c r="A509" s="17" t="s">
        <v>112</v>
      </c>
      <c r="B509" t="s">
        <v>9</v>
      </c>
      <c r="C509" t="s">
        <v>9</v>
      </c>
      <c r="D509" t="s">
        <v>9</v>
      </c>
      <c r="E509">
        <f>SUM(E507:E508)</f>
        <v>7.47</v>
      </c>
      <c r="F509" s="17"/>
    </row>
    <row r="510" spans="1:6" x14ac:dyDescent="0.25">
      <c r="F510" s="17"/>
    </row>
    <row r="511" spans="1:6" x14ac:dyDescent="0.25">
      <c r="A511" s="17" t="s">
        <v>1090</v>
      </c>
      <c r="B511" t="s">
        <v>705</v>
      </c>
      <c r="F511" s="17"/>
    </row>
    <row r="512" spans="1:6" ht="75" x14ac:dyDescent="0.25">
      <c r="A512" s="17" t="s">
        <v>1091</v>
      </c>
      <c r="F512" s="17"/>
    </row>
    <row r="513" spans="1:6" x14ac:dyDescent="0.25">
      <c r="A513" s="17" t="s">
        <v>114</v>
      </c>
      <c r="F513" s="17"/>
    </row>
    <row r="514" spans="1:6" x14ac:dyDescent="0.25">
      <c r="F514" s="17"/>
    </row>
    <row r="515" spans="1:6" x14ac:dyDescent="0.25">
      <c r="A515" s="17" t="s">
        <v>106</v>
      </c>
      <c r="B515" t="s">
        <v>98</v>
      </c>
      <c r="C515" t="s">
        <v>99</v>
      </c>
      <c r="D515" t="s">
        <v>100</v>
      </c>
      <c r="E515" t="s">
        <v>101</v>
      </c>
      <c r="F515" s="17"/>
    </row>
    <row r="516" spans="1:6" ht="60" x14ac:dyDescent="0.25">
      <c r="A516" s="17" t="s">
        <v>134</v>
      </c>
      <c r="B516" t="s">
        <v>135</v>
      </c>
      <c r="C516">
        <v>1.35E-2</v>
      </c>
      <c r="D516">
        <v>347.2131</v>
      </c>
      <c r="E516">
        <f t="shared" ref="E516:E521" si="2">ROUND((C516*D516),4)</f>
        <v>4.6874000000000002</v>
      </c>
      <c r="F516" s="17"/>
    </row>
    <row r="517" spans="1:6" x14ac:dyDescent="0.25">
      <c r="A517" s="17" t="s">
        <v>117</v>
      </c>
      <c r="B517" t="s">
        <v>105</v>
      </c>
      <c r="C517">
        <v>3.1</v>
      </c>
      <c r="D517">
        <v>14.375400000000001</v>
      </c>
      <c r="E517">
        <f t="shared" si="2"/>
        <v>44.563699999999997</v>
      </c>
      <c r="F517" s="17"/>
    </row>
    <row r="518" spans="1:6" x14ac:dyDescent="0.25">
      <c r="A518" s="17" t="s">
        <v>985</v>
      </c>
      <c r="B518" t="s">
        <v>105</v>
      </c>
      <c r="C518">
        <v>1.55</v>
      </c>
      <c r="D518">
        <v>10.5754</v>
      </c>
      <c r="E518">
        <f t="shared" si="2"/>
        <v>16.3919</v>
      </c>
      <c r="F518" s="17"/>
    </row>
    <row r="519" spans="1:6" ht="30" x14ac:dyDescent="0.25">
      <c r="A519" s="17" t="s">
        <v>1092</v>
      </c>
      <c r="B519" t="s">
        <v>109</v>
      </c>
      <c r="C519">
        <v>55.85</v>
      </c>
      <c r="D519">
        <v>0.32</v>
      </c>
      <c r="E519">
        <f t="shared" si="2"/>
        <v>17.872</v>
      </c>
      <c r="F519" s="17"/>
    </row>
    <row r="520" spans="1:6" ht="45" x14ac:dyDescent="0.25">
      <c r="A520" s="17" t="s">
        <v>1093</v>
      </c>
      <c r="B520" t="s">
        <v>144</v>
      </c>
      <c r="C520">
        <v>0.80500000000000005</v>
      </c>
      <c r="D520">
        <v>1.89</v>
      </c>
      <c r="E520">
        <f t="shared" si="2"/>
        <v>1.5215000000000001</v>
      </c>
      <c r="F520" s="17"/>
    </row>
    <row r="521" spans="1:6" ht="30" x14ac:dyDescent="0.25">
      <c r="A521" s="17" t="s">
        <v>1094</v>
      </c>
      <c r="B521" t="s">
        <v>1095</v>
      </c>
      <c r="C521">
        <v>1.9300000000000001E-2</v>
      </c>
      <c r="D521">
        <v>38.21</v>
      </c>
      <c r="E521">
        <f t="shared" si="2"/>
        <v>0.73750000000000004</v>
      </c>
      <c r="F521" s="17"/>
    </row>
    <row r="522" spans="1:6" x14ac:dyDescent="0.25">
      <c r="A522" s="17" t="s">
        <v>103</v>
      </c>
      <c r="B522" t="s">
        <v>9</v>
      </c>
      <c r="C522" t="s">
        <v>9</v>
      </c>
      <c r="D522" t="s">
        <v>9</v>
      </c>
      <c r="E522">
        <f>SUM(E516:E521)</f>
        <v>85.774000000000001</v>
      </c>
      <c r="F522" s="17"/>
    </row>
    <row r="523" spans="1:6" x14ac:dyDescent="0.25">
      <c r="F523" s="17"/>
    </row>
    <row r="524" spans="1:6" x14ac:dyDescent="0.25">
      <c r="A524" s="17" t="s">
        <v>110</v>
      </c>
      <c r="B524" t="s">
        <v>9</v>
      </c>
      <c r="C524" t="s">
        <v>9</v>
      </c>
      <c r="D524" t="s">
        <v>9</v>
      </c>
      <c r="E524">
        <f>E522</f>
        <v>85.774000000000001</v>
      </c>
      <c r="F524" s="17"/>
    </row>
    <row r="525" spans="1:6" x14ac:dyDescent="0.25">
      <c r="A525" s="17" t="s">
        <v>111</v>
      </c>
      <c r="B525" t="s">
        <v>9</v>
      </c>
      <c r="C525" t="s">
        <v>9</v>
      </c>
      <c r="D525" s="287">
        <v>0</v>
      </c>
      <c r="E525">
        <f>ROUND((E524*D525),4)</f>
        <v>0</v>
      </c>
      <c r="F525" s="17"/>
    </row>
    <row r="526" spans="1:6" x14ac:dyDescent="0.25">
      <c r="A526" s="17" t="s">
        <v>112</v>
      </c>
      <c r="B526" t="s">
        <v>9</v>
      </c>
      <c r="C526" t="s">
        <v>9</v>
      </c>
      <c r="D526" t="s">
        <v>9</v>
      </c>
      <c r="E526">
        <f>SUM(E524:E525)</f>
        <v>85.774000000000001</v>
      </c>
      <c r="F526" s="17"/>
    </row>
    <row r="527" spans="1:6" x14ac:dyDescent="0.25">
      <c r="F527" s="17"/>
    </row>
    <row r="528" spans="1:6" x14ac:dyDescent="0.25">
      <c r="A528" s="17" t="s">
        <v>1096</v>
      </c>
      <c r="B528" t="s">
        <v>708</v>
      </c>
      <c r="F528" s="17"/>
    </row>
    <row r="529" spans="1:6" ht="60" x14ac:dyDescent="0.25">
      <c r="A529" s="17" t="s">
        <v>1097</v>
      </c>
      <c r="F529" s="17"/>
    </row>
    <row r="530" spans="1:6" x14ac:dyDescent="0.25">
      <c r="A530" s="17" t="s">
        <v>114</v>
      </c>
      <c r="F530" s="17"/>
    </row>
    <row r="531" spans="1:6" x14ac:dyDescent="0.25">
      <c r="F531" s="17"/>
    </row>
    <row r="532" spans="1:6" x14ac:dyDescent="0.25">
      <c r="A532" s="17" t="s">
        <v>106</v>
      </c>
      <c r="B532" t="s">
        <v>98</v>
      </c>
      <c r="C532" t="s">
        <v>99</v>
      </c>
      <c r="D532" t="s">
        <v>100</v>
      </c>
      <c r="E532" t="s">
        <v>101</v>
      </c>
      <c r="F532" s="17"/>
    </row>
    <row r="533" spans="1:6" ht="30" x14ac:dyDescent="0.25">
      <c r="A533" s="17" t="s">
        <v>1098</v>
      </c>
      <c r="B533" t="s">
        <v>135</v>
      </c>
      <c r="C533">
        <v>1.49E-3</v>
      </c>
      <c r="D533" s="1">
        <v>3728.5632999999998</v>
      </c>
      <c r="E533">
        <f>ROUND((C533*D533),4)</f>
        <v>5.5556000000000001</v>
      </c>
      <c r="F533" s="17"/>
    </row>
    <row r="534" spans="1:6" x14ac:dyDescent="0.25">
      <c r="A534" s="17" t="s">
        <v>117</v>
      </c>
      <c r="B534" t="s">
        <v>105</v>
      </c>
      <c r="C534">
        <v>5.0999999999999997E-2</v>
      </c>
      <c r="D534">
        <v>14.375400000000001</v>
      </c>
      <c r="E534">
        <f>ROUND((C534*D534),4)</f>
        <v>0.73309999999999997</v>
      </c>
      <c r="F534" s="17"/>
    </row>
    <row r="535" spans="1:6" x14ac:dyDescent="0.25">
      <c r="A535" s="17" t="s">
        <v>985</v>
      </c>
      <c r="B535" t="s">
        <v>105</v>
      </c>
      <c r="C535">
        <v>5.1000000000000004E-3</v>
      </c>
      <c r="D535">
        <v>10.5754</v>
      </c>
      <c r="E535">
        <f>ROUND((C535*D535),4)</f>
        <v>5.3900000000000003E-2</v>
      </c>
      <c r="F535" s="17"/>
    </row>
    <row r="536" spans="1:6" x14ac:dyDescent="0.25">
      <c r="A536" s="17" t="s">
        <v>103</v>
      </c>
      <c r="B536" t="s">
        <v>9</v>
      </c>
      <c r="C536" t="s">
        <v>9</v>
      </c>
      <c r="D536" t="s">
        <v>9</v>
      </c>
      <c r="E536">
        <f>SUM(E533:E535)</f>
        <v>6.3426</v>
      </c>
      <c r="F536" s="17"/>
    </row>
    <row r="537" spans="1:6" x14ac:dyDescent="0.25">
      <c r="F537" s="17"/>
    </row>
    <row r="538" spans="1:6" x14ac:dyDescent="0.25">
      <c r="A538" s="17" t="s">
        <v>110</v>
      </c>
      <c r="B538" t="s">
        <v>9</v>
      </c>
      <c r="C538" t="s">
        <v>9</v>
      </c>
      <c r="D538" t="s">
        <v>9</v>
      </c>
      <c r="E538">
        <f>E536</f>
        <v>6.3426</v>
      </c>
      <c r="F538" s="17"/>
    </row>
    <row r="539" spans="1:6" x14ac:dyDescent="0.25">
      <c r="A539" s="17" t="s">
        <v>111</v>
      </c>
      <c r="B539" t="s">
        <v>9</v>
      </c>
      <c r="C539" t="s">
        <v>9</v>
      </c>
      <c r="D539" s="287">
        <v>0</v>
      </c>
      <c r="E539">
        <f>ROUND((E538*D539),4)</f>
        <v>0</v>
      </c>
      <c r="F539" s="17"/>
    </row>
    <row r="540" spans="1:6" x14ac:dyDescent="0.25">
      <c r="A540" s="17" t="s">
        <v>112</v>
      </c>
      <c r="B540" t="s">
        <v>9</v>
      </c>
      <c r="C540" t="s">
        <v>9</v>
      </c>
      <c r="D540" t="s">
        <v>9</v>
      </c>
      <c r="E540">
        <f>SUM(E538:E539)</f>
        <v>6.3426</v>
      </c>
      <c r="F540" s="17"/>
    </row>
    <row r="541" spans="1:6" x14ac:dyDescent="0.25">
      <c r="F541" s="17"/>
    </row>
    <row r="542" spans="1:6" x14ac:dyDescent="0.25">
      <c r="A542" s="17" t="s">
        <v>1099</v>
      </c>
      <c r="B542" t="s">
        <v>711</v>
      </c>
      <c r="F542" s="17"/>
    </row>
    <row r="543" spans="1:6" ht="60" x14ac:dyDescent="0.25">
      <c r="A543" s="17" t="s">
        <v>1100</v>
      </c>
      <c r="F543" s="17"/>
    </row>
    <row r="544" spans="1:6" x14ac:dyDescent="0.25">
      <c r="A544" s="17" t="s">
        <v>114</v>
      </c>
      <c r="F544" s="17"/>
    </row>
    <row r="545" spans="1:6" x14ac:dyDescent="0.25">
      <c r="F545" s="17"/>
    </row>
    <row r="546" spans="1:6" x14ac:dyDescent="0.25">
      <c r="A546" s="17" t="s">
        <v>106</v>
      </c>
      <c r="B546" t="s">
        <v>98</v>
      </c>
      <c r="C546" t="s">
        <v>99</v>
      </c>
      <c r="D546" t="s">
        <v>100</v>
      </c>
      <c r="E546" t="s">
        <v>101</v>
      </c>
      <c r="F546" s="17"/>
    </row>
    <row r="547" spans="1:6" ht="45" x14ac:dyDescent="0.25">
      <c r="A547" s="17" t="s">
        <v>1101</v>
      </c>
      <c r="B547" t="s">
        <v>135</v>
      </c>
      <c r="C547">
        <v>4.2099999999999999E-2</v>
      </c>
      <c r="D547">
        <v>409.31209999999999</v>
      </c>
      <c r="E547">
        <f>ROUND((C547*D547),4)</f>
        <v>17.231999999999999</v>
      </c>
      <c r="F547" s="17"/>
    </row>
    <row r="548" spans="1:6" x14ac:dyDescent="0.25">
      <c r="A548" s="17" t="s">
        <v>117</v>
      </c>
      <c r="B548" t="s">
        <v>105</v>
      </c>
      <c r="C548">
        <v>0.86</v>
      </c>
      <c r="D548">
        <v>14.375400000000001</v>
      </c>
      <c r="E548">
        <f>ROUND((C548*D548),4)</f>
        <v>12.3628</v>
      </c>
      <c r="F548" s="17"/>
    </row>
    <row r="549" spans="1:6" x14ac:dyDescent="0.25">
      <c r="A549" s="17" t="s">
        <v>985</v>
      </c>
      <c r="B549" t="s">
        <v>105</v>
      </c>
      <c r="C549">
        <v>0.86</v>
      </c>
      <c r="D549">
        <v>10.5754</v>
      </c>
      <c r="E549">
        <f>ROUND((C549*D549),4)</f>
        <v>9.0947999999999993</v>
      </c>
      <c r="F549" s="17"/>
    </row>
    <row r="550" spans="1:6" ht="30" x14ac:dyDescent="0.25">
      <c r="A550" s="17" t="s">
        <v>1102</v>
      </c>
      <c r="B550" t="s">
        <v>108</v>
      </c>
      <c r="C550">
        <v>0.13880000000000001</v>
      </c>
      <c r="D550">
        <v>9.25</v>
      </c>
      <c r="E550">
        <f>ROUND((C550*D550),4)</f>
        <v>1.2839</v>
      </c>
      <c r="F550" s="17"/>
    </row>
    <row r="551" spans="1:6" x14ac:dyDescent="0.25">
      <c r="A551" s="17" t="s">
        <v>103</v>
      </c>
      <c r="B551" t="s">
        <v>9</v>
      </c>
      <c r="C551" t="s">
        <v>9</v>
      </c>
      <c r="D551" t="s">
        <v>9</v>
      </c>
      <c r="E551">
        <f>SUM(E547:E550)</f>
        <v>39.973500000000001</v>
      </c>
      <c r="F551" s="17"/>
    </row>
    <row r="552" spans="1:6" x14ac:dyDescent="0.25">
      <c r="F552" s="17"/>
    </row>
    <row r="553" spans="1:6" x14ac:dyDescent="0.25">
      <c r="A553" s="17" t="s">
        <v>110</v>
      </c>
      <c r="B553" t="s">
        <v>9</v>
      </c>
      <c r="C553" t="s">
        <v>9</v>
      </c>
      <c r="D553" t="s">
        <v>9</v>
      </c>
      <c r="E553">
        <f>E551</f>
        <v>39.973500000000001</v>
      </c>
      <c r="F553" s="17"/>
    </row>
    <row r="554" spans="1:6" x14ac:dyDescent="0.25">
      <c r="A554" s="17" t="s">
        <v>111</v>
      </c>
      <c r="B554" t="s">
        <v>9</v>
      </c>
      <c r="C554" t="s">
        <v>9</v>
      </c>
      <c r="D554" s="287">
        <v>0</v>
      </c>
      <c r="E554">
        <f>ROUND((E553*D554),4)</f>
        <v>0</v>
      </c>
      <c r="F554" s="17"/>
    </row>
    <row r="555" spans="1:6" x14ac:dyDescent="0.25">
      <c r="A555" s="17" t="s">
        <v>112</v>
      </c>
      <c r="B555" t="s">
        <v>9</v>
      </c>
      <c r="C555" t="s">
        <v>9</v>
      </c>
      <c r="D555" t="s">
        <v>9</v>
      </c>
      <c r="E555">
        <f>SUM(E553:E554)</f>
        <v>39.973500000000001</v>
      </c>
      <c r="F555" s="17"/>
    </row>
    <row r="556" spans="1:6" x14ac:dyDescent="0.25">
      <c r="F556" s="17"/>
    </row>
    <row r="557" spans="1:6" x14ac:dyDescent="0.25">
      <c r="A557" s="17" t="s">
        <v>1103</v>
      </c>
      <c r="B557" t="s">
        <v>45</v>
      </c>
      <c r="F557" s="17"/>
    </row>
    <row r="558" spans="1:6" ht="30" x14ac:dyDescent="0.25">
      <c r="A558" s="17" t="s">
        <v>151</v>
      </c>
      <c r="F558" s="17"/>
    </row>
    <row r="559" spans="1:6" x14ac:dyDescent="0.25">
      <c r="A559" s="17" t="s">
        <v>119</v>
      </c>
      <c r="F559" s="17"/>
    </row>
    <row r="560" spans="1:6" x14ac:dyDescent="0.25">
      <c r="F560" s="17"/>
    </row>
    <row r="561" spans="1:6" x14ac:dyDescent="0.25">
      <c r="A561" s="17" t="s">
        <v>106</v>
      </c>
      <c r="B561" t="s">
        <v>98</v>
      </c>
      <c r="C561" t="s">
        <v>99</v>
      </c>
      <c r="D561" t="s">
        <v>100</v>
      </c>
      <c r="E561" t="s">
        <v>101</v>
      </c>
      <c r="F561" s="17"/>
    </row>
    <row r="562" spans="1:6" x14ac:dyDescent="0.25">
      <c r="A562" s="17" t="s">
        <v>130</v>
      </c>
      <c r="B562" t="s">
        <v>105</v>
      </c>
      <c r="C562">
        <v>0.3</v>
      </c>
      <c r="D562">
        <v>13.313499999999999</v>
      </c>
      <c r="E562">
        <f>ROUND((C562*D562),4)</f>
        <v>3.9941</v>
      </c>
      <c r="F562" s="17"/>
    </row>
    <row r="563" spans="1:6" ht="60" x14ac:dyDescent="0.25">
      <c r="A563" s="17" t="s">
        <v>152</v>
      </c>
      <c r="B563" t="s">
        <v>153</v>
      </c>
      <c r="C563">
        <v>1</v>
      </c>
      <c r="D563">
        <v>303.88</v>
      </c>
      <c r="E563">
        <f>ROUND((C563*D563),4)</f>
        <v>303.88</v>
      </c>
      <c r="F563" s="17"/>
    </row>
    <row r="564" spans="1:6" ht="30" x14ac:dyDescent="0.25">
      <c r="A564" s="17" t="s">
        <v>154</v>
      </c>
      <c r="B564" t="s">
        <v>109</v>
      </c>
      <c r="C564">
        <v>1</v>
      </c>
      <c r="D564">
        <v>906.8</v>
      </c>
      <c r="E564">
        <f>ROUND((C564*D564),4)</f>
        <v>906.8</v>
      </c>
      <c r="F564" s="17"/>
    </row>
    <row r="565" spans="1:6" ht="30" x14ac:dyDescent="0.25">
      <c r="A565" s="17" t="s">
        <v>155</v>
      </c>
      <c r="B565" t="s">
        <v>109</v>
      </c>
      <c r="C565">
        <v>1</v>
      </c>
      <c r="D565">
        <v>7.56</v>
      </c>
      <c r="E565">
        <f>ROUND((C565*D565),4)</f>
        <v>7.56</v>
      </c>
      <c r="F565" s="17"/>
    </row>
    <row r="566" spans="1:6" ht="30" x14ac:dyDescent="0.25">
      <c r="A566" s="17" t="s">
        <v>1104</v>
      </c>
      <c r="B566" t="s">
        <v>108</v>
      </c>
      <c r="C566">
        <v>1.89</v>
      </c>
      <c r="D566">
        <v>178.44</v>
      </c>
      <c r="E566">
        <f>ROUND((C566*D566),4)</f>
        <v>337.2516</v>
      </c>
      <c r="F566" s="17"/>
    </row>
    <row r="567" spans="1:6" x14ac:dyDescent="0.25">
      <c r="A567" s="17" t="s">
        <v>103</v>
      </c>
      <c r="B567" t="s">
        <v>9</v>
      </c>
      <c r="C567" t="s">
        <v>9</v>
      </c>
      <c r="D567" t="s">
        <v>9</v>
      </c>
      <c r="E567">
        <f>SUM(E562:E566)</f>
        <v>1559.4857</v>
      </c>
      <c r="F567" s="17"/>
    </row>
    <row r="568" spans="1:6" x14ac:dyDescent="0.25">
      <c r="F568" s="17"/>
    </row>
    <row r="569" spans="1:6" x14ac:dyDescent="0.25">
      <c r="A569" s="17" t="s">
        <v>110</v>
      </c>
      <c r="B569" t="s">
        <v>9</v>
      </c>
      <c r="C569" t="s">
        <v>9</v>
      </c>
      <c r="D569" t="s">
        <v>9</v>
      </c>
      <c r="E569">
        <f>E567</f>
        <v>1559.4857</v>
      </c>
      <c r="F569" s="17"/>
    </row>
    <row r="570" spans="1:6" x14ac:dyDescent="0.25">
      <c r="A570" s="17" t="s">
        <v>111</v>
      </c>
      <c r="B570" t="s">
        <v>9</v>
      </c>
      <c r="C570" t="s">
        <v>9</v>
      </c>
      <c r="D570" s="287">
        <v>0</v>
      </c>
      <c r="E570">
        <f>ROUND((E569*D570),4)</f>
        <v>0</v>
      </c>
      <c r="F570" s="17"/>
    </row>
    <row r="571" spans="1:6" x14ac:dyDescent="0.25">
      <c r="A571" s="17" t="s">
        <v>112</v>
      </c>
      <c r="B571" t="s">
        <v>9</v>
      </c>
      <c r="C571" t="s">
        <v>9</v>
      </c>
      <c r="D571" t="s">
        <v>9</v>
      </c>
      <c r="E571">
        <f>SUM(E569:E570)</f>
        <v>1559.4857</v>
      </c>
      <c r="F571" s="17"/>
    </row>
    <row r="572" spans="1:6" x14ac:dyDescent="0.25">
      <c r="F572" s="17"/>
    </row>
    <row r="573" spans="1:6" x14ac:dyDescent="0.25">
      <c r="A573" s="17" t="s">
        <v>1105</v>
      </c>
      <c r="B573" t="s">
        <v>80</v>
      </c>
      <c r="F573" s="17"/>
    </row>
    <row r="574" spans="1:6" ht="45" x14ac:dyDescent="0.25">
      <c r="A574" s="17" t="s">
        <v>201</v>
      </c>
      <c r="F574" s="17"/>
    </row>
    <row r="575" spans="1:6" x14ac:dyDescent="0.25">
      <c r="A575" s="17" t="s">
        <v>114</v>
      </c>
      <c r="F575" s="17"/>
    </row>
    <row r="576" spans="1:6" x14ac:dyDescent="0.25">
      <c r="F576" s="17"/>
    </row>
    <row r="577" spans="1:6" x14ac:dyDescent="0.25">
      <c r="A577" s="17" t="s">
        <v>106</v>
      </c>
      <c r="B577" t="s">
        <v>98</v>
      </c>
      <c r="C577" t="s">
        <v>99</v>
      </c>
      <c r="D577" t="s">
        <v>100</v>
      </c>
      <c r="E577" t="s">
        <v>101</v>
      </c>
      <c r="F577" s="17"/>
    </row>
    <row r="578" spans="1:6" x14ac:dyDescent="0.25">
      <c r="A578" s="17" t="s">
        <v>130</v>
      </c>
      <c r="B578" t="s">
        <v>105</v>
      </c>
      <c r="C578">
        <v>0.5</v>
      </c>
      <c r="D578">
        <v>13.313499999999999</v>
      </c>
      <c r="E578">
        <f>ROUND((C578*D578),4)</f>
        <v>6.6567999999999996</v>
      </c>
      <c r="F578" s="17"/>
    </row>
    <row r="579" spans="1:6" x14ac:dyDescent="0.25">
      <c r="A579" s="17" t="s">
        <v>985</v>
      </c>
      <c r="B579" t="s">
        <v>105</v>
      </c>
      <c r="C579">
        <v>0.5</v>
      </c>
      <c r="D579">
        <v>10.5754</v>
      </c>
      <c r="E579">
        <f>ROUND((C579*D579),4)</f>
        <v>5.2877000000000001</v>
      </c>
      <c r="F579" s="17"/>
    </row>
    <row r="580" spans="1:6" x14ac:dyDescent="0.25">
      <c r="A580" s="17" t="s">
        <v>131</v>
      </c>
      <c r="B580" t="s">
        <v>132</v>
      </c>
      <c r="C580">
        <v>1.5</v>
      </c>
      <c r="D580">
        <v>4.41</v>
      </c>
      <c r="E580">
        <f>ROUND((C580*D580),4)</f>
        <v>6.6150000000000002</v>
      </c>
      <c r="F580" s="17"/>
    </row>
    <row r="581" spans="1:6" ht="30" x14ac:dyDescent="0.25">
      <c r="A581" s="17" t="s">
        <v>1106</v>
      </c>
      <c r="B581" t="s">
        <v>108</v>
      </c>
      <c r="C581">
        <v>1</v>
      </c>
      <c r="D581">
        <v>105.29</v>
      </c>
      <c r="E581">
        <f>ROUND((C581*D581),4)</f>
        <v>105.29</v>
      </c>
      <c r="F581" s="17"/>
    </row>
    <row r="582" spans="1:6" x14ac:dyDescent="0.25">
      <c r="A582" s="17" t="s">
        <v>103</v>
      </c>
      <c r="B582" t="s">
        <v>9</v>
      </c>
      <c r="C582" t="s">
        <v>9</v>
      </c>
      <c r="D582" t="s">
        <v>9</v>
      </c>
      <c r="E582">
        <f>SUM(E578:E581)</f>
        <v>123.84950000000001</v>
      </c>
      <c r="F582" s="17"/>
    </row>
    <row r="583" spans="1:6" x14ac:dyDescent="0.25">
      <c r="F583" s="17"/>
    </row>
    <row r="584" spans="1:6" x14ac:dyDescent="0.25">
      <c r="A584" s="17" t="s">
        <v>110</v>
      </c>
      <c r="B584" t="s">
        <v>9</v>
      </c>
      <c r="C584" t="s">
        <v>9</v>
      </c>
      <c r="D584" t="s">
        <v>9</v>
      </c>
      <c r="E584">
        <f>E582</f>
        <v>123.84950000000001</v>
      </c>
      <c r="F584" s="17"/>
    </row>
    <row r="585" spans="1:6" x14ac:dyDescent="0.25">
      <c r="A585" s="17" t="s">
        <v>111</v>
      </c>
      <c r="B585" t="s">
        <v>9</v>
      </c>
      <c r="C585" t="s">
        <v>9</v>
      </c>
      <c r="D585" s="287">
        <v>0</v>
      </c>
      <c r="E585">
        <f>ROUND((E584*D585),4)</f>
        <v>0</v>
      </c>
      <c r="F585" s="17"/>
    </row>
    <row r="586" spans="1:6" x14ac:dyDescent="0.25">
      <c r="A586" s="17" t="s">
        <v>112</v>
      </c>
      <c r="B586" t="s">
        <v>9</v>
      </c>
      <c r="C586" t="s">
        <v>9</v>
      </c>
      <c r="D586" t="s">
        <v>9</v>
      </c>
      <c r="E586">
        <f>SUM(E584:E585)</f>
        <v>123.84950000000001</v>
      </c>
      <c r="F586" s="17"/>
    </row>
    <row r="587" spans="1:6" x14ac:dyDescent="0.25">
      <c r="F587" s="17"/>
    </row>
    <row r="588" spans="1:6" x14ac:dyDescent="0.25">
      <c r="A588" s="17" t="s">
        <v>1107</v>
      </c>
      <c r="B588" t="s">
        <v>718</v>
      </c>
      <c r="F588" s="17"/>
    </row>
    <row r="589" spans="1:6" ht="45" x14ac:dyDescent="0.25">
      <c r="A589" s="17" t="s">
        <v>1108</v>
      </c>
      <c r="F589" s="17"/>
    </row>
    <row r="590" spans="1:6" x14ac:dyDescent="0.25">
      <c r="A590" s="17" t="s">
        <v>119</v>
      </c>
      <c r="F590" s="17"/>
    </row>
    <row r="591" spans="1:6" x14ac:dyDescent="0.25">
      <c r="F591" s="17"/>
    </row>
    <row r="592" spans="1:6" x14ac:dyDescent="0.25">
      <c r="A592" s="17" t="s">
        <v>106</v>
      </c>
      <c r="B592" t="s">
        <v>98</v>
      </c>
      <c r="C592" t="s">
        <v>99</v>
      </c>
      <c r="D592" t="s">
        <v>100</v>
      </c>
      <c r="E592" t="s">
        <v>101</v>
      </c>
      <c r="F592" s="17"/>
    </row>
    <row r="593" spans="1:6" ht="30" x14ac:dyDescent="0.25">
      <c r="A593" s="17" t="s">
        <v>123</v>
      </c>
      <c r="B593" t="s">
        <v>105</v>
      </c>
      <c r="C593">
        <v>1.98</v>
      </c>
      <c r="D593">
        <v>14.6435</v>
      </c>
      <c r="E593">
        <f t="shared" ref="E593:E603" si="3">ROUND((C593*D593),4)</f>
        <v>28.9941</v>
      </c>
      <c r="F593" s="17"/>
    </row>
    <row r="594" spans="1:6" x14ac:dyDescent="0.25">
      <c r="A594" s="17" t="s">
        <v>117</v>
      </c>
      <c r="B594" t="s">
        <v>105</v>
      </c>
      <c r="C594">
        <v>1.3440000000000001</v>
      </c>
      <c r="D594">
        <v>14.375400000000001</v>
      </c>
      <c r="E594">
        <f t="shared" si="3"/>
        <v>19.320499999999999</v>
      </c>
      <c r="F594" s="17"/>
    </row>
    <row r="595" spans="1:6" x14ac:dyDescent="0.25">
      <c r="A595" s="17" t="s">
        <v>985</v>
      </c>
      <c r="B595" t="s">
        <v>105</v>
      </c>
      <c r="C595">
        <v>3.3239999999999998</v>
      </c>
      <c r="D595">
        <v>10.5754</v>
      </c>
      <c r="E595">
        <f t="shared" si="3"/>
        <v>35.1526</v>
      </c>
      <c r="F595" s="17"/>
    </row>
    <row r="596" spans="1:6" ht="45" x14ac:dyDescent="0.25">
      <c r="A596" s="17" t="s">
        <v>1109</v>
      </c>
      <c r="B596" t="s">
        <v>135</v>
      </c>
      <c r="C596">
        <v>9.5999999999999992E-3</v>
      </c>
      <c r="D596">
        <v>388.96660000000003</v>
      </c>
      <c r="E596">
        <f t="shared" si="3"/>
        <v>3.7341000000000002</v>
      </c>
      <c r="F596" s="17"/>
    </row>
    <row r="597" spans="1:6" ht="45" x14ac:dyDescent="0.25">
      <c r="A597" s="17" t="s">
        <v>1110</v>
      </c>
      <c r="B597" t="s">
        <v>1111</v>
      </c>
      <c r="C597">
        <v>1</v>
      </c>
      <c r="D597">
        <v>81.900000000000006</v>
      </c>
      <c r="E597">
        <f t="shared" si="3"/>
        <v>81.900000000000006</v>
      </c>
      <c r="F597" s="17"/>
    </row>
    <row r="598" spans="1:6" ht="45" x14ac:dyDescent="0.25">
      <c r="A598" s="17" t="s">
        <v>1112</v>
      </c>
      <c r="B598" t="s">
        <v>144</v>
      </c>
      <c r="C598">
        <v>9.6</v>
      </c>
      <c r="D598">
        <v>5.99</v>
      </c>
      <c r="E598">
        <f t="shared" si="3"/>
        <v>57.503999999999998</v>
      </c>
      <c r="F598" s="17"/>
    </row>
    <row r="599" spans="1:6" ht="30" x14ac:dyDescent="0.25">
      <c r="A599" s="17" t="s">
        <v>1113</v>
      </c>
      <c r="B599" t="s">
        <v>109</v>
      </c>
      <c r="C599">
        <v>3</v>
      </c>
      <c r="D599">
        <v>21.34</v>
      </c>
      <c r="E599">
        <f t="shared" si="3"/>
        <v>64.02</v>
      </c>
      <c r="F599" s="17"/>
    </row>
    <row r="600" spans="1:6" ht="45" x14ac:dyDescent="0.25">
      <c r="A600" s="17" t="s">
        <v>1114</v>
      </c>
      <c r="B600" t="s">
        <v>109</v>
      </c>
      <c r="C600">
        <v>6</v>
      </c>
      <c r="D600">
        <v>0.32</v>
      </c>
      <c r="E600">
        <f t="shared" si="3"/>
        <v>1.92</v>
      </c>
      <c r="F600" s="17"/>
    </row>
    <row r="601" spans="1:6" ht="30" x14ac:dyDescent="0.25">
      <c r="A601" s="17" t="s">
        <v>1115</v>
      </c>
      <c r="B601" t="s">
        <v>109</v>
      </c>
      <c r="C601">
        <v>6</v>
      </c>
      <c r="D601">
        <v>0.99</v>
      </c>
      <c r="E601">
        <f t="shared" si="3"/>
        <v>5.94</v>
      </c>
      <c r="F601" s="17"/>
    </row>
    <row r="602" spans="1:6" ht="30" x14ac:dyDescent="0.25">
      <c r="A602" s="17" t="s">
        <v>1116</v>
      </c>
      <c r="B602" t="s">
        <v>109</v>
      </c>
      <c r="C602">
        <v>1</v>
      </c>
      <c r="D602">
        <v>90.45</v>
      </c>
      <c r="E602">
        <f t="shared" si="3"/>
        <v>90.45</v>
      </c>
      <c r="F602" s="17"/>
    </row>
    <row r="603" spans="1:6" x14ac:dyDescent="0.25">
      <c r="A603" s="17" t="s">
        <v>168</v>
      </c>
      <c r="B603" t="s">
        <v>132</v>
      </c>
      <c r="C603">
        <v>0.57599999999999996</v>
      </c>
      <c r="D603">
        <v>8.67</v>
      </c>
      <c r="E603">
        <f t="shared" si="3"/>
        <v>4.9939</v>
      </c>
      <c r="F603" s="17"/>
    </row>
    <row r="604" spans="1:6" x14ac:dyDescent="0.25">
      <c r="A604" s="17" t="s">
        <v>103</v>
      </c>
      <c r="B604" t="s">
        <v>9</v>
      </c>
      <c r="C604" t="s">
        <v>9</v>
      </c>
      <c r="D604" t="s">
        <v>9</v>
      </c>
      <c r="E604">
        <f>SUM(E593:E603)</f>
        <v>393.92919999999998</v>
      </c>
      <c r="F604" s="17"/>
    </row>
    <row r="605" spans="1:6" x14ac:dyDescent="0.25">
      <c r="F605" s="17"/>
    </row>
    <row r="606" spans="1:6" x14ac:dyDescent="0.25">
      <c r="A606" s="17" t="s">
        <v>110</v>
      </c>
      <c r="B606" t="s">
        <v>9</v>
      </c>
      <c r="C606" t="s">
        <v>9</v>
      </c>
      <c r="D606" t="s">
        <v>9</v>
      </c>
      <c r="E606">
        <f>E604</f>
        <v>393.92919999999998</v>
      </c>
      <c r="F606" s="17"/>
    </row>
    <row r="607" spans="1:6" x14ac:dyDescent="0.25">
      <c r="A607" s="17" t="s">
        <v>111</v>
      </c>
      <c r="B607" t="s">
        <v>9</v>
      </c>
      <c r="C607" t="s">
        <v>9</v>
      </c>
      <c r="D607" s="287">
        <v>0</v>
      </c>
      <c r="E607">
        <f>ROUND((E606*D607),4)</f>
        <v>0</v>
      </c>
      <c r="F607" s="17"/>
    </row>
    <row r="608" spans="1:6" x14ac:dyDescent="0.25">
      <c r="A608" s="17" t="s">
        <v>112</v>
      </c>
      <c r="B608" t="s">
        <v>9</v>
      </c>
      <c r="C608" t="s">
        <v>9</v>
      </c>
      <c r="D608" t="s">
        <v>9</v>
      </c>
      <c r="E608">
        <f>SUM(E606:E607)</f>
        <v>393.92919999999998</v>
      </c>
      <c r="F608" s="17"/>
    </row>
    <row r="609" spans="1:6" x14ac:dyDescent="0.25">
      <c r="F609" s="17"/>
    </row>
    <row r="610" spans="1:6" x14ac:dyDescent="0.25">
      <c r="A610" s="17" t="s">
        <v>1117</v>
      </c>
      <c r="B610" t="s">
        <v>722</v>
      </c>
      <c r="F610" s="17"/>
    </row>
    <row r="611" spans="1:6" ht="45" x14ac:dyDescent="0.25">
      <c r="A611" s="17" t="s">
        <v>1118</v>
      </c>
      <c r="F611" s="17"/>
    </row>
    <row r="612" spans="1:6" x14ac:dyDescent="0.25">
      <c r="A612" s="17" t="s">
        <v>119</v>
      </c>
      <c r="F612" s="17"/>
    </row>
    <row r="613" spans="1:6" x14ac:dyDescent="0.25">
      <c r="F613" s="17"/>
    </row>
    <row r="614" spans="1:6" x14ac:dyDescent="0.25">
      <c r="A614" s="17" t="s">
        <v>106</v>
      </c>
      <c r="B614" t="s">
        <v>98</v>
      </c>
      <c r="C614" t="s">
        <v>99</v>
      </c>
      <c r="D614" t="s">
        <v>100</v>
      </c>
      <c r="E614" t="s">
        <v>101</v>
      </c>
      <c r="F614" s="17"/>
    </row>
    <row r="615" spans="1:6" ht="30" x14ac:dyDescent="0.25">
      <c r="A615" s="17" t="s">
        <v>123</v>
      </c>
      <c r="B615" t="s">
        <v>105</v>
      </c>
      <c r="C615">
        <v>2.0499999999999998</v>
      </c>
      <c r="D615">
        <v>14.6435</v>
      </c>
      <c r="E615">
        <f t="shared" ref="E615:E625" si="4">ROUND((C615*D615),4)</f>
        <v>30.019200000000001</v>
      </c>
      <c r="F615" s="17"/>
    </row>
    <row r="616" spans="1:6" x14ac:dyDescent="0.25">
      <c r="A616" s="17" t="s">
        <v>117</v>
      </c>
      <c r="B616" t="s">
        <v>105</v>
      </c>
      <c r="C616">
        <v>1.4</v>
      </c>
      <c r="D616">
        <v>14.375400000000001</v>
      </c>
      <c r="E616">
        <f t="shared" si="4"/>
        <v>20.125599999999999</v>
      </c>
      <c r="F616" s="17"/>
    </row>
    <row r="617" spans="1:6" x14ac:dyDescent="0.25">
      <c r="A617" s="17" t="s">
        <v>985</v>
      </c>
      <c r="B617" t="s">
        <v>105</v>
      </c>
      <c r="C617">
        <v>3.45</v>
      </c>
      <c r="D617">
        <v>10.5754</v>
      </c>
      <c r="E617">
        <f t="shared" si="4"/>
        <v>36.485100000000003</v>
      </c>
      <c r="F617" s="17"/>
    </row>
    <row r="618" spans="1:6" ht="45" x14ac:dyDescent="0.25">
      <c r="A618" s="17" t="s">
        <v>1109</v>
      </c>
      <c r="B618" t="s">
        <v>135</v>
      </c>
      <c r="C618">
        <v>0.01</v>
      </c>
      <c r="D618">
        <v>388.96660000000003</v>
      </c>
      <c r="E618">
        <f t="shared" si="4"/>
        <v>3.8896999999999999</v>
      </c>
      <c r="F618" s="17"/>
    </row>
    <row r="619" spans="1:6" ht="45" x14ac:dyDescent="0.25">
      <c r="A619" s="17" t="s">
        <v>1110</v>
      </c>
      <c r="B619" t="s">
        <v>1111</v>
      </c>
      <c r="C619">
        <v>1</v>
      </c>
      <c r="D619">
        <v>81.900000000000006</v>
      </c>
      <c r="E619">
        <f t="shared" si="4"/>
        <v>81.900000000000006</v>
      </c>
      <c r="F619" s="17"/>
    </row>
    <row r="620" spans="1:6" ht="45" x14ac:dyDescent="0.25">
      <c r="A620" s="17" t="s">
        <v>1112</v>
      </c>
      <c r="B620" t="s">
        <v>144</v>
      </c>
      <c r="C620">
        <v>10</v>
      </c>
      <c r="D620">
        <v>5.99</v>
      </c>
      <c r="E620">
        <f t="shared" si="4"/>
        <v>59.9</v>
      </c>
      <c r="F620" s="17"/>
    </row>
    <row r="621" spans="1:6" ht="30" x14ac:dyDescent="0.25">
      <c r="A621" s="17" t="s">
        <v>1113</v>
      </c>
      <c r="B621" t="s">
        <v>109</v>
      </c>
      <c r="C621">
        <v>3</v>
      </c>
      <c r="D621">
        <v>21.34</v>
      </c>
      <c r="E621">
        <f t="shared" si="4"/>
        <v>64.02</v>
      </c>
      <c r="F621" s="17"/>
    </row>
    <row r="622" spans="1:6" ht="45" x14ac:dyDescent="0.25">
      <c r="A622" s="17" t="s">
        <v>1114</v>
      </c>
      <c r="B622" t="s">
        <v>109</v>
      </c>
      <c r="C622">
        <v>6</v>
      </c>
      <c r="D622">
        <v>0.32</v>
      </c>
      <c r="E622">
        <f t="shared" si="4"/>
        <v>1.92</v>
      </c>
      <c r="F622" s="17"/>
    </row>
    <row r="623" spans="1:6" ht="30" x14ac:dyDescent="0.25">
      <c r="A623" s="17" t="s">
        <v>1115</v>
      </c>
      <c r="B623" t="s">
        <v>109</v>
      </c>
      <c r="C623">
        <v>6</v>
      </c>
      <c r="D623">
        <v>0.99</v>
      </c>
      <c r="E623">
        <f t="shared" si="4"/>
        <v>5.94</v>
      </c>
      <c r="F623" s="17"/>
    </row>
    <row r="624" spans="1:6" ht="30" x14ac:dyDescent="0.25">
      <c r="A624" s="17" t="s">
        <v>1119</v>
      </c>
      <c r="B624" t="s">
        <v>109</v>
      </c>
      <c r="C624">
        <v>1</v>
      </c>
      <c r="D624">
        <v>102.8</v>
      </c>
      <c r="E624">
        <f t="shared" si="4"/>
        <v>102.8</v>
      </c>
      <c r="F624" s="17"/>
    </row>
    <row r="625" spans="1:6" x14ac:dyDescent="0.25">
      <c r="A625" s="17" t="s">
        <v>168</v>
      </c>
      <c r="B625" t="s">
        <v>132</v>
      </c>
      <c r="C625">
        <v>0.6</v>
      </c>
      <c r="D625">
        <v>8.67</v>
      </c>
      <c r="E625">
        <f t="shared" si="4"/>
        <v>5.202</v>
      </c>
      <c r="F625" s="17"/>
    </row>
    <row r="626" spans="1:6" x14ac:dyDescent="0.25">
      <c r="A626" s="17" t="s">
        <v>103</v>
      </c>
      <c r="B626" t="s">
        <v>9</v>
      </c>
      <c r="C626" t="s">
        <v>9</v>
      </c>
      <c r="D626" t="s">
        <v>9</v>
      </c>
      <c r="E626">
        <f>SUM(E615:E625)</f>
        <v>412.20160000000004</v>
      </c>
      <c r="F626" s="17"/>
    </row>
    <row r="627" spans="1:6" x14ac:dyDescent="0.25">
      <c r="F627" s="17"/>
    </row>
    <row r="628" spans="1:6" x14ac:dyDescent="0.25">
      <c r="A628" s="17" t="s">
        <v>110</v>
      </c>
      <c r="B628" t="s">
        <v>9</v>
      </c>
      <c r="C628" t="s">
        <v>9</v>
      </c>
      <c r="D628" t="s">
        <v>9</v>
      </c>
      <c r="E628">
        <f>E626</f>
        <v>412.20160000000004</v>
      </c>
      <c r="F628" s="17"/>
    </row>
    <row r="629" spans="1:6" x14ac:dyDescent="0.25">
      <c r="A629" s="17" t="s">
        <v>111</v>
      </c>
      <c r="B629" t="s">
        <v>9</v>
      </c>
      <c r="C629" t="s">
        <v>9</v>
      </c>
      <c r="D629" s="287">
        <v>0</v>
      </c>
      <c r="E629">
        <f>ROUND((E628*D629),4)</f>
        <v>0</v>
      </c>
      <c r="F629" s="17"/>
    </row>
    <row r="630" spans="1:6" x14ac:dyDescent="0.25">
      <c r="A630" s="17" t="s">
        <v>112</v>
      </c>
      <c r="B630" t="s">
        <v>9</v>
      </c>
      <c r="C630" t="s">
        <v>9</v>
      </c>
      <c r="D630" t="s">
        <v>9</v>
      </c>
      <c r="E630">
        <f>SUM(E628:E629)</f>
        <v>412.20160000000004</v>
      </c>
      <c r="F630" s="17"/>
    </row>
    <row r="631" spans="1:6" x14ac:dyDescent="0.25">
      <c r="F631" s="17"/>
    </row>
    <row r="632" spans="1:6" x14ac:dyDescent="0.25">
      <c r="A632" s="17" t="s">
        <v>1120</v>
      </c>
      <c r="B632" t="s">
        <v>726</v>
      </c>
      <c r="F632" s="17"/>
    </row>
    <row r="633" spans="1:6" ht="45" x14ac:dyDescent="0.25">
      <c r="A633" s="17" t="s">
        <v>1121</v>
      </c>
      <c r="F633" s="17"/>
    </row>
    <row r="634" spans="1:6" x14ac:dyDescent="0.25">
      <c r="A634" s="17" t="s">
        <v>119</v>
      </c>
      <c r="F634" s="17"/>
    </row>
    <row r="635" spans="1:6" x14ac:dyDescent="0.25">
      <c r="F635" s="17"/>
    </row>
    <row r="636" spans="1:6" x14ac:dyDescent="0.25">
      <c r="A636" s="17" t="s">
        <v>106</v>
      </c>
      <c r="B636" t="s">
        <v>98</v>
      </c>
      <c r="C636" t="s">
        <v>99</v>
      </c>
      <c r="D636" t="s">
        <v>100</v>
      </c>
      <c r="E636" t="s">
        <v>101</v>
      </c>
      <c r="F636" s="17"/>
    </row>
    <row r="637" spans="1:6" ht="30" x14ac:dyDescent="0.25">
      <c r="A637" s="17" t="s">
        <v>123</v>
      </c>
      <c r="B637" t="s">
        <v>105</v>
      </c>
      <c r="C637">
        <v>2.085</v>
      </c>
      <c r="D637">
        <v>14.6435</v>
      </c>
      <c r="E637">
        <f t="shared" ref="E637:E647" si="5">ROUND((C637*D637),4)</f>
        <v>30.531700000000001</v>
      </c>
      <c r="F637" s="17"/>
    </row>
    <row r="638" spans="1:6" x14ac:dyDescent="0.25">
      <c r="A638" s="17" t="s">
        <v>117</v>
      </c>
      <c r="B638" t="s">
        <v>105</v>
      </c>
      <c r="C638">
        <v>1.4279999999999999</v>
      </c>
      <c r="D638">
        <v>14.375400000000001</v>
      </c>
      <c r="E638">
        <f t="shared" si="5"/>
        <v>20.528099999999998</v>
      </c>
      <c r="F638" s="17"/>
    </row>
    <row r="639" spans="1:6" x14ac:dyDescent="0.25">
      <c r="A639" s="17" t="s">
        <v>985</v>
      </c>
      <c r="B639" t="s">
        <v>105</v>
      </c>
      <c r="C639">
        <v>3.5129999999999999</v>
      </c>
      <c r="D639">
        <v>10.5754</v>
      </c>
      <c r="E639">
        <f t="shared" si="5"/>
        <v>37.151400000000002</v>
      </c>
      <c r="F639" s="17"/>
    </row>
    <row r="640" spans="1:6" ht="45" x14ac:dyDescent="0.25">
      <c r="A640" s="17" t="s">
        <v>1109</v>
      </c>
      <c r="B640" t="s">
        <v>135</v>
      </c>
      <c r="C640">
        <v>1.0200000000000001E-2</v>
      </c>
      <c r="D640">
        <v>388.96660000000003</v>
      </c>
      <c r="E640">
        <f t="shared" si="5"/>
        <v>3.9674999999999998</v>
      </c>
      <c r="F640" s="17"/>
    </row>
    <row r="641" spans="1:6" ht="45" x14ac:dyDescent="0.25">
      <c r="A641" s="17" t="s">
        <v>1110</v>
      </c>
      <c r="B641" t="s">
        <v>1111</v>
      </c>
      <c r="C641">
        <v>1</v>
      </c>
      <c r="D641">
        <v>81.900000000000006</v>
      </c>
      <c r="E641">
        <f t="shared" si="5"/>
        <v>81.900000000000006</v>
      </c>
      <c r="F641" s="17"/>
    </row>
    <row r="642" spans="1:6" ht="45" x14ac:dyDescent="0.25">
      <c r="A642" s="17" t="s">
        <v>1112</v>
      </c>
      <c r="B642" t="s">
        <v>144</v>
      </c>
      <c r="C642">
        <v>10.199999999999999</v>
      </c>
      <c r="D642">
        <v>5.99</v>
      </c>
      <c r="E642">
        <f t="shared" si="5"/>
        <v>61.097999999999999</v>
      </c>
      <c r="F642" s="17"/>
    </row>
    <row r="643" spans="1:6" ht="30" x14ac:dyDescent="0.25">
      <c r="A643" s="17" t="s">
        <v>1113</v>
      </c>
      <c r="B643" t="s">
        <v>109</v>
      </c>
      <c r="C643">
        <v>3</v>
      </c>
      <c r="D643">
        <v>21.34</v>
      </c>
      <c r="E643">
        <f t="shared" si="5"/>
        <v>64.02</v>
      </c>
      <c r="F643" s="17"/>
    </row>
    <row r="644" spans="1:6" ht="45" x14ac:dyDescent="0.25">
      <c r="A644" s="17" t="s">
        <v>1114</v>
      </c>
      <c r="B644" t="s">
        <v>109</v>
      </c>
      <c r="C644">
        <v>6</v>
      </c>
      <c r="D644">
        <v>0.32</v>
      </c>
      <c r="E644">
        <f t="shared" si="5"/>
        <v>1.92</v>
      </c>
      <c r="F644" s="17"/>
    </row>
    <row r="645" spans="1:6" ht="30" x14ac:dyDescent="0.25">
      <c r="A645" s="17" t="s">
        <v>1115</v>
      </c>
      <c r="B645" t="s">
        <v>109</v>
      </c>
      <c r="C645">
        <v>6</v>
      </c>
      <c r="D645">
        <v>0.99</v>
      </c>
      <c r="E645">
        <f t="shared" si="5"/>
        <v>5.94</v>
      </c>
      <c r="F645" s="17"/>
    </row>
    <row r="646" spans="1:6" ht="30" x14ac:dyDescent="0.25">
      <c r="A646" s="17" t="s">
        <v>1122</v>
      </c>
      <c r="B646" t="s">
        <v>109</v>
      </c>
      <c r="C646">
        <v>1</v>
      </c>
      <c r="D646">
        <v>118.62</v>
      </c>
      <c r="E646">
        <f t="shared" si="5"/>
        <v>118.62</v>
      </c>
      <c r="F646" s="17"/>
    </row>
    <row r="647" spans="1:6" x14ac:dyDescent="0.25">
      <c r="A647" s="17" t="s">
        <v>168</v>
      </c>
      <c r="B647" t="s">
        <v>132</v>
      </c>
      <c r="C647">
        <v>0.61199999999999999</v>
      </c>
      <c r="D647">
        <v>8.67</v>
      </c>
      <c r="E647">
        <f t="shared" si="5"/>
        <v>5.306</v>
      </c>
      <c r="F647" s="17"/>
    </row>
    <row r="648" spans="1:6" x14ac:dyDescent="0.25">
      <c r="A648" s="17" t="s">
        <v>103</v>
      </c>
      <c r="B648" t="s">
        <v>9</v>
      </c>
      <c r="C648" t="s">
        <v>9</v>
      </c>
      <c r="D648" t="s">
        <v>9</v>
      </c>
      <c r="E648">
        <f>SUM(E637:E647)</f>
        <v>430.98269999999997</v>
      </c>
      <c r="F648" s="17"/>
    </row>
    <row r="649" spans="1:6" x14ac:dyDescent="0.25">
      <c r="F649" s="17"/>
    </row>
    <row r="650" spans="1:6" x14ac:dyDescent="0.25">
      <c r="A650" s="17" t="s">
        <v>110</v>
      </c>
      <c r="B650" t="s">
        <v>9</v>
      </c>
      <c r="C650" t="s">
        <v>9</v>
      </c>
      <c r="D650" t="s">
        <v>9</v>
      </c>
      <c r="E650">
        <f>E648</f>
        <v>430.98269999999997</v>
      </c>
      <c r="F650" s="17"/>
    </row>
    <row r="651" spans="1:6" x14ac:dyDescent="0.25">
      <c r="A651" s="17" t="s">
        <v>111</v>
      </c>
      <c r="B651" t="s">
        <v>9</v>
      </c>
      <c r="C651" t="s">
        <v>9</v>
      </c>
      <c r="D651" s="287">
        <v>0</v>
      </c>
      <c r="E651">
        <f>ROUND((E650*D651),4)</f>
        <v>0</v>
      </c>
      <c r="F651" s="17"/>
    </row>
    <row r="652" spans="1:6" x14ac:dyDescent="0.25">
      <c r="A652" s="17" t="s">
        <v>112</v>
      </c>
      <c r="B652" t="s">
        <v>9</v>
      </c>
      <c r="C652" t="s">
        <v>9</v>
      </c>
      <c r="D652" t="s">
        <v>9</v>
      </c>
      <c r="E652">
        <f>SUM(E650:E651)</f>
        <v>430.98269999999997</v>
      </c>
      <c r="F652" s="17"/>
    </row>
    <row r="653" spans="1:6" x14ac:dyDescent="0.25">
      <c r="F653" s="17"/>
    </row>
    <row r="654" spans="1:6" x14ac:dyDescent="0.25">
      <c r="A654" s="17" t="s">
        <v>1123</v>
      </c>
      <c r="B654" t="s">
        <v>730</v>
      </c>
      <c r="F654" s="17"/>
    </row>
    <row r="655" spans="1:6" ht="30" x14ac:dyDescent="0.25">
      <c r="A655" s="17" t="s">
        <v>1124</v>
      </c>
      <c r="F655" s="17"/>
    </row>
    <row r="656" spans="1:6" x14ac:dyDescent="0.25">
      <c r="A656" s="17" t="s">
        <v>119</v>
      </c>
      <c r="F656" s="17"/>
    </row>
    <row r="657" spans="1:6" x14ac:dyDescent="0.25">
      <c r="F657" s="17"/>
    </row>
    <row r="658" spans="1:6" x14ac:dyDescent="0.25">
      <c r="A658" s="17" t="s">
        <v>106</v>
      </c>
      <c r="B658" t="s">
        <v>98</v>
      </c>
      <c r="C658" t="s">
        <v>99</v>
      </c>
      <c r="D658" t="s">
        <v>100</v>
      </c>
      <c r="E658" t="s">
        <v>101</v>
      </c>
      <c r="F658" s="17"/>
    </row>
    <row r="659" spans="1:6" ht="30" x14ac:dyDescent="0.25">
      <c r="A659" s="17" t="s">
        <v>141</v>
      </c>
      <c r="B659" t="s">
        <v>105</v>
      </c>
      <c r="C659">
        <v>1.3</v>
      </c>
      <c r="D659">
        <v>12.1135</v>
      </c>
      <c r="E659">
        <f>ROUND((C659*D659),4)</f>
        <v>15.7476</v>
      </c>
      <c r="F659" s="17"/>
    </row>
    <row r="660" spans="1:6" ht="30" x14ac:dyDescent="0.25">
      <c r="A660" s="17" t="s">
        <v>123</v>
      </c>
      <c r="B660" t="s">
        <v>105</v>
      </c>
      <c r="C660">
        <v>1.3</v>
      </c>
      <c r="D660">
        <v>14.6435</v>
      </c>
      <c r="E660">
        <f>ROUND((C660*D660),4)</f>
        <v>19.0366</v>
      </c>
      <c r="F660" s="17"/>
    </row>
    <row r="661" spans="1:6" ht="30" x14ac:dyDescent="0.25">
      <c r="A661" s="17" t="s">
        <v>1125</v>
      </c>
      <c r="B661" t="s">
        <v>153</v>
      </c>
      <c r="C661">
        <v>1</v>
      </c>
      <c r="D661">
        <v>35.950000000000003</v>
      </c>
      <c r="E661">
        <f>ROUND((C661*D661),4)</f>
        <v>35.950000000000003</v>
      </c>
      <c r="F661" s="17"/>
    </row>
    <row r="662" spans="1:6" x14ac:dyDescent="0.25">
      <c r="A662" s="17" t="s">
        <v>103</v>
      </c>
      <c r="B662" t="s">
        <v>9</v>
      </c>
      <c r="C662" t="s">
        <v>9</v>
      </c>
      <c r="D662" t="s">
        <v>9</v>
      </c>
      <c r="E662">
        <f>SUM(E659:E661)</f>
        <v>70.734200000000001</v>
      </c>
      <c r="F662" s="17"/>
    </row>
    <row r="663" spans="1:6" x14ac:dyDescent="0.25">
      <c r="F663" s="17"/>
    </row>
    <row r="664" spans="1:6" x14ac:dyDescent="0.25">
      <c r="A664" s="17" t="s">
        <v>110</v>
      </c>
      <c r="B664" t="s">
        <v>9</v>
      </c>
      <c r="C664" t="s">
        <v>9</v>
      </c>
      <c r="D664" t="s">
        <v>9</v>
      </c>
      <c r="E664">
        <f>E662</f>
        <v>70.734200000000001</v>
      </c>
      <c r="F664" s="17"/>
    </row>
    <row r="665" spans="1:6" x14ac:dyDescent="0.25">
      <c r="A665" s="17" t="s">
        <v>111</v>
      </c>
      <c r="B665" t="s">
        <v>9</v>
      </c>
      <c r="C665" t="s">
        <v>9</v>
      </c>
      <c r="D665" s="287">
        <v>0</v>
      </c>
      <c r="E665">
        <f>ROUND((E664*D665),4)</f>
        <v>0</v>
      </c>
      <c r="F665" s="17"/>
    </row>
    <row r="666" spans="1:6" x14ac:dyDescent="0.25">
      <c r="A666" s="17" t="s">
        <v>112</v>
      </c>
      <c r="B666" t="s">
        <v>9</v>
      </c>
      <c r="C666" t="s">
        <v>9</v>
      </c>
      <c r="D666" t="s">
        <v>9</v>
      </c>
      <c r="E666">
        <f>SUM(E664:E665)</f>
        <v>70.734200000000001</v>
      </c>
      <c r="F666" s="17"/>
    </row>
    <row r="667" spans="1:6" x14ac:dyDescent="0.25">
      <c r="F667" s="17"/>
    </row>
    <row r="668" spans="1:6" x14ac:dyDescent="0.25">
      <c r="A668" s="17" t="s">
        <v>1126</v>
      </c>
      <c r="B668" t="s">
        <v>734</v>
      </c>
      <c r="F668" s="17"/>
    </row>
    <row r="669" spans="1:6" ht="30" x14ac:dyDescent="0.25">
      <c r="A669" s="17" t="s">
        <v>1127</v>
      </c>
      <c r="F669" s="17"/>
    </row>
    <row r="670" spans="1:6" x14ac:dyDescent="0.25">
      <c r="A670" s="17" t="s">
        <v>119</v>
      </c>
      <c r="F670" s="17"/>
    </row>
    <row r="671" spans="1:6" x14ac:dyDescent="0.25">
      <c r="F671" s="17"/>
    </row>
    <row r="672" spans="1:6" x14ac:dyDescent="0.25">
      <c r="A672" s="17" t="s">
        <v>106</v>
      </c>
      <c r="B672" t="s">
        <v>98</v>
      </c>
      <c r="C672" t="s">
        <v>99</v>
      </c>
      <c r="D672" t="s">
        <v>100</v>
      </c>
      <c r="E672" t="s">
        <v>101</v>
      </c>
      <c r="F672" s="17"/>
    </row>
    <row r="673" spans="1:6" ht="30" x14ac:dyDescent="0.25">
      <c r="A673" s="17" t="s">
        <v>141</v>
      </c>
      <c r="B673" t="s">
        <v>105</v>
      </c>
      <c r="C673">
        <v>1.3</v>
      </c>
      <c r="D673">
        <v>12.1135</v>
      </c>
      <c r="E673">
        <f>ROUND((C673*D673),4)</f>
        <v>15.7476</v>
      </c>
      <c r="F673" s="17"/>
    </row>
    <row r="674" spans="1:6" ht="30" x14ac:dyDescent="0.25">
      <c r="A674" s="17" t="s">
        <v>123</v>
      </c>
      <c r="B674" t="s">
        <v>105</v>
      </c>
      <c r="C674">
        <v>1.3</v>
      </c>
      <c r="D674">
        <v>14.6435</v>
      </c>
      <c r="E674">
        <f>ROUND((C674*D674),4)</f>
        <v>19.0366</v>
      </c>
      <c r="F674" s="17"/>
    </row>
    <row r="675" spans="1:6" ht="30" x14ac:dyDescent="0.25">
      <c r="A675" s="17" t="s">
        <v>1128</v>
      </c>
      <c r="B675" t="s">
        <v>153</v>
      </c>
      <c r="C675">
        <v>1</v>
      </c>
      <c r="D675">
        <v>26.89</v>
      </c>
      <c r="E675">
        <f>ROUND((C675*D675),4)</f>
        <v>26.89</v>
      </c>
      <c r="F675" s="17"/>
    </row>
    <row r="676" spans="1:6" x14ac:dyDescent="0.25">
      <c r="A676" s="17" t="s">
        <v>103</v>
      </c>
      <c r="B676" t="s">
        <v>9</v>
      </c>
      <c r="C676" t="s">
        <v>9</v>
      </c>
      <c r="D676" t="s">
        <v>9</v>
      </c>
      <c r="E676">
        <f>SUM(E673:E675)</f>
        <v>61.674199999999999</v>
      </c>
      <c r="F676" s="17"/>
    </row>
    <row r="677" spans="1:6" x14ac:dyDescent="0.25">
      <c r="F677" s="17"/>
    </row>
    <row r="678" spans="1:6" x14ac:dyDescent="0.25">
      <c r="A678" s="17" t="s">
        <v>110</v>
      </c>
      <c r="B678" t="s">
        <v>9</v>
      </c>
      <c r="C678" t="s">
        <v>9</v>
      </c>
      <c r="D678" t="s">
        <v>9</v>
      </c>
      <c r="E678">
        <f>E676</f>
        <v>61.674199999999999</v>
      </c>
      <c r="F678" s="17"/>
    </row>
    <row r="679" spans="1:6" x14ac:dyDescent="0.25">
      <c r="A679" s="17" t="s">
        <v>111</v>
      </c>
      <c r="B679" t="s">
        <v>9</v>
      </c>
      <c r="C679" t="s">
        <v>9</v>
      </c>
      <c r="D679" s="287">
        <v>0</v>
      </c>
      <c r="E679">
        <f>ROUND((E678*D679),4)</f>
        <v>0</v>
      </c>
      <c r="F679" s="17"/>
    </row>
    <row r="680" spans="1:6" x14ac:dyDescent="0.25">
      <c r="A680" s="17" t="s">
        <v>112</v>
      </c>
      <c r="B680" t="s">
        <v>9</v>
      </c>
      <c r="C680" t="s">
        <v>9</v>
      </c>
      <c r="D680" t="s">
        <v>9</v>
      </c>
      <c r="E680">
        <f>SUM(E678:E679)</f>
        <v>61.674199999999999</v>
      </c>
      <c r="F680" s="17"/>
    </row>
    <row r="681" spans="1:6" x14ac:dyDescent="0.25">
      <c r="F681" s="17"/>
    </row>
    <row r="682" spans="1:6" x14ac:dyDescent="0.25">
      <c r="A682" s="17" t="s">
        <v>1129</v>
      </c>
      <c r="B682" t="s">
        <v>57</v>
      </c>
      <c r="F682" s="17"/>
    </row>
    <row r="683" spans="1:6" ht="30" x14ac:dyDescent="0.25">
      <c r="A683" s="17" t="s">
        <v>176</v>
      </c>
      <c r="F683" s="17"/>
    </row>
    <row r="684" spans="1:6" x14ac:dyDescent="0.25">
      <c r="A684" s="17" t="s">
        <v>114</v>
      </c>
      <c r="F684" s="17"/>
    </row>
    <row r="685" spans="1:6" x14ac:dyDescent="0.25">
      <c r="F685" s="17"/>
    </row>
    <row r="686" spans="1:6" x14ac:dyDescent="0.25">
      <c r="A686" s="17" t="s">
        <v>106</v>
      </c>
      <c r="B686" t="s">
        <v>98</v>
      </c>
      <c r="C686" t="s">
        <v>99</v>
      </c>
      <c r="D686" t="s">
        <v>100</v>
      </c>
      <c r="E686" t="s">
        <v>101</v>
      </c>
      <c r="F686" s="17"/>
    </row>
    <row r="687" spans="1:6" x14ac:dyDescent="0.25">
      <c r="A687" s="17" t="s">
        <v>171</v>
      </c>
      <c r="B687" t="s">
        <v>105</v>
      </c>
      <c r="C687">
        <v>0.187</v>
      </c>
      <c r="D687">
        <v>14.8035</v>
      </c>
      <c r="E687">
        <f>ROUND((C687*D687),4)</f>
        <v>2.7683</v>
      </c>
      <c r="F687" s="17"/>
    </row>
    <row r="688" spans="1:6" x14ac:dyDescent="0.25">
      <c r="A688" s="17" t="s">
        <v>985</v>
      </c>
      <c r="B688" t="s">
        <v>105</v>
      </c>
      <c r="C688">
        <v>6.9000000000000006E-2</v>
      </c>
      <c r="D688">
        <v>10.5754</v>
      </c>
      <c r="E688">
        <f>ROUND((C688*D688),4)</f>
        <v>0.72970000000000002</v>
      </c>
      <c r="F688" s="17"/>
    </row>
    <row r="689" spans="1:6" x14ac:dyDescent="0.25">
      <c r="A689" s="17" t="s">
        <v>1130</v>
      </c>
      <c r="B689" t="s">
        <v>175</v>
      </c>
      <c r="C689">
        <v>0.33</v>
      </c>
      <c r="D689">
        <v>13.85</v>
      </c>
      <c r="E689">
        <f>ROUND((C689*D689),4)</f>
        <v>4.5705</v>
      </c>
      <c r="F689" s="17"/>
    </row>
    <row r="690" spans="1:6" x14ac:dyDescent="0.25">
      <c r="A690" s="17" t="s">
        <v>103</v>
      </c>
      <c r="B690" t="s">
        <v>9</v>
      </c>
      <c r="C690" t="s">
        <v>9</v>
      </c>
      <c r="D690" t="s">
        <v>9</v>
      </c>
      <c r="E690">
        <f>SUM(E687:E689)</f>
        <v>8.0685000000000002</v>
      </c>
      <c r="F690" s="17"/>
    </row>
    <row r="691" spans="1:6" x14ac:dyDescent="0.25">
      <c r="F691" s="17"/>
    </row>
    <row r="692" spans="1:6" x14ac:dyDescent="0.25">
      <c r="A692" s="17" t="s">
        <v>110</v>
      </c>
      <c r="B692" t="s">
        <v>9</v>
      </c>
      <c r="C692" t="s">
        <v>9</v>
      </c>
      <c r="D692" t="s">
        <v>9</v>
      </c>
      <c r="E692">
        <f>E690</f>
        <v>8.0685000000000002</v>
      </c>
      <c r="F692" s="17"/>
    </row>
    <row r="693" spans="1:6" x14ac:dyDescent="0.25">
      <c r="A693" s="17" t="s">
        <v>111</v>
      </c>
      <c r="B693" t="s">
        <v>9</v>
      </c>
      <c r="C693" t="s">
        <v>9</v>
      </c>
      <c r="D693" s="287">
        <v>0</v>
      </c>
      <c r="E693">
        <f>ROUND((E692*D693),4)</f>
        <v>0</v>
      </c>
      <c r="F693" s="17"/>
    </row>
    <row r="694" spans="1:6" x14ac:dyDescent="0.25">
      <c r="A694" s="17" t="s">
        <v>112</v>
      </c>
      <c r="B694" t="s">
        <v>9</v>
      </c>
      <c r="C694" t="s">
        <v>9</v>
      </c>
      <c r="D694" t="s">
        <v>9</v>
      </c>
      <c r="E694">
        <f>SUM(E692:E693)</f>
        <v>8.0685000000000002</v>
      </c>
      <c r="F694" s="17"/>
    </row>
    <row r="695" spans="1:6" x14ac:dyDescent="0.25">
      <c r="F695" s="17"/>
    </row>
    <row r="696" spans="1:6" x14ac:dyDescent="0.25">
      <c r="A696" s="17" t="s">
        <v>1131</v>
      </c>
      <c r="B696" t="s">
        <v>59</v>
      </c>
      <c r="F696" s="17"/>
    </row>
    <row r="697" spans="1:6" ht="45" x14ac:dyDescent="0.25">
      <c r="A697" s="17" t="s">
        <v>177</v>
      </c>
      <c r="F697" s="17"/>
    </row>
    <row r="698" spans="1:6" x14ac:dyDescent="0.25">
      <c r="A698" s="17" t="s">
        <v>114</v>
      </c>
      <c r="F698" s="17"/>
    </row>
    <row r="699" spans="1:6" x14ac:dyDescent="0.25">
      <c r="F699" s="17"/>
    </row>
    <row r="700" spans="1:6" x14ac:dyDescent="0.25">
      <c r="A700" s="17" t="s">
        <v>106</v>
      </c>
      <c r="B700" t="s">
        <v>98</v>
      </c>
      <c r="C700" t="s">
        <v>99</v>
      </c>
      <c r="D700" t="s">
        <v>100</v>
      </c>
      <c r="E700" t="s">
        <v>101</v>
      </c>
      <c r="F700" s="17"/>
    </row>
    <row r="701" spans="1:6" x14ac:dyDescent="0.25">
      <c r="A701" s="17" t="s">
        <v>171</v>
      </c>
      <c r="B701" t="s">
        <v>105</v>
      </c>
      <c r="C701">
        <v>0.8</v>
      </c>
      <c r="D701">
        <v>14.8035</v>
      </c>
      <c r="E701">
        <f t="shared" ref="E701:E706" si="6">ROUND((C701*D701),4)</f>
        <v>11.8428</v>
      </c>
      <c r="F701" s="17"/>
    </row>
    <row r="702" spans="1:6" x14ac:dyDescent="0.25">
      <c r="A702" s="17" t="s">
        <v>985</v>
      </c>
      <c r="B702" t="s">
        <v>105</v>
      </c>
      <c r="C702">
        <v>0.8</v>
      </c>
      <c r="D702">
        <v>10.5754</v>
      </c>
      <c r="E702">
        <f t="shared" si="6"/>
        <v>8.4603000000000002</v>
      </c>
      <c r="F702" s="17"/>
    </row>
    <row r="703" spans="1:6" ht="30" x14ac:dyDescent="0.25">
      <c r="A703" s="17" t="s">
        <v>1132</v>
      </c>
      <c r="B703" t="s">
        <v>178</v>
      </c>
      <c r="C703">
        <v>3.3300000000000003E-2</v>
      </c>
      <c r="D703">
        <v>87.39</v>
      </c>
      <c r="E703">
        <f t="shared" si="6"/>
        <v>2.9100999999999999</v>
      </c>
      <c r="F703" s="17"/>
    </row>
    <row r="704" spans="1:6" x14ac:dyDescent="0.25">
      <c r="A704" s="17" t="s">
        <v>179</v>
      </c>
      <c r="B704" t="s">
        <v>109</v>
      </c>
      <c r="C704">
        <v>0.3</v>
      </c>
      <c r="D704">
        <v>3.68</v>
      </c>
      <c r="E704">
        <f t="shared" si="6"/>
        <v>1.1040000000000001</v>
      </c>
      <c r="F704" s="17"/>
    </row>
    <row r="705" spans="1:6" x14ac:dyDescent="0.25">
      <c r="A705" s="17" t="s">
        <v>180</v>
      </c>
      <c r="B705" t="s">
        <v>175</v>
      </c>
      <c r="C705">
        <v>0.03</v>
      </c>
      <c r="D705">
        <v>9.9</v>
      </c>
      <c r="E705">
        <f t="shared" si="6"/>
        <v>0.29699999999999999</v>
      </c>
      <c r="F705" s="17"/>
    </row>
    <row r="706" spans="1:6" ht="30" x14ac:dyDescent="0.25">
      <c r="A706" s="17" t="s">
        <v>1133</v>
      </c>
      <c r="B706" t="s">
        <v>178</v>
      </c>
      <c r="C706">
        <v>0.04</v>
      </c>
      <c r="D706">
        <v>93.67</v>
      </c>
      <c r="E706">
        <f t="shared" si="6"/>
        <v>3.7467999999999999</v>
      </c>
      <c r="F706" s="17"/>
    </row>
    <row r="707" spans="1:6" x14ac:dyDescent="0.25">
      <c r="A707" s="17" t="s">
        <v>103</v>
      </c>
      <c r="B707" t="s">
        <v>9</v>
      </c>
      <c r="C707" t="s">
        <v>9</v>
      </c>
      <c r="D707" t="s">
        <v>9</v>
      </c>
      <c r="E707">
        <f>SUM(E701:E706)</f>
        <v>28.361000000000001</v>
      </c>
      <c r="F707" s="17"/>
    </row>
    <row r="708" spans="1:6" x14ac:dyDescent="0.25">
      <c r="F708" s="17"/>
    </row>
    <row r="709" spans="1:6" x14ac:dyDescent="0.25">
      <c r="A709" s="17" t="s">
        <v>110</v>
      </c>
      <c r="B709" t="s">
        <v>9</v>
      </c>
      <c r="C709" t="s">
        <v>9</v>
      </c>
      <c r="D709" t="s">
        <v>9</v>
      </c>
      <c r="E709">
        <f>E707</f>
        <v>28.361000000000001</v>
      </c>
      <c r="F709" s="17"/>
    </row>
    <row r="710" spans="1:6" x14ac:dyDescent="0.25">
      <c r="A710" s="17" t="s">
        <v>111</v>
      </c>
      <c r="B710" t="s">
        <v>9</v>
      </c>
      <c r="C710" t="s">
        <v>9</v>
      </c>
      <c r="D710" s="287">
        <v>0</v>
      </c>
      <c r="E710">
        <f>ROUND((E709*D710),4)</f>
        <v>0</v>
      </c>
      <c r="F710" s="17"/>
    </row>
    <row r="711" spans="1:6" x14ac:dyDescent="0.25">
      <c r="A711" s="17" t="s">
        <v>112</v>
      </c>
      <c r="B711" t="s">
        <v>9</v>
      </c>
      <c r="C711" t="s">
        <v>9</v>
      </c>
      <c r="D711" t="s">
        <v>9</v>
      </c>
      <c r="E711">
        <f>SUM(E709:E710)</f>
        <v>28.361000000000001</v>
      </c>
      <c r="F711" s="17"/>
    </row>
    <row r="712" spans="1:6" x14ac:dyDescent="0.25">
      <c r="F712" s="17"/>
    </row>
    <row r="713" spans="1:6" x14ac:dyDescent="0.25">
      <c r="A713" s="17" t="s">
        <v>1134</v>
      </c>
      <c r="B713" t="s">
        <v>741</v>
      </c>
      <c r="F713" s="17"/>
    </row>
    <row r="714" spans="1:6" x14ac:dyDescent="0.25">
      <c r="A714" s="17" t="s">
        <v>1135</v>
      </c>
      <c r="F714" s="17"/>
    </row>
    <row r="715" spans="1:6" x14ac:dyDescent="0.25">
      <c r="A715" s="17" t="s">
        <v>114</v>
      </c>
      <c r="F715" s="17"/>
    </row>
    <row r="716" spans="1:6" x14ac:dyDescent="0.25">
      <c r="F716" s="17"/>
    </row>
    <row r="717" spans="1:6" x14ac:dyDescent="0.25">
      <c r="A717" s="17" t="s">
        <v>106</v>
      </c>
      <c r="B717" t="s">
        <v>98</v>
      </c>
      <c r="C717" t="s">
        <v>99</v>
      </c>
      <c r="D717" t="s">
        <v>100</v>
      </c>
      <c r="E717" t="s">
        <v>101</v>
      </c>
      <c r="F717" s="17"/>
    </row>
    <row r="718" spans="1:6" x14ac:dyDescent="0.25">
      <c r="A718" s="17" t="s">
        <v>171</v>
      </c>
      <c r="B718" t="s">
        <v>105</v>
      </c>
      <c r="C718">
        <v>0.4</v>
      </c>
      <c r="D718">
        <v>14.8035</v>
      </c>
      <c r="E718">
        <f>ROUND((C718*D718),4)</f>
        <v>5.9214000000000002</v>
      </c>
      <c r="F718" s="17"/>
    </row>
    <row r="719" spans="1:6" x14ac:dyDescent="0.25">
      <c r="A719" s="17" t="s">
        <v>985</v>
      </c>
      <c r="B719" t="s">
        <v>105</v>
      </c>
      <c r="C719">
        <v>0.3</v>
      </c>
      <c r="D719">
        <v>10.5754</v>
      </c>
      <c r="E719">
        <f>ROUND((C719*D719),4)</f>
        <v>3.1726000000000001</v>
      </c>
      <c r="F719" s="17"/>
    </row>
    <row r="720" spans="1:6" ht="30" x14ac:dyDescent="0.25">
      <c r="A720" s="17" t="s">
        <v>1051</v>
      </c>
      <c r="B720" t="s">
        <v>109</v>
      </c>
      <c r="C720">
        <v>1</v>
      </c>
      <c r="D720">
        <v>0.88</v>
      </c>
      <c r="E720">
        <f>ROUND((C720*D720),4)</f>
        <v>0.88</v>
      </c>
      <c r="F720" s="17"/>
    </row>
    <row r="721" spans="1:6" x14ac:dyDescent="0.25">
      <c r="A721" s="17" t="s">
        <v>180</v>
      </c>
      <c r="B721" t="s">
        <v>175</v>
      </c>
      <c r="C721">
        <v>4.6800000000000001E-2</v>
      </c>
      <c r="D721">
        <v>9.9</v>
      </c>
      <c r="E721">
        <f>ROUND((C721*D721),4)</f>
        <v>0.46329999999999999</v>
      </c>
      <c r="F721" s="17"/>
    </row>
    <row r="722" spans="1:6" x14ac:dyDescent="0.25">
      <c r="A722" s="17" t="s">
        <v>1136</v>
      </c>
      <c r="B722" t="s">
        <v>175</v>
      </c>
      <c r="C722">
        <v>0.27</v>
      </c>
      <c r="D722">
        <v>16.03</v>
      </c>
      <c r="E722">
        <f>ROUND((C722*D722),4)</f>
        <v>4.3281000000000001</v>
      </c>
      <c r="F722" s="17"/>
    </row>
    <row r="723" spans="1:6" x14ac:dyDescent="0.25">
      <c r="A723" s="17" t="s">
        <v>103</v>
      </c>
      <c r="B723" t="s">
        <v>9</v>
      </c>
      <c r="C723" t="s">
        <v>9</v>
      </c>
      <c r="D723" t="s">
        <v>9</v>
      </c>
      <c r="E723">
        <f>SUM(E718:E722)</f>
        <v>14.765400000000003</v>
      </c>
      <c r="F723" s="17"/>
    </row>
    <row r="724" spans="1:6" x14ac:dyDescent="0.25">
      <c r="F724" s="17"/>
    </row>
    <row r="725" spans="1:6" x14ac:dyDescent="0.25">
      <c r="A725" s="17" t="s">
        <v>110</v>
      </c>
      <c r="B725" t="s">
        <v>9</v>
      </c>
      <c r="C725" t="s">
        <v>9</v>
      </c>
      <c r="D725" t="s">
        <v>9</v>
      </c>
      <c r="E725">
        <f>E723</f>
        <v>14.765400000000003</v>
      </c>
      <c r="F725" s="17"/>
    </row>
    <row r="726" spans="1:6" x14ac:dyDescent="0.25">
      <c r="A726" s="17" t="s">
        <v>111</v>
      </c>
      <c r="B726" t="s">
        <v>9</v>
      </c>
      <c r="C726" t="s">
        <v>9</v>
      </c>
      <c r="D726" s="287">
        <v>0</v>
      </c>
      <c r="E726">
        <f>ROUND((E725*D726),4)</f>
        <v>0</v>
      </c>
      <c r="F726" s="17"/>
    </row>
    <row r="727" spans="1:6" x14ac:dyDescent="0.25">
      <c r="A727" s="17" t="s">
        <v>112</v>
      </c>
      <c r="B727" t="s">
        <v>9</v>
      </c>
      <c r="C727" t="s">
        <v>9</v>
      </c>
      <c r="D727" t="s">
        <v>9</v>
      </c>
      <c r="E727">
        <f>SUM(E725:E726)</f>
        <v>14.765400000000003</v>
      </c>
      <c r="F727" s="17"/>
    </row>
    <row r="728" spans="1:6" x14ac:dyDescent="0.25">
      <c r="F728" s="17"/>
    </row>
    <row r="729" spans="1:6" x14ac:dyDescent="0.25">
      <c r="A729" s="17" t="s">
        <v>1137</v>
      </c>
      <c r="B729" t="s">
        <v>746</v>
      </c>
      <c r="F729" s="17"/>
    </row>
    <row r="730" spans="1:6" ht="30" x14ac:dyDescent="0.25">
      <c r="A730" s="17" t="s">
        <v>1138</v>
      </c>
      <c r="F730" s="17"/>
    </row>
    <row r="731" spans="1:6" x14ac:dyDescent="0.25">
      <c r="A731" s="17" t="s">
        <v>119</v>
      </c>
      <c r="F731" s="17"/>
    </row>
    <row r="732" spans="1:6" x14ac:dyDescent="0.25">
      <c r="F732" s="17"/>
    </row>
    <row r="733" spans="1:6" x14ac:dyDescent="0.25">
      <c r="A733" s="17" t="s">
        <v>106</v>
      </c>
      <c r="B733" t="s">
        <v>98</v>
      </c>
      <c r="C733" t="s">
        <v>99</v>
      </c>
      <c r="D733" t="s">
        <v>100</v>
      </c>
      <c r="E733" t="s">
        <v>101</v>
      </c>
      <c r="F733" s="17"/>
    </row>
    <row r="734" spans="1:6" ht="45" x14ac:dyDescent="0.25">
      <c r="A734" s="17" t="s">
        <v>164</v>
      </c>
      <c r="B734" t="s">
        <v>108</v>
      </c>
      <c r="C734">
        <v>7.84</v>
      </c>
      <c r="D734">
        <v>35.039700000000003</v>
      </c>
      <c r="E734">
        <f t="shared" ref="E734:E741" si="7">ROUND((C734*D734),4)</f>
        <v>274.71120000000002</v>
      </c>
      <c r="F734" s="17"/>
    </row>
    <row r="735" spans="1:6" ht="45" x14ac:dyDescent="0.25">
      <c r="A735" s="17" t="s">
        <v>165</v>
      </c>
      <c r="B735" t="s">
        <v>109</v>
      </c>
      <c r="C735">
        <v>2</v>
      </c>
      <c r="D735">
        <v>16.537199999999999</v>
      </c>
      <c r="E735">
        <f t="shared" si="7"/>
        <v>33.074399999999997</v>
      </c>
      <c r="F735" s="17"/>
    </row>
    <row r="736" spans="1:6" ht="30" x14ac:dyDescent="0.25">
      <c r="A736" s="17" t="s">
        <v>141</v>
      </c>
      <c r="B736" t="s">
        <v>105</v>
      </c>
      <c r="C736">
        <v>5</v>
      </c>
      <c r="D736">
        <v>12.1135</v>
      </c>
      <c r="E736">
        <f t="shared" si="7"/>
        <v>60.567500000000003</v>
      </c>
      <c r="F736" s="17"/>
    </row>
    <row r="737" spans="1:6" ht="30" x14ac:dyDescent="0.25">
      <c r="A737" s="17" t="s">
        <v>123</v>
      </c>
      <c r="B737" t="s">
        <v>105</v>
      </c>
      <c r="C737">
        <v>5</v>
      </c>
      <c r="D737">
        <v>14.6435</v>
      </c>
      <c r="E737">
        <f t="shared" si="7"/>
        <v>73.217500000000001</v>
      </c>
      <c r="F737" s="17"/>
    </row>
    <row r="738" spans="1:6" ht="30" x14ac:dyDescent="0.25">
      <c r="A738" s="17" t="s">
        <v>166</v>
      </c>
      <c r="B738" t="s">
        <v>108</v>
      </c>
      <c r="C738">
        <v>3.92</v>
      </c>
      <c r="D738">
        <v>26.24</v>
      </c>
      <c r="E738">
        <f t="shared" si="7"/>
        <v>102.8608</v>
      </c>
      <c r="F738" s="17"/>
    </row>
    <row r="739" spans="1:6" ht="30" x14ac:dyDescent="0.25">
      <c r="A739" s="17" t="s">
        <v>167</v>
      </c>
      <c r="B739" t="s">
        <v>132</v>
      </c>
      <c r="C739">
        <v>1</v>
      </c>
      <c r="D739">
        <v>28.57</v>
      </c>
      <c r="E739">
        <f t="shared" si="7"/>
        <v>28.57</v>
      </c>
      <c r="F739" s="17"/>
    </row>
    <row r="740" spans="1:6" ht="30" x14ac:dyDescent="0.25">
      <c r="A740" s="17" t="s">
        <v>1113</v>
      </c>
      <c r="B740" t="s">
        <v>109</v>
      </c>
      <c r="C740">
        <v>4</v>
      </c>
      <c r="D740">
        <v>21.34</v>
      </c>
      <c r="E740">
        <f t="shared" si="7"/>
        <v>85.36</v>
      </c>
      <c r="F740" s="17"/>
    </row>
    <row r="741" spans="1:6" x14ac:dyDescent="0.25">
      <c r="A741" s="17" t="s">
        <v>168</v>
      </c>
      <c r="B741" t="s">
        <v>132</v>
      </c>
      <c r="C741">
        <v>1</v>
      </c>
      <c r="D741">
        <v>8.67</v>
      </c>
      <c r="E741">
        <f t="shared" si="7"/>
        <v>8.67</v>
      </c>
      <c r="F741" s="17"/>
    </row>
    <row r="742" spans="1:6" x14ac:dyDescent="0.25">
      <c r="A742" s="17" t="s">
        <v>103</v>
      </c>
      <c r="B742" t="s">
        <v>9</v>
      </c>
      <c r="C742" t="s">
        <v>9</v>
      </c>
      <c r="D742" t="s">
        <v>9</v>
      </c>
      <c r="E742">
        <f>SUM(E734:E741)</f>
        <v>667.03140000000008</v>
      </c>
      <c r="F742" s="17"/>
    </row>
    <row r="743" spans="1:6" x14ac:dyDescent="0.25">
      <c r="F743" s="17"/>
    </row>
    <row r="744" spans="1:6" x14ac:dyDescent="0.25">
      <c r="A744" s="17" t="s">
        <v>110</v>
      </c>
      <c r="B744" t="s">
        <v>9</v>
      </c>
      <c r="C744" t="s">
        <v>9</v>
      </c>
      <c r="D744" t="s">
        <v>9</v>
      </c>
      <c r="E744">
        <f>E742</f>
        <v>667.03140000000008</v>
      </c>
      <c r="F744" s="17"/>
    </row>
    <row r="745" spans="1:6" x14ac:dyDescent="0.25">
      <c r="A745" s="17" t="s">
        <v>111</v>
      </c>
      <c r="B745" t="s">
        <v>9</v>
      </c>
      <c r="C745" t="s">
        <v>9</v>
      </c>
      <c r="D745" s="287">
        <v>0</v>
      </c>
      <c r="E745">
        <f>ROUND((E744*D745),4)</f>
        <v>0</v>
      </c>
      <c r="F745" s="17"/>
    </row>
    <row r="746" spans="1:6" x14ac:dyDescent="0.25">
      <c r="A746" s="17" t="s">
        <v>112</v>
      </c>
      <c r="B746" t="s">
        <v>9</v>
      </c>
      <c r="C746" t="s">
        <v>9</v>
      </c>
      <c r="D746" t="s">
        <v>9</v>
      </c>
      <c r="E746">
        <f>SUM(E744:E745)</f>
        <v>667.03140000000008</v>
      </c>
      <c r="F746" s="17"/>
    </row>
    <row r="747" spans="1:6" x14ac:dyDescent="0.25">
      <c r="F747" s="17"/>
    </row>
    <row r="748" spans="1:6" x14ac:dyDescent="0.25">
      <c r="A748" s="17" t="s">
        <v>1139</v>
      </c>
      <c r="B748" t="s">
        <v>749</v>
      </c>
      <c r="F748" s="17"/>
    </row>
    <row r="749" spans="1:6" ht="30" x14ac:dyDescent="0.25">
      <c r="A749" s="17" t="s">
        <v>1140</v>
      </c>
      <c r="F749" s="17"/>
    </row>
    <row r="750" spans="1:6" x14ac:dyDescent="0.25">
      <c r="A750" s="17" t="s">
        <v>119</v>
      </c>
      <c r="F750" s="17"/>
    </row>
    <row r="751" spans="1:6" x14ac:dyDescent="0.25">
      <c r="F751" s="17"/>
    </row>
    <row r="752" spans="1:6" x14ac:dyDescent="0.25">
      <c r="A752" s="17" t="s">
        <v>106</v>
      </c>
      <c r="B752" t="s">
        <v>98</v>
      </c>
      <c r="C752" t="s">
        <v>99</v>
      </c>
      <c r="D752" t="s">
        <v>100</v>
      </c>
      <c r="E752" t="s">
        <v>101</v>
      </c>
      <c r="F752" s="17"/>
    </row>
    <row r="753" spans="1:6" ht="45" x14ac:dyDescent="0.25">
      <c r="A753" s="17" t="s">
        <v>164</v>
      </c>
      <c r="B753" t="s">
        <v>108</v>
      </c>
      <c r="C753">
        <v>13.65</v>
      </c>
      <c r="D753">
        <v>35.039700000000003</v>
      </c>
      <c r="E753">
        <f t="shared" ref="E753:E760" si="8">ROUND((C753*D753),4)</f>
        <v>478.2919</v>
      </c>
      <c r="F753" s="17"/>
    </row>
    <row r="754" spans="1:6" ht="45" x14ac:dyDescent="0.25">
      <c r="A754" s="17" t="s">
        <v>165</v>
      </c>
      <c r="B754" t="s">
        <v>109</v>
      </c>
      <c r="C754">
        <v>4</v>
      </c>
      <c r="D754">
        <v>16.537199999999999</v>
      </c>
      <c r="E754">
        <f t="shared" si="8"/>
        <v>66.148799999999994</v>
      </c>
      <c r="F754" s="17"/>
    </row>
    <row r="755" spans="1:6" ht="30" x14ac:dyDescent="0.25">
      <c r="A755" s="17" t="s">
        <v>141</v>
      </c>
      <c r="B755" t="s">
        <v>105</v>
      </c>
      <c r="C755">
        <v>10</v>
      </c>
      <c r="D755">
        <v>12.1135</v>
      </c>
      <c r="E755">
        <f t="shared" si="8"/>
        <v>121.13500000000001</v>
      </c>
      <c r="F755" s="17"/>
    </row>
    <row r="756" spans="1:6" ht="30" x14ac:dyDescent="0.25">
      <c r="A756" s="17" t="s">
        <v>123</v>
      </c>
      <c r="B756" t="s">
        <v>105</v>
      </c>
      <c r="C756">
        <v>10</v>
      </c>
      <c r="D756">
        <v>14.6435</v>
      </c>
      <c r="E756">
        <f t="shared" si="8"/>
        <v>146.435</v>
      </c>
      <c r="F756" s="17"/>
    </row>
    <row r="757" spans="1:6" ht="30" x14ac:dyDescent="0.25">
      <c r="A757" s="17" t="s">
        <v>166</v>
      </c>
      <c r="B757" t="s">
        <v>108</v>
      </c>
      <c r="C757">
        <v>6.83</v>
      </c>
      <c r="D757">
        <v>26.24</v>
      </c>
      <c r="E757">
        <f t="shared" si="8"/>
        <v>179.2192</v>
      </c>
      <c r="F757" s="17"/>
    </row>
    <row r="758" spans="1:6" ht="30" x14ac:dyDescent="0.25">
      <c r="A758" s="17" t="s">
        <v>167</v>
      </c>
      <c r="B758" t="s">
        <v>132</v>
      </c>
      <c r="C758">
        <v>1</v>
      </c>
      <c r="D758">
        <v>28.57</v>
      </c>
      <c r="E758">
        <f t="shared" si="8"/>
        <v>28.57</v>
      </c>
      <c r="F758" s="17"/>
    </row>
    <row r="759" spans="1:6" ht="30" x14ac:dyDescent="0.25">
      <c r="A759" s="17" t="s">
        <v>1113</v>
      </c>
      <c r="B759" t="s">
        <v>109</v>
      </c>
      <c r="C759">
        <v>8</v>
      </c>
      <c r="D759">
        <v>21.34</v>
      </c>
      <c r="E759">
        <f t="shared" si="8"/>
        <v>170.72</v>
      </c>
      <c r="F759" s="17"/>
    </row>
    <row r="760" spans="1:6" x14ac:dyDescent="0.25">
      <c r="A760" s="17" t="s">
        <v>168</v>
      </c>
      <c r="B760" t="s">
        <v>132</v>
      </c>
      <c r="C760">
        <v>1</v>
      </c>
      <c r="D760">
        <v>8.67</v>
      </c>
      <c r="E760">
        <f t="shared" si="8"/>
        <v>8.67</v>
      </c>
      <c r="F760" s="17"/>
    </row>
    <row r="761" spans="1:6" x14ac:dyDescent="0.25">
      <c r="A761" s="17" t="s">
        <v>103</v>
      </c>
      <c r="B761" t="s">
        <v>9</v>
      </c>
      <c r="C761" t="s">
        <v>9</v>
      </c>
      <c r="D761" t="s">
        <v>9</v>
      </c>
      <c r="E761">
        <f>SUM(E753:E760)</f>
        <v>1199.1899000000001</v>
      </c>
      <c r="F761" s="17"/>
    </row>
    <row r="762" spans="1:6" x14ac:dyDescent="0.25">
      <c r="F762" s="17"/>
    </row>
    <row r="763" spans="1:6" x14ac:dyDescent="0.25">
      <c r="A763" s="17" t="s">
        <v>110</v>
      </c>
      <c r="B763" t="s">
        <v>9</v>
      </c>
      <c r="C763" t="s">
        <v>9</v>
      </c>
      <c r="D763" t="s">
        <v>9</v>
      </c>
      <c r="E763">
        <f>E761</f>
        <v>1199.1899000000001</v>
      </c>
      <c r="F763" s="17"/>
    </row>
    <row r="764" spans="1:6" x14ac:dyDescent="0.25">
      <c r="A764" s="17" t="s">
        <v>111</v>
      </c>
      <c r="B764" t="s">
        <v>9</v>
      </c>
      <c r="C764" t="s">
        <v>9</v>
      </c>
      <c r="D764" s="287">
        <v>0</v>
      </c>
      <c r="E764">
        <f>ROUND((E763*D764),4)</f>
        <v>0</v>
      </c>
      <c r="F764" s="17"/>
    </row>
    <row r="765" spans="1:6" x14ac:dyDescent="0.25">
      <c r="A765" s="17" t="s">
        <v>112</v>
      </c>
      <c r="B765" t="s">
        <v>9</v>
      </c>
      <c r="C765" t="s">
        <v>9</v>
      </c>
      <c r="D765" t="s">
        <v>9</v>
      </c>
      <c r="E765">
        <f>SUM(E763:E764)</f>
        <v>1199.1899000000001</v>
      </c>
      <c r="F765" s="17"/>
    </row>
    <row r="766" spans="1:6" x14ac:dyDescent="0.25">
      <c r="F766" s="17"/>
    </row>
    <row r="767" spans="1:6" x14ac:dyDescent="0.25">
      <c r="A767" s="17" t="s">
        <v>1141</v>
      </c>
      <c r="B767" t="s">
        <v>752</v>
      </c>
      <c r="F767" s="17"/>
    </row>
    <row r="768" spans="1:6" ht="30" x14ac:dyDescent="0.25">
      <c r="A768" s="17" t="s">
        <v>1142</v>
      </c>
      <c r="F768" s="17"/>
    </row>
    <row r="769" spans="1:6" x14ac:dyDescent="0.25">
      <c r="A769" s="17" t="s">
        <v>119</v>
      </c>
      <c r="F769" s="17"/>
    </row>
    <row r="770" spans="1:6" x14ac:dyDescent="0.25">
      <c r="F770" s="17"/>
    </row>
    <row r="771" spans="1:6" x14ac:dyDescent="0.25">
      <c r="A771" s="17" t="s">
        <v>106</v>
      </c>
      <c r="B771" t="s">
        <v>98</v>
      </c>
      <c r="C771" t="s">
        <v>99</v>
      </c>
      <c r="D771" t="s">
        <v>100</v>
      </c>
      <c r="E771" t="s">
        <v>101</v>
      </c>
      <c r="F771" s="17"/>
    </row>
    <row r="772" spans="1:6" ht="45" x14ac:dyDescent="0.25">
      <c r="A772" s="17" t="s">
        <v>164</v>
      </c>
      <c r="B772" t="s">
        <v>108</v>
      </c>
      <c r="C772">
        <v>10.85</v>
      </c>
      <c r="D772">
        <v>35.039700000000003</v>
      </c>
      <c r="E772">
        <f t="shared" ref="E772:E779" si="9">ROUND((C772*D772),4)</f>
        <v>380.1807</v>
      </c>
      <c r="F772" s="17"/>
    </row>
    <row r="773" spans="1:6" ht="45" x14ac:dyDescent="0.25">
      <c r="A773" s="17" t="s">
        <v>165</v>
      </c>
      <c r="B773" t="s">
        <v>109</v>
      </c>
      <c r="C773">
        <v>4</v>
      </c>
      <c r="D773">
        <v>16.537199999999999</v>
      </c>
      <c r="E773">
        <f t="shared" si="9"/>
        <v>66.148799999999994</v>
      </c>
      <c r="F773" s="17"/>
    </row>
    <row r="774" spans="1:6" ht="30" x14ac:dyDescent="0.25">
      <c r="A774" s="17" t="s">
        <v>141</v>
      </c>
      <c r="B774" t="s">
        <v>105</v>
      </c>
      <c r="C774">
        <v>10</v>
      </c>
      <c r="D774">
        <v>12.1135</v>
      </c>
      <c r="E774">
        <f t="shared" si="9"/>
        <v>121.13500000000001</v>
      </c>
      <c r="F774" s="17"/>
    </row>
    <row r="775" spans="1:6" ht="30" x14ac:dyDescent="0.25">
      <c r="A775" s="17" t="s">
        <v>123</v>
      </c>
      <c r="B775" t="s">
        <v>105</v>
      </c>
      <c r="C775">
        <v>10</v>
      </c>
      <c r="D775">
        <v>14.6435</v>
      </c>
      <c r="E775">
        <f t="shared" si="9"/>
        <v>146.435</v>
      </c>
      <c r="F775" s="17"/>
    </row>
    <row r="776" spans="1:6" ht="30" x14ac:dyDescent="0.25">
      <c r="A776" s="17" t="s">
        <v>166</v>
      </c>
      <c r="B776" t="s">
        <v>108</v>
      </c>
      <c r="C776">
        <v>5.42</v>
      </c>
      <c r="D776">
        <v>26.24</v>
      </c>
      <c r="E776">
        <f t="shared" si="9"/>
        <v>142.2208</v>
      </c>
      <c r="F776" s="17"/>
    </row>
    <row r="777" spans="1:6" ht="30" x14ac:dyDescent="0.25">
      <c r="A777" s="17" t="s">
        <v>167</v>
      </c>
      <c r="B777" t="s">
        <v>132</v>
      </c>
      <c r="C777">
        <v>1</v>
      </c>
      <c r="D777">
        <v>28.57</v>
      </c>
      <c r="E777">
        <f t="shared" si="9"/>
        <v>28.57</v>
      </c>
      <c r="F777" s="17"/>
    </row>
    <row r="778" spans="1:6" ht="30" x14ac:dyDescent="0.25">
      <c r="A778" s="17" t="s">
        <v>1113</v>
      </c>
      <c r="B778" t="s">
        <v>109</v>
      </c>
      <c r="C778">
        <v>8</v>
      </c>
      <c r="D778">
        <v>21.34</v>
      </c>
      <c r="E778">
        <f t="shared" si="9"/>
        <v>170.72</v>
      </c>
      <c r="F778" s="17"/>
    </row>
    <row r="779" spans="1:6" x14ac:dyDescent="0.25">
      <c r="A779" s="17" t="s">
        <v>168</v>
      </c>
      <c r="B779" t="s">
        <v>132</v>
      </c>
      <c r="C779">
        <v>1</v>
      </c>
      <c r="D779">
        <v>8.67</v>
      </c>
      <c r="E779">
        <f t="shared" si="9"/>
        <v>8.67</v>
      </c>
      <c r="F779" s="17"/>
    </row>
    <row r="780" spans="1:6" x14ac:dyDescent="0.25">
      <c r="A780" s="17" t="s">
        <v>103</v>
      </c>
      <c r="B780" t="s">
        <v>9</v>
      </c>
      <c r="C780" t="s">
        <v>9</v>
      </c>
      <c r="D780" t="s">
        <v>9</v>
      </c>
      <c r="E780">
        <f>SUM(E772:E779)</f>
        <v>1064.0803000000001</v>
      </c>
      <c r="F780" s="17"/>
    </row>
    <row r="781" spans="1:6" x14ac:dyDescent="0.25">
      <c r="F781" s="17"/>
    </row>
    <row r="782" spans="1:6" x14ac:dyDescent="0.25">
      <c r="A782" s="17" t="s">
        <v>110</v>
      </c>
      <c r="B782" t="s">
        <v>9</v>
      </c>
      <c r="C782" t="s">
        <v>9</v>
      </c>
      <c r="D782" t="s">
        <v>9</v>
      </c>
      <c r="E782">
        <f>E780</f>
        <v>1064.0803000000001</v>
      </c>
      <c r="F782" s="17"/>
    </row>
    <row r="783" spans="1:6" x14ac:dyDescent="0.25">
      <c r="A783" s="17" t="s">
        <v>111</v>
      </c>
      <c r="B783" t="s">
        <v>9</v>
      </c>
      <c r="C783" t="s">
        <v>9</v>
      </c>
      <c r="D783" s="287">
        <v>0</v>
      </c>
      <c r="E783">
        <f>ROUND((E782*D783),4)</f>
        <v>0</v>
      </c>
      <c r="F783" s="17"/>
    </row>
    <row r="784" spans="1:6" x14ac:dyDescent="0.25">
      <c r="A784" s="17" t="s">
        <v>112</v>
      </c>
      <c r="B784" t="s">
        <v>9</v>
      </c>
      <c r="C784" t="s">
        <v>9</v>
      </c>
      <c r="D784" t="s">
        <v>9</v>
      </c>
      <c r="E784">
        <f>SUM(E782:E783)</f>
        <v>1064.0803000000001</v>
      </c>
      <c r="F784" s="17"/>
    </row>
    <row r="785" spans="1:6" x14ac:dyDescent="0.25">
      <c r="F785" s="17"/>
    </row>
    <row r="786" spans="1:6" x14ac:dyDescent="0.25">
      <c r="A786" s="17" t="s">
        <v>1143</v>
      </c>
      <c r="B786" t="s">
        <v>755</v>
      </c>
      <c r="F786" s="17"/>
    </row>
    <row r="787" spans="1:6" ht="30" x14ac:dyDescent="0.25">
      <c r="A787" s="17" t="s">
        <v>1144</v>
      </c>
      <c r="F787" s="17"/>
    </row>
    <row r="788" spans="1:6" x14ac:dyDescent="0.25">
      <c r="A788" s="17" t="s">
        <v>119</v>
      </c>
      <c r="F788" s="17"/>
    </row>
    <row r="789" spans="1:6" x14ac:dyDescent="0.25">
      <c r="F789" s="17"/>
    </row>
    <row r="790" spans="1:6" x14ac:dyDescent="0.25">
      <c r="A790" s="17" t="s">
        <v>106</v>
      </c>
      <c r="B790" t="s">
        <v>98</v>
      </c>
      <c r="C790" t="s">
        <v>99</v>
      </c>
      <c r="D790" t="s">
        <v>100</v>
      </c>
      <c r="E790" t="s">
        <v>101</v>
      </c>
      <c r="F790" s="17"/>
    </row>
    <row r="791" spans="1:6" ht="45" x14ac:dyDescent="0.25">
      <c r="A791" s="17" t="s">
        <v>164</v>
      </c>
      <c r="B791" t="s">
        <v>108</v>
      </c>
      <c r="C791">
        <v>14.06</v>
      </c>
      <c r="D791">
        <v>35.039700000000003</v>
      </c>
      <c r="E791">
        <f t="shared" ref="E791:E798" si="10">ROUND((C791*D791),4)</f>
        <v>492.65820000000002</v>
      </c>
      <c r="F791" s="17"/>
    </row>
    <row r="792" spans="1:6" ht="45" x14ac:dyDescent="0.25">
      <c r="A792" s="17" t="s">
        <v>165</v>
      </c>
      <c r="B792" t="s">
        <v>109</v>
      </c>
      <c r="C792">
        <v>4</v>
      </c>
      <c r="D792">
        <v>16.537199999999999</v>
      </c>
      <c r="E792">
        <f t="shared" si="10"/>
        <v>66.148799999999994</v>
      </c>
      <c r="F792" s="17"/>
    </row>
    <row r="793" spans="1:6" ht="30" x14ac:dyDescent="0.25">
      <c r="A793" s="17" t="s">
        <v>141</v>
      </c>
      <c r="B793" t="s">
        <v>105</v>
      </c>
      <c r="C793">
        <v>10</v>
      </c>
      <c r="D793">
        <v>12.1135</v>
      </c>
      <c r="E793">
        <f t="shared" si="10"/>
        <v>121.13500000000001</v>
      </c>
      <c r="F793" s="17"/>
    </row>
    <row r="794" spans="1:6" ht="30" x14ac:dyDescent="0.25">
      <c r="A794" s="17" t="s">
        <v>123</v>
      </c>
      <c r="B794" t="s">
        <v>105</v>
      </c>
      <c r="C794">
        <v>10</v>
      </c>
      <c r="D794">
        <v>14.6435</v>
      </c>
      <c r="E794">
        <f t="shared" si="10"/>
        <v>146.435</v>
      </c>
      <c r="F794" s="17"/>
    </row>
    <row r="795" spans="1:6" ht="30" x14ac:dyDescent="0.25">
      <c r="A795" s="17" t="s">
        <v>166</v>
      </c>
      <c r="B795" t="s">
        <v>108</v>
      </c>
      <c r="C795">
        <v>7.03</v>
      </c>
      <c r="D795">
        <v>26.24</v>
      </c>
      <c r="E795">
        <f t="shared" si="10"/>
        <v>184.46719999999999</v>
      </c>
      <c r="F795" s="17"/>
    </row>
    <row r="796" spans="1:6" ht="30" x14ac:dyDescent="0.25">
      <c r="A796" s="17" t="s">
        <v>167</v>
      </c>
      <c r="B796" t="s">
        <v>132</v>
      </c>
      <c r="C796">
        <v>1</v>
      </c>
      <c r="D796">
        <v>28.57</v>
      </c>
      <c r="E796">
        <f t="shared" si="10"/>
        <v>28.57</v>
      </c>
      <c r="F796" s="17"/>
    </row>
    <row r="797" spans="1:6" ht="30" x14ac:dyDescent="0.25">
      <c r="A797" s="17" t="s">
        <v>1113</v>
      </c>
      <c r="B797" t="s">
        <v>109</v>
      </c>
      <c r="C797">
        <v>8</v>
      </c>
      <c r="D797">
        <v>21.34</v>
      </c>
      <c r="E797">
        <f t="shared" si="10"/>
        <v>170.72</v>
      </c>
      <c r="F797" s="17"/>
    </row>
    <row r="798" spans="1:6" x14ac:dyDescent="0.25">
      <c r="A798" s="17" t="s">
        <v>168</v>
      </c>
      <c r="B798" t="s">
        <v>132</v>
      </c>
      <c r="C798">
        <v>1</v>
      </c>
      <c r="D798">
        <v>8.67</v>
      </c>
      <c r="E798">
        <f t="shared" si="10"/>
        <v>8.67</v>
      </c>
      <c r="F798" s="17"/>
    </row>
    <row r="799" spans="1:6" x14ac:dyDescent="0.25">
      <c r="A799" s="17" t="s">
        <v>103</v>
      </c>
      <c r="B799" t="s">
        <v>9</v>
      </c>
      <c r="C799" t="s">
        <v>9</v>
      </c>
      <c r="D799" t="s">
        <v>9</v>
      </c>
      <c r="E799">
        <f>SUM(E791:E798)</f>
        <v>1218.8042</v>
      </c>
      <c r="F799" s="17"/>
    </row>
    <row r="800" spans="1:6" x14ac:dyDescent="0.25">
      <c r="F800" s="17"/>
    </row>
    <row r="801" spans="1:6" x14ac:dyDescent="0.25">
      <c r="A801" s="17" t="s">
        <v>110</v>
      </c>
      <c r="B801" t="s">
        <v>9</v>
      </c>
      <c r="C801" t="s">
        <v>9</v>
      </c>
      <c r="D801" t="s">
        <v>9</v>
      </c>
      <c r="E801">
        <f>E799</f>
        <v>1218.8042</v>
      </c>
      <c r="F801" s="17"/>
    </row>
    <row r="802" spans="1:6" x14ac:dyDescent="0.25">
      <c r="A802" s="17" t="s">
        <v>111</v>
      </c>
      <c r="B802" t="s">
        <v>9</v>
      </c>
      <c r="C802" t="s">
        <v>9</v>
      </c>
      <c r="D802" s="287">
        <v>0</v>
      </c>
      <c r="E802">
        <f>ROUND((E801*D802),4)</f>
        <v>0</v>
      </c>
      <c r="F802" s="17"/>
    </row>
    <row r="803" spans="1:6" x14ac:dyDescent="0.25">
      <c r="A803" s="17" t="s">
        <v>112</v>
      </c>
      <c r="B803" t="s">
        <v>9</v>
      </c>
      <c r="C803" t="s">
        <v>9</v>
      </c>
      <c r="D803" t="s">
        <v>9</v>
      </c>
      <c r="E803">
        <f>SUM(E801:E802)</f>
        <v>1218.8042</v>
      </c>
      <c r="F803" s="17"/>
    </row>
    <row r="804" spans="1:6" x14ac:dyDescent="0.25">
      <c r="F804" s="17"/>
    </row>
    <row r="805" spans="1:6" x14ac:dyDescent="0.25">
      <c r="A805" s="17" t="s">
        <v>1145</v>
      </c>
      <c r="B805" t="s">
        <v>758</v>
      </c>
      <c r="F805" s="17"/>
    </row>
    <row r="806" spans="1:6" ht="30" x14ac:dyDescent="0.25">
      <c r="A806" s="17" t="s">
        <v>1146</v>
      </c>
      <c r="F806" s="17"/>
    </row>
    <row r="807" spans="1:6" x14ac:dyDescent="0.25">
      <c r="A807" s="17" t="s">
        <v>119</v>
      </c>
      <c r="F807" s="17"/>
    </row>
    <row r="808" spans="1:6" x14ac:dyDescent="0.25">
      <c r="F808" s="17"/>
    </row>
    <row r="809" spans="1:6" x14ac:dyDescent="0.25">
      <c r="A809" s="17" t="s">
        <v>106</v>
      </c>
      <c r="B809" t="s">
        <v>98</v>
      </c>
      <c r="C809" t="s">
        <v>99</v>
      </c>
      <c r="D809" t="s">
        <v>100</v>
      </c>
      <c r="E809" t="s">
        <v>101</v>
      </c>
      <c r="F809" s="17"/>
    </row>
    <row r="810" spans="1:6" ht="45" x14ac:dyDescent="0.25">
      <c r="A810" s="17" t="s">
        <v>164</v>
      </c>
      <c r="B810" t="s">
        <v>108</v>
      </c>
      <c r="C810">
        <v>11.1</v>
      </c>
      <c r="D810">
        <v>35.039700000000003</v>
      </c>
      <c r="E810">
        <f t="shared" ref="E810:E817" si="11">ROUND((C810*D810),4)</f>
        <v>388.94069999999999</v>
      </c>
      <c r="F810" s="17"/>
    </row>
    <row r="811" spans="1:6" ht="45" x14ac:dyDescent="0.25">
      <c r="A811" s="17" t="s">
        <v>165</v>
      </c>
      <c r="B811" t="s">
        <v>109</v>
      </c>
      <c r="C811">
        <v>2</v>
      </c>
      <c r="D811">
        <v>16.537199999999999</v>
      </c>
      <c r="E811">
        <f t="shared" si="11"/>
        <v>33.074399999999997</v>
      </c>
      <c r="F811" s="17"/>
    </row>
    <row r="812" spans="1:6" ht="30" x14ac:dyDescent="0.25">
      <c r="A812" s="17" t="s">
        <v>141</v>
      </c>
      <c r="B812" t="s">
        <v>105</v>
      </c>
      <c r="C812">
        <v>10</v>
      </c>
      <c r="D812">
        <v>12.1135</v>
      </c>
      <c r="E812">
        <f t="shared" si="11"/>
        <v>121.13500000000001</v>
      </c>
      <c r="F812" s="17"/>
    </row>
    <row r="813" spans="1:6" ht="30" x14ac:dyDescent="0.25">
      <c r="A813" s="17" t="s">
        <v>123</v>
      </c>
      <c r="B813" t="s">
        <v>105</v>
      </c>
      <c r="C813">
        <v>10</v>
      </c>
      <c r="D813">
        <v>14.6435</v>
      </c>
      <c r="E813">
        <f t="shared" si="11"/>
        <v>146.435</v>
      </c>
      <c r="F813" s="17"/>
    </row>
    <row r="814" spans="1:6" ht="30" x14ac:dyDescent="0.25">
      <c r="A814" s="17" t="s">
        <v>166</v>
      </c>
      <c r="B814" t="s">
        <v>108</v>
      </c>
      <c r="C814">
        <v>5.55</v>
      </c>
      <c r="D814">
        <v>26.24</v>
      </c>
      <c r="E814">
        <f t="shared" si="11"/>
        <v>145.63200000000001</v>
      </c>
      <c r="F814" s="17"/>
    </row>
    <row r="815" spans="1:6" ht="30" x14ac:dyDescent="0.25">
      <c r="A815" s="17" t="s">
        <v>167</v>
      </c>
      <c r="B815" t="s">
        <v>132</v>
      </c>
      <c r="C815">
        <v>1</v>
      </c>
      <c r="D815">
        <v>28.57</v>
      </c>
      <c r="E815">
        <f t="shared" si="11"/>
        <v>28.57</v>
      </c>
      <c r="F815" s="17"/>
    </row>
    <row r="816" spans="1:6" ht="30" x14ac:dyDescent="0.25">
      <c r="A816" s="17" t="s">
        <v>1113</v>
      </c>
      <c r="B816" t="s">
        <v>109</v>
      </c>
      <c r="C816">
        <v>4</v>
      </c>
      <c r="D816">
        <v>21.34</v>
      </c>
      <c r="E816">
        <f t="shared" si="11"/>
        <v>85.36</v>
      </c>
      <c r="F816" s="17"/>
    </row>
    <row r="817" spans="1:6" x14ac:dyDescent="0.25">
      <c r="A817" s="17" t="s">
        <v>168</v>
      </c>
      <c r="B817" t="s">
        <v>132</v>
      </c>
      <c r="C817">
        <v>1</v>
      </c>
      <c r="D817">
        <v>8.67</v>
      </c>
      <c r="E817">
        <f t="shared" si="11"/>
        <v>8.67</v>
      </c>
      <c r="F817" s="17"/>
    </row>
    <row r="818" spans="1:6" x14ac:dyDescent="0.25">
      <c r="A818" s="17" t="s">
        <v>103</v>
      </c>
      <c r="B818" t="s">
        <v>9</v>
      </c>
      <c r="C818" t="s">
        <v>9</v>
      </c>
      <c r="D818" t="s">
        <v>9</v>
      </c>
      <c r="E818">
        <f>SUM(E810:E817)</f>
        <v>957.8171000000001</v>
      </c>
      <c r="F818" s="17"/>
    </row>
    <row r="819" spans="1:6" x14ac:dyDescent="0.25">
      <c r="F819" s="17"/>
    </row>
    <row r="820" spans="1:6" x14ac:dyDescent="0.25">
      <c r="A820" s="17" t="s">
        <v>110</v>
      </c>
      <c r="B820" t="s">
        <v>9</v>
      </c>
      <c r="C820" t="s">
        <v>9</v>
      </c>
      <c r="D820" t="s">
        <v>9</v>
      </c>
      <c r="E820">
        <f>E818</f>
        <v>957.8171000000001</v>
      </c>
      <c r="F820" s="17"/>
    </row>
    <row r="821" spans="1:6" x14ac:dyDescent="0.25">
      <c r="A821" s="17" t="s">
        <v>111</v>
      </c>
      <c r="B821" t="s">
        <v>9</v>
      </c>
      <c r="C821" t="s">
        <v>9</v>
      </c>
      <c r="D821" s="287">
        <v>0</v>
      </c>
      <c r="E821">
        <f>ROUND((E820*D821),4)</f>
        <v>0</v>
      </c>
      <c r="F821" s="17"/>
    </row>
    <row r="822" spans="1:6" x14ac:dyDescent="0.25">
      <c r="A822" s="17" t="s">
        <v>112</v>
      </c>
      <c r="B822" t="s">
        <v>9</v>
      </c>
      <c r="C822" t="s">
        <v>9</v>
      </c>
      <c r="D822" t="s">
        <v>9</v>
      </c>
      <c r="E822">
        <f>SUM(E820:E821)</f>
        <v>957.8171000000001</v>
      </c>
      <c r="F822" s="17"/>
    </row>
    <row r="823" spans="1:6" x14ac:dyDescent="0.25">
      <c r="F823" s="17"/>
    </row>
    <row r="824" spans="1:6" x14ac:dyDescent="0.25">
      <c r="A824" s="17" t="s">
        <v>1147</v>
      </c>
      <c r="B824" t="s">
        <v>761</v>
      </c>
      <c r="F824" s="17"/>
    </row>
    <row r="825" spans="1:6" ht="30" x14ac:dyDescent="0.25">
      <c r="A825" s="17" t="s">
        <v>1148</v>
      </c>
      <c r="F825" s="17"/>
    </row>
    <row r="826" spans="1:6" x14ac:dyDescent="0.25">
      <c r="A826" s="17" t="s">
        <v>119</v>
      </c>
      <c r="F826" s="17"/>
    </row>
    <row r="827" spans="1:6" x14ac:dyDescent="0.25">
      <c r="F827" s="17"/>
    </row>
    <row r="828" spans="1:6" x14ac:dyDescent="0.25">
      <c r="A828" s="17" t="s">
        <v>106</v>
      </c>
      <c r="B828" t="s">
        <v>98</v>
      </c>
      <c r="C828" t="s">
        <v>99</v>
      </c>
      <c r="D828" t="s">
        <v>100</v>
      </c>
      <c r="E828" t="s">
        <v>101</v>
      </c>
      <c r="F828" s="17"/>
    </row>
    <row r="829" spans="1:6" ht="45" x14ac:dyDescent="0.25">
      <c r="A829" s="17" t="s">
        <v>164</v>
      </c>
      <c r="B829" t="s">
        <v>108</v>
      </c>
      <c r="C829">
        <v>11.8</v>
      </c>
      <c r="D829">
        <v>35.039700000000003</v>
      </c>
      <c r="E829">
        <f t="shared" ref="E829:E836" si="12">ROUND((C829*D829),4)</f>
        <v>413.46850000000001</v>
      </c>
      <c r="F829" s="17"/>
    </row>
    <row r="830" spans="1:6" ht="45" x14ac:dyDescent="0.25">
      <c r="A830" s="17" t="s">
        <v>165</v>
      </c>
      <c r="B830" t="s">
        <v>109</v>
      </c>
      <c r="C830">
        <v>2</v>
      </c>
      <c r="D830">
        <v>16.537199999999999</v>
      </c>
      <c r="E830">
        <f t="shared" si="12"/>
        <v>33.074399999999997</v>
      </c>
      <c r="F830" s="17"/>
    </row>
    <row r="831" spans="1:6" ht="30" x14ac:dyDescent="0.25">
      <c r="A831" s="17" t="s">
        <v>141</v>
      </c>
      <c r="B831" t="s">
        <v>105</v>
      </c>
      <c r="C831">
        <v>10</v>
      </c>
      <c r="D831">
        <v>12.1135</v>
      </c>
      <c r="E831">
        <f t="shared" si="12"/>
        <v>121.13500000000001</v>
      </c>
      <c r="F831" s="17"/>
    </row>
    <row r="832" spans="1:6" ht="30" x14ac:dyDescent="0.25">
      <c r="A832" s="17" t="s">
        <v>123</v>
      </c>
      <c r="B832" t="s">
        <v>105</v>
      </c>
      <c r="C832">
        <v>10</v>
      </c>
      <c r="D832">
        <v>14.6435</v>
      </c>
      <c r="E832">
        <f t="shared" si="12"/>
        <v>146.435</v>
      </c>
      <c r="F832" s="17"/>
    </row>
    <row r="833" spans="1:6" ht="30" x14ac:dyDescent="0.25">
      <c r="A833" s="17" t="s">
        <v>166</v>
      </c>
      <c r="B833" t="s">
        <v>108</v>
      </c>
      <c r="C833">
        <v>5.9</v>
      </c>
      <c r="D833">
        <v>26.24</v>
      </c>
      <c r="E833">
        <f t="shared" si="12"/>
        <v>154.816</v>
      </c>
      <c r="F833" s="17"/>
    </row>
    <row r="834" spans="1:6" ht="30" x14ac:dyDescent="0.25">
      <c r="A834" s="17" t="s">
        <v>167</v>
      </c>
      <c r="B834" t="s">
        <v>132</v>
      </c>
      <c r="C834">
        <v>1</v>
      </c>
      <c r="D834">
        <v>28.57</v>
      </c>
      <c r="E834">
        <f t="shared" si="12"/>
        <v>28.57</v>
      </c>
      <c r="F834" s="17"/>
    </row>
    <row r="835" spans="1:6" ht="30" x14ac:dyDescent="0.25">
      <c r="A835" s="17" t="s">
        <v>1113</v>
      </c>
      <c r="B835" t="s">
        <v>109</v>
      </c>
      <c r="C835">
        <v>4</v>
      </c>
      <c r="D835">
        <v>21.34</v>
      </c>
      <c r="E835">
        <f t="shared" si="12"/>
        <v>85.36</v>
      </c>
      <c r="F835" s="17"/>
    </row>
    <row r="836" spans="1:6" x14ac:dyDescent="0.25">
      <c r="A836" s="17" t="s">
        <v>168</v>
      </c>
      <c r="B836" t="s">
        <v>132</v>
      </c>
      <c r="C836">
        <v>1</v>
      </c>
      <c r="D836">
        <v>8.67</v>
      </c>
      <c r="E836">
        <f t="shared" si="12"/>
        <v>8.67</v>
      </c>
      <c r="F836" s="17"/>
    </row>
    <row r="837" spans="1:6" x14ac:dyDescent="0.25">
      <c r="A837" s="17" t="s">
        <v>103</v>
      </c>
      <c r="B837" t="s">
        <v>9</v>
      </c>
      <c r="C837" t="s">
        <v>9</v>
      </c>
      <c r="D837" t="s">
        <v>9</v>
      </c>
      <c r="E837">
        <f>SUM(E829:E836)</f>
        <v>991.52890000000014</v>
      </c>
      <c r="F837" s="17"/>
    </row>
    <row r="838" spans="1:6" x14ac:dyDescent="0.25">
      <c r="F838" s="17"/>
    </row>
    <row r="839" spans="1:6" x14ac:dyDescent="0.25">
      <c r="A839" s="17" t="s">
        <v>110</v>
      </c>
      <c r="B839" t="s">
        <v>9</v>
      </c>
      <c r="C839" t="s">
        <v>9</v>
      </c>
      <c r="D839" t="s">
        <v>9</v>
      </c>
      <c r="E839">
        <f>E837</f>
        <v>991.52890000000014</v>
      </c>
      <c r="F839" s="17"/>
    </row>
    <row r="840" spans="1:6" x14ac:dyDescent="0.25">
      <c r="A840" s="17" t="s">
        <v>111</v>
      </c>
      <c r="B840" t="s">
        <v>9</v>
      </c>
      <c r="C840" t="s">
        <v>9</v>
      </c>
      <c r="D840" s="287">
        <v>0</v>
      </c>
      <c r="E840">
        <f>ROUND((E839*D840),4)</f>
        <v>0</v>
      </c>
      <c r="F840" s="17"/>
    </row>
    <row r="841" spans="1:6" x14ac:dyDescent="0.25">
      <c r="A841" s="17" t="s">
        <v>112</v>
      </c>
      <c r="B841" t="s">
        <v>9</v>
      </c>
      <c r="C841" t="s">
        <v>9</v>
      </c>
      <c r="D841" t="s">
        <v>9</v>
      </c>
      <c r="E841">
        <f>SUM(E839:E840)</f>
        <v>991.52890000000014</v>
      </c>
      <c r="F841" s="17"/>
    </row>
    <row r="842" spans="1:6" x14ac:dyDescent="0.25">
      <c r="F842" s="17"/>
    </row>
    <row r="843" spans="1:6" x14ac:dyDescent="0.25">
      <c r="A843" s="17" t="s">
        <v>1149</v>
      </c>
      <c r="B843" t="s">
        <v>765</v>
      </c>
      <c r="F843" s="17"/>
    </row>
    <row r="844" spans="1:6" ht="30" x14ac:dyDescent="0.25">
      <c r="A844" s="17" t="s">
        <v>181</v>
      </c>
      <c r="F844" s="17"/>
    </row>
    <row r="845" spans="1:6" x14ac:dyDescent="0.25">
      <c r="A845" s="17" t="s">
        <v>119</v>
      </c>
      <c r="F845" s="17"/>
    </row>
    <row r="846" spans="1:6" x14ac:dyDescent="0.25">
      <c r="F846" s="17"/>
    </row>
    <row r="847" spans="1:6" x14ac:dyDescent="0.25">
      <c r="A847" s="17" t="s">
        <v>106</v>
      </c>
      <c r="B847" t="s">
        <v>98</v>
      </c>
      <c r="C847" t="s">
        <v>99</v>
      </c>
      <c r="D847" t="s">
        <v>100</v>
      </c>
      <c r="E847" t="s">
        <v>101</v>
      </c>
      <c r="F847" s="17"/>
    </row>
    <row r="848" spans="1:6" ht="30" x14ac:dyDescent="0.25">
      <c r="A848" s="17" t="s">
        <v>1150</v>
      </c>
      <c r="B848" t="s">
        <v>109</v>
      </c>
      <c r="C848">
        <v>1</v>
      </c>
      <c r="D848" s="1">
        <v>3272.25</v>
      </c>
      <c r="E848">
        <f>ROUND((C848*D848),4)</f>
        <v>3272.25</v>
      </c>
      <c r="F848" s="17"/>
    </row>
    <row r="849" spans="1:6" x14ac:dyDescent="0.25">
      <c r="A849" s="17" t="s">
        <v>103</v>
      </c>
      <c r="B849" t="s">
        <v>9</v>
      </c>
      <c r="C849" t="s">
        <v>9</v>
      </c>
      <c r="D849" t="s">
        <v>9</v>
      </c>
      <c r="E849">
        <f>SUM(E848:E848)</f>
        <v>3272.25</v>
      </c>
      <c r="F849" s="17"/>
    </row>
    <row r="850" spans="1:6" x14ac:dyDescent="0.25">
      <c r="F850" s="17"/>
    </row>
    <row r="851" spans="1:6" x14ac:dyDescent="0.25">
      <c r="A851" s="17" t="s">
        <v>110</v>
      </c>
      <c r="B851" t="s">
        <v>9</v>
      </c>
      <c r="C851" t="s">
        <v>9</v>
      </c>
      <c r="D851" t="s">
        <v>9</v>
      </c>
      <c r="E851">
        <f>E849</f>
        <v>3272.25</v>
      </c>
      <c r="F851" s="17"/>
    </row>
    <row r="852" spans="1:6" x14ac:dyDescent="0.25">
      <c r="A852" s="17" t="s">
        <v>111</v>
      </c>
      <c r="B852" t="s">
        <v>9</v>
      </c>
      <c r="C852" t="s">
        <v>9</v>
      </c>
      <c r="D852" s="287">
        <v>0</v>
      </c>
      <c r="E852">
        <f>ROUND((E851*D852),4)</f>
        <v>0</v>
      </c>
      <c r="F852" s="17"/>
    </row>
    <row r="853" spans="1:6" x14ac:dyDescent="0.25">
      <c r="A853" s="17" t="s">
        <v>112</v>
      </c>
      <c r="B853" t="s">
        <v>9</v>
      </c>
      <c r="C853" t="s">
        <v>9</v>
      </c>
      <c r="D853" t="s">
        <v>9</v>
      </c>
      <c r="E853">
        <f>SUM(E851:E852)</f>
        <v>3272.25</v>
      </c>
      <c r="F853" s="17"/>
    </row>
    <row r="854" spans="1:6" x14ac:dyDescent="0.25">
      <c r="F854" s="17"/>
    </row>
    <row r="855" spans="1:6" x14ac:dyDescent="0.25">
      <c r="A855" s="17" t="s">
        <v>1151</v>
      </c>
      <c r="B855" t="s">
        <v>64</v>
      </c>
      <c r="F855" s="17"/>
    </row>
    <row r="856" spans="1:6" x14ac:dyDescent="0.25">
      <c r="A856" s="17" t="s">
        <v>182</v>
      </c>
      <c r="F856" s="17"/>
    </row>
    <row r="857" spans="1:6" x14ac:dyDescent="0.25">
      <c r="A857" s="17" t="s">
        <v>114</v>
      </c>
      <c r="F857" s="17"/>
    </row>
    <row r="858" spans="1:6" x14ac:dyDescent="0.25">
      <c r="F858" s="17"/>
    </row>
    <row r="859" spans="1:6" x14ac:dyDescent="0.25">
      <c r="A859" s="17" t="s">
        <v>106</v>
      </c>
      <c r="B859" t="s">
        <v>98</v>
      </c>
      <c r="C859" t="s">
        <v>99</v>
      </c>
      <c r="D859" t="s">
        <v>100</v>
      </c>
      <c r="E859" t="s">
        <v>101</v>
      </c>
      <c r="F859" s="17"/>
    </row>
    <row r="860" spans="1:6" x14ac:dyDescent="0.25">
      <c r="A860" s="17" t="s">
        <v>985</v>
      </c>
      <c r="B860" t="s">
        <v>105</v>
      </c>
      <c r="C860">
        <v>0.14000000000000001</v>
      </c>
      <c r="D860">
        <v>10.5754</v>
      </c>
      <c r="E860">
        <f>ROUND((C860*D860),4)</f>
        <v>1.4805999999999999</v>
      </c>
      <c r="F860" s="17"/>
    </row>
    <row r="861" spans="1:6" x14ac:dyDescent="0.25">
      <c r="A861" s="17" t="s">
        <v>183</v>
      </c>
      <c r="B861" t="s">
        <v>175</v>
      </c>
      <c r="C861">
        <v>0.05</v>
      </c>
      <c r="D861">
        <v>4</v>
      </c>
      <c r="E861">
        <f>ROUND((C861*D861),4)</f>
        <v>0.2</v>
      </c>
      <c r="F861" s="17"/>
    </row>
    <row r="862" spans="1:6" x14ac:dyDescent="0.25">
      <c r="A862" s="17" t="s">
        <v>103</v>
      </c>
      <c r="B862" t="s">
        <v>9</v>
      </c>
      <c r="C862" t="s">
        <v>9</v>
      </c>
      <c r="D862" t="s">
        <v>9</v>
      </c>
      <c r="E862">
        <f>SUM(E860:E861)</f>
        <v>1.6805999999999999</v>
      </c>
      <c r="F862" s="17"/>
    </row>
    <row r="863" spans="1:6" x14ac:dyDescent="0.25">
      <c r="F863" s="17"/>
    </row>
    <row r="864" spans="1:6" x14ac:dyDescent="0.25">
      <c r="A864" s="17" t="s">
        <v>110</v>
      </c>
      <c r="B864" t="s">
        <v>9</v>
      </c>
      <c r="C864" t="s">
        <v>9</v>
      </c>
      <c r="D864" t="s">
        <v>9</v>
      </c>
      <c r="E864">
        <f>E862</f>
        <v>1.6805999999999999</v>
      </c>
      <c r="F864" s="17"/>
    </row>
    <row r="865" spans="1:6" x14ac:dyDescent="0.25">
      <c r="A865" s="17" t="s">
        <v>111</v>
      </c>
      <c r="B865" t="s">
        <v>9</v>
      </c>
      <c r="C865" t="s">
        <v>9</v>
      </c>
      <c r="D865" s="287">
        <v>0</v>
      </c>
      <c r="E865">
        <f>ROUND((E864*D865),4)</f>
        <v>0</v>
      </c>
      <c r="F865" s="17"/>
    </row>
    <row r="866" spans="1:6" x14ac:dyDescent="0.25">
      <c r="A866" s="17" t="s">
        <v>112</v>
      </c>
      <c r="B866" t="s">
        <v>9</v>
      </c>
      <c r="C866" t="s">
        <v>9</v>
      </c>
      <c r="D866" t="s">
        <v>9</v>
      </c>
      <c r="E866">
        <f>SUM(E864:E865)</f>
        <v>1.6805999999999999</v>
      </c>
      <c r="F866" s="17"/>
    </row>
    <row r="867" spans="1:6" x14ac:dyDescent="0.25">
      <c r="F867" s="17"/>
    </row>
    <row r="868" spans="1:6" x14ac:dyDescent="0.25">
      <c r="A868" s="17" t="s">
        <v>1152</v>
      </c>
      <c r="B868" t="s">
        <v>770</v>
      </c>
      <c r="F868" s="17"/>
    </row>
    <row r="869" spans="1:6" x14ac:dyDescent="0.25">
      <c r="A869" s="17" t="s">
        <v>1153</v>
      </c>
      <c r="F869" s="17"/>
    </row>
    <row r="870" spans="1:6" x14ac:dyDescent="0.25">
      <c r="A870" s="17" t="s">
        <v>114</v>
      </c>
      <c r="F870" s="17"/>
    </row>
    <row r="871" spans="1:6" x14ac:dyDescent="0.25">
      <c r="F871" s="17"/>
    </row>
    <row r="872" spans="1:6" x14ac:dyDescent="0.25">
      <c r="A872" s="17" t="s">
        <v>106</v>
      </c>
      <c r="B872" t="s">
        <v>98</v>
      </c>
      <c r="C872" t="s">
        <v>99</v>
      </c>
      <c r="D872" t="s">
        <v>100</v>
      </c>
      <c r="E872" t="s">
        <v>101</v>
      </c>
      <c r="F872" s="17"/>
    </row>
    <row r="873" spans="1:6" x14ac:dyDescent="0.25">
      <c r="A873" s="17" t="s">
        <v>985</v>
      </c>
      <c r="B873" t="s">
        <v>105</v>
      </c>
      <c r="C873">
        <v>0.6</v>
      </c>
      <c r="D873">
        <v>10.5754</v>
      </c>
      <c r="E873">
        <f>ROUND((C873*D873),4)</f>
        <v>6.3452000000000002</v>
      </c>
      <c r="F873" s="17"/>
    </row>
    <row r="874" spans="1:6" x14ac:dyDescent="0.25">
      <c r="A874" s="17" t="s">
        <v>1154</v>
      </c>
      <c r="B874" t="s">
        <v>132</v>
      </c>
      <c r="C874">
        <v>0.09</v>
      </c>
      <c r="D874">
        <v>6.8</v>
      </c>
      <c r="E874">
        <f>ROUND((C874*D874),4)</f>
        <v>0.61199999999999999</v>
      </c>
      <c r="F874" s="17"/>
    </row>
    <row r="875" spans="1:6" x14ac:dyDescent="0.25">
      <c r="A875" s="17" t="s">
        <v>180</v>
      </c>
      <c r="B875" t="s">
        <v>175</v>
      </c>
      <c r="C875">
        <v>0.08</v>
      </c>
      <c r="D875">
        <v>9.9</v>
      </c>
      <c r="E875">
        <f>ROUND((C875*D875),4)</f>
        <v>0.79200000000000004</v>
      </c>
      <c r="F875" s="17"/>
    </row>
    <row r="876" spans="1:6" x14ac:dyDescent="0.25">
      <c r="A876" s="17" t="s">
        <v>103</v>
      </c>
      <c r="B876" t="s">
        <v>9</v>
      </c>
      <c r="C876" t="s">
        <v>9</v>
      </c>
      <c r="D876" t="s">
        <v>9</v>
      </c>
      <c r="E876">
        <f>SUM(E873:E875)</f>
        <v>7.7492000000000001</v>
      </c>
      <c r="F876" s="17"/>
    </row>
    <row r="877" spans="1:6" x14ac:dyDescent="0.25">
      <c r="F877" s="17"/>
    </row>
    <row r="878" spans="1:6" x14ac:dyDescent="0.25">
      <c r="A878" s="17" t="s">
        <v>110</v>
      </c>
      <c r="B878" t="s">
        <v>9</v>
      </c>
      <c r="C878" t="s">
        <v>9</v>
      </c>
      <c r="D878" t="s">
        <v>9</v>
      </c>
      <c r="E878">
        <f>E876</f>
        <v>7.7492000000000001</v>
      </c>
      <c r="F878" s="17"/>
    </row>
    <row r="879" spans="1:6" x14ac:dyDescent="0.25">
      <c r="A879" s="17" t="s">
        <v>111</v>
      </c>
      <c r="B879" t="s">
        <v>9</v>
      </c>
      <c r="C879" t="s">
        <v>9</v>
      </c>
      <c r="D879" s="287">
        <v>0</v>
      </c>
      <c r="E879">
        <f>ROUND((E878*D879),4)</f>
        <v>0</v>
      </c>
      <c r="F879" s="17"/>
    </row>
    <row r="880" spans="1:6" x14ac:dyDescent="0.25">
      <c r="A880" s="17" t="s">
        <v>112</v>
      </c>
      <c r="B880" t="s">
        <v>9</v>
      </c>
      <c r="C880" t="s">
        <v>9</v>
      </c>
      <c r="D880" t="s">
        <v>9</v>
      </c>
      <c r="E880">
        <f>SUM(E878:E879)</f>
        <v>7.7492000000000001</v>
      </c>
      <c r="F880" s="17"/>
    </row>
    <row r="881" spans="1:6" x14ac:dyDescent="0.25">
      <c r="F881" s="17"/>
    </row>
    <row r="882" spans="1:6" x14ac:dyDescent="0.25">
      <c r="A882" s="17" t="s">
        <v>1155</v>
      </c>
      <c r="B882" t="s">
        <v>778</v>
      </c>
      <c r="F882" s="17"/>
    </row>
    <row r="883" spans="1:6" ht="30" x14ac:dyDescent="0.25">
      <c r="A883" s="17" t="s">
        <v>1156</v>
      </c>
      <c r="F883" s="17"/>
    </row>
    <row r="884" spans="1:6" x14ac:dyDescent="0.25">
      <c r="A884" s="17" t="s">
        <v>119</v>
      </c>
      <c r="F884" s="17"/>
    </row>
    <row r="885" spans="1:6" x14ac:dyDescent="0.25">
      <c r="F885" s="17"/>
    </row>
    <row r="886" spans="1:6" x14ac:dyDescent="0.25">
      <c r="A886" s="17" t="s">
        <v>106</v>
      </c>
      <c r="B886" t="s">
        <v>98</v>
      </c>
      <c r="C886" t="s">
        <v>99</v>
      </c>
      <c r="D886" t="s">
        <v>100</v>
      </c>
      <c r="E886" t="s">
        <v>101</v>
      </c>
      <c r="F886" s="17"/>
    </row>
    <row r="887" spans="1:6" ht="45" x14ac:dyDescent="0.25">
      <c r="A887" s="17" t="s">
        <v>164</v>
      </c>
      <c r="B887" t="s">
        <v>108</v>
      </c>
      <c r="C887">
        <v>25</v>
      </c>
      <c r="D887">
        <v>35.039700000000003</v>
      </c>
      <c r="E887">
        <f t="shared" ref="E887:E894" si="13">ROUND((C887*D887),4)</f>
        <v>875.99249999999995</v>
      </c>
      <c r="F887" s="17"/>
    </row>
    <row r="888" spans="1:6" ht="45" x14ac:dyDescent="0.25">
      <c r="A888" s="17" t="s">
        <v>165</v>
      </c>
      <c r="B888" t="s">
        <v>109</v>
      </c>
      <c r="C888">
        <v>10</v>
      </c>
      <c r="D888">
        <v>16.537199999999999</v>
      </c>
      <c r="E888">
        <f t="shared" si="13"/>
        <v>165.37200000000001</v>
      </c>
      <c r="F888" s="17"/>
    </row>
    <row r="889" spans="1:6" ht="30" x14ac:dyDescent="0.25">
      <c r="A889" s="17" t="s">
        <v>141</v>
      </c>
      <c r="B889" t="s">
        <v>105</v>
      </c>
      <c r="C889">
        <v>20</v>
      </c>
      <c r="D889">
        <v>12.1135</v>
      </c>
      <c r="E889">
        <f t="shared" si="13"/>
        <v>242.27</v>
      </c>
      <c r="F889" s="17"/>
    </row>
    <row r="890" spans="1:6" ht="30" x14ac:dyDescent="0.25">
      <c r="A890" s="17" t="s">
        <v>123</v>
      </c>
      <c r="B890" t="s">
        <v>105</v>
      </c>
      <c r="C890">
        <v>20</v>
      </c>
      <c r="D890">
        <v>14.6435</v>
      </c>
      <c r="E890">
        <f t="shared" si="13"/>
        <v>292.87</v>
      </c>
      <c r="F890" s="17"/>
    </row>
    <row r="891" spans="1:6" ht="30" x14ac:dyDescent="0.25">
      <c r="A891" s="17" t="s">
        <v>166</v>
      </c>
      <c r="B891" t="s">
        <v>108</v>
      </c>
      <c r="C891">
        <v>12.5</v>
      </c>
      <c r="D891">
        <v>26.24</v>
      </c>
      <c r="E891">
        <f t="shared" si="13"/>
        <v>328</v>
      </c>
      <c r="F891" s="17"/>
    </row>
    <row r="892" spans="1:6" ht="30" x14ac:dyDescent="0.25">
      <c r="A892" s="17" t="s">
        <v>167</v>
      </c>
      <c r="B892" t="s">
        <v>132</v>
      </c>
      <c r="C892">
        <v>1.5</v>
      </c>
      <c r="D892">
        <v>28.57</v>
      </c>
      <c r="E892">
        <f t="shared" si="13"/>
        <v>42.854999999999997</v>
      </c>
      <c r="F892" s="17"/>
    </row>
    <row r="893" spans="1:6" ht="30" x14ac:dyDescent="0.25">
      <c r="A893" s="17" t="s">
        <v>1157</v>
      </c>
      <c r="B893" t="s">
        <v>109</v>
      </c>
      <c r="C893">
        <v>20</v>
      </c>
      <c r="D893">
        <v>58.19</v>
      </c>
      <c r="E893">
        <f t="shared" si="13"/>
        <v>1163.8</v>
      </c>
      <c r="F893" s="17"/>
    </row>
    <row r="894" spans="1:6" x14ac:dyDescent="0.25">
      <c r="A894" s="17" t="s">
        <v>168</v>
      </c>
      <c r="B894" t="s">
        <v>132</v>
      </c>
      <c r="C894">
        <v>1.5</v>
      </c>
      <c r="D894">
        <v>8.67</v>
      </c>
      <c r="E894">
        <f t="shared" si="13"/>
        <v>13.005000000000001</v>
      </c>
      <c r="F894" s="17"/>
    </row>
    <row r="895" spans="1:6" x14ac:dyDescent="0.25">
      <c r="A895" s="17" t="s">
        <v>103</v>
      </c>
      <c r="B895" t="s">
        <v>9</v>
      </c>
      <c r="C895" t="s">
        <v>9</v>
      </c>
      <c r="D895" t="s">
        <v>9</v>
      </c>
      <c r="E895">
        <f>SUM(E887:E894)</f>
        <v>3124.1644999999999</v>
      </c>
      <c r="F895" s="17"/>
    </row>
    <row r="896" spans="1:6" x14ac:dyDescent="0.25">
      <c r="F896" s="17"/>
    </row>
    <row r="897" spans="1:6" x14ac:dyDescent="0.25">
      <c r="A897" s="17" t="s">
        <v>110</v>
      </c>
      <c r="B897" t="s">
        <v>9</v>
      </c>
      <c r="C897" t="s">
        <v>9</v>
      </c>
      <c r="D897" t="s">
        <v>9</v>
      </c>
      <c r="E897">
        <f>E895</f>
        <v>3124.1644999999999</v>
      </c>
      <c r="F897" s="17"/>
    </row>
    <row r="898" spans="1:6" x14ac:dyDescent="0.25">
      <c r="A898" s="17" t="s">
        <v>111</v>
      </c>
      <c r="B898" t="s">
        <v>9</v>
      </c>
      <c r="C898" t="s">
        <v>9</v>
      </c>
      <c r="D898" s="287">
        <v>0</v>
      </c>
      <c r="E898">
        <f>ROUND((E897*D898),4)</f>
        <v>0</v>
      </c>
      <c r="F898" s="17"/>
    </row>
    <row r="899" spans="1:6" x14ac:dyDescent="0.25">
      <c r="A899" s="17" t="s">
        <v>112</v>
      </c>
      <c r="B899" t="s">
        <v>9</v>
      </c>
      <c r="C899" t="s">
        <v>9</v>
      </c>
      <c r="D899" t="s">
        <v>9</v>
      </c>
      <c r="E899">
        <f>SUM(E897:E898)</f>
        <v>3124.1644999999999</v>
      </c>
      <c r="F899" s="17"/>
    </row>
    <row r="900" spans="1:6" x14ac:dyDescent="0.25">
      <c r="F900" s="17"/>
    </row>
    <row r="901" spans="1:6" x14ac:dyDescent="0.25">
      <c r="A901" s="17" t="s">
        <v>1158</v>
      </c>
      <c r="B901" t="s">
        <v>781</v>
      </c>
      <c r="F901" s="17"/>
    </row>
    <row r="902" spans="1:6" ht="30" x14ac:dyDescent="0.25">
      <c r="A902" s="17" t="s">
        <v>1159</v>
      </c>
      <c r="F902" s="17"/>
    </row>
    <row r="903" spans="1:6" x14ac:dyDescent="0.25">
      <c r="A903" s="17" t="s">
        <v>119</v>
      </c>
      <c r="F903" s="17"/>
    </row>
    <row r="904" spans="1:6" x14ac:dyDescent="0.25">
      <c r="F904" s="17"/>
    </row>
    <row r="905" spans="1:6" x14ac:dyDescent="0.25">
      <c r="A905" s="17" t="s">
        <v>106</v>
      </c>
      <c r="B905" t="s">
        <v>98</v>
      </c>
      <c r="C905" t="s">
        <v>99</v>
      </c>
      <c r="D905" t="s">
        <v>100</v>
      </c>
      <c r="E905" t="s">
        <v>101</v>
      </c>
      <c r="F905" s="17"/>
    </row>
    <row r="906" spans="1:6" ht="45" x14ac:dyDescent="0.25">
      <c r="A906" s="17" t="s">
        <v>164</v>
      </c>
      <c r="B906" t="s">
        <v>108</v>
      </c>
      <c r="C906">
        <v>3</v>
      </c>
      <c r="D906">
        <v>35.039700000000003</v>
      </c>
      <c r="E906">
        <f t="shared" ref="E906:E912" si="14">ROUND((C906*D906),4)</f>
        <v>105.1191</v>
      </c>
      <c r="F906" s="17"/>
    </row>
    <row r="907" spans="1:6" ht="30" x14ac:dyDescent="0.25">
      <c r="A907" s="17" t="s">
        <v>141</v>
      </c>
      <c r="B907" t="s">
        <v>105</v>
      </c>
      <c r="C907">
        <v>10</v>
      </c>
      <c r="D907">
        <v>12.1135</v>
      </c>
      <c r="E907">
        <f t="shared" si="14"/>
        <v>121.13500000000001</v>
      </c>
      <c r="F907" s="17"/>
    </row>
    <row r="908" spans="1:6" ht="30" x14ac:dyDescent="0.25">
      <c r="A908" s="17" t="s">
        <v>123</v>
      </c>
      <c r="B908" t="s">
        <v>105</v>
      </c>
      <c r="C908">
        <v>10</v>
      </c>
      <c r="D908">
        <v>14.6435</v>
      </c>
      <c r="E908">
        <f t="shared" si="14"/>
        <v>146.435</v>
      </c>
      <c r="F908" s="17"/>
    </row>
    <row r="909" spans="1:6" ht="30" x14ac:dyDescent="0.25">
      <c r="A909" s="17" t="s">
        <v>166</v>
      </c>
      <c r="B909" t="s">
        <v>108</v>
      </c>
      <c r="C909">
        <v>1.5</v>
      </c>
      <c r="D909">
        <v>26.24</v>
      </c>
      <c r="E909">
        <f t="shared" si="14"/>
        <v>39.36</v>
      </c>
      <c r="F909" s="17"/>
    </row>
    <row r="910" spans="1:6" ht="30" x14ac:dyDescent="0.25">
      <c r="A910" s="17" t="s">
        <v>167</v>
      </c>
      <c r="B910" t="s">
        <v>132</v>
      </c>
      <c r="C910">
        <v>1</v>
      </c>
      <c r="D910">
        <v>28.57</v>
      </c>
      <c r="E910">
        <f t="shared" si="14"/>
        <v>28.57</v>
      </c>
      <c r="F910" s="17"/>
    </row>
    <row r="911" spans="1:6" x14ac:dyDescent="0.25">
      <c r="A911" s="17" t="s">
        <v>168</v>
      </c>
      <c r="B911" t="s">
        <v>132</v>
      </c>
      <c r="C911">
        <v>1</v>
      </c>
      <c r="D911">
        <v>8.67</v>
      </c>
      <c r="E911">
        <f t="shared" si="14"/>
        <v>8.67</v>
      </c>
      <c r="F911" s="17"/>
    </row>
    <row r="912" spans="1:6" ht="30" x14ac:dyDescent="0.25">
      <c r="A912" s="17" t="s">
        <v>1160</v>
      </c>
      <c r="B912" t="s">
        <v>109</v>
      </c>
      <c r="C912">
        <v>4</v>
      </c>
      <c r="D912">
        <v>17.149999999999999</v>
      </c>
      <c r="E912">
        <f t="shared" si="14"/>
        <v>68.599999999999994</v>
      </c>
      <c r="F912" s="17"/>
    </row>
    <row r="913" spans="1:6" x14ac:dyDescent="0.25">
      <c r="A913" s="17" t="s">
        <v>103</v>
      </c>
      <c r="B913" t="s">
        <v>9</v>
      </c>
      <c r="C913" t="s">
        <v>9</v>
      </c>
      <c r="D913" t="s">
        <v>9</v>
      </c>
      <c r="E913">
        <f>SUM(E906:E912)</f>
        <v>517.88909999999998</v>
      </c>
      <c r="F913" s="17"/>
    </row>
    <row r="914" spans="1:6" x14ac:dyDescent="0.25">
      <c r="F914" s="17"/>
    </row>
    <row r="915" spans="1:6" x14ac:dyDescent="0.25">
      <c r="A915" s="17" t="s">
        <v>110</v>
      </c>
      <c r="B915" t="s">
        <v>9</v>
      </c>
      <c r="C915" t="s">
        <v>9</v>
      </c>
      <c r="D915" t="s">
        <v>9</v>
      </c>
      <c r="E915">
        <f>E913</f>
        <v>517.88909999999998</v>
      </c>
      <c r="F915" s="17"/>
    </row>
    <row r="916" spans="1:6" x14ac:dyDescent="0.25">
      <c r="A916" s="17" t="s">
        <v>111</v>
      </c>
      <c r="B916" t="s">
        <v>9</v>
      </c>
      <c r="C916" t="s">
        <v>9</v>
      </c>
      <c r="D916" s="287">
        <v>0</v>
      </c>
      <c r="E916">
        <f>ROUND((E915*D916),4)</f>
        <v>0</v>
      </c>
      <c r="F916" s="17"/>
    </row>
    <row r="917" spans="1:6" x14ac:dyDescent="0.25">
      <c r="A917" s="17" t="s">
        <v>112</v>
      </c>
      <c r="B917" t="s">
        <v>9</v>
      </c>
      <c r="C917" t="s">
        <v>9</v>
      </c>
      <c r="D917" t="s">
        <v>9</v>
      </c>
      <c r="E917">
        <f>SUM(E915:E916)</f>
        <v>517.88909999999998</v>
      </c>
      <c r="F917" s="17"/>
    </row>
    <row r="918" spans="1:6" x14ac:dyDescent="0.25">
      <c r="F918" s="17"/>
    </row>
    <row r="919" spans="1:6" x14ac:dyDescent="0.25">
      <c r="A919" s="17" t="s">
        <v>1161</v>
      </c>
      <c r="B919" t="s">
        <v>784</v>
      </c>
      <c r="F919" s="17"/>
    </row>
    <row r="920" spans="1:6" ht="30" x14ac:dyDescent="0.25">
      <c r="A920" s="17" t="s">
        <v>1162</v>
      </c>
      <c r="F920" s="17"/>
    </row>
    <row r="921" spans="1:6" x14ac:dyDescent="0.25">
      <c r="A921" s="17" t="s">
        <v>119</v>
      </c>
      <c r="F921" s="17"/>
    </row>
    <row r="922" spans="1:6" x14ac:dyDescent="0.25">
      <c r="F922" s="17"/>
    </row>
    <row r="923" spans="1:6" x14ac:dyDescent="0.25">
      <c r="A923" s="17" t="s">
        <v>106</v>
      </c>
      <c r="B923" t="s">
        <v>98</v>
      </c>
      <c r="C923" t="s">
        <v>99</v>
      </c>
      <c r="D923" t="s">
        <v>100</v>
      </c>
      <c r="E923" t="s">
        <v>101</v>
      </c>
      <c r="F923" s="17"/>
    </row>
    <row r="924" spans="1:6" ht="45" x14ac:dyDescent="0.25">
      <c r="A924" s="17" t="s">
        <v>164</v>
      </c>
      <c r="B924" t="s">
        <v>108</v>
      </c>
      <c r="C924">
        <v>5</v>
      </c>
      <c r="D924">
        <v>35.039700000000003</v>
      </c>
      <c r="E924">
        <f t="shared" ref="E924:E932" si="15">ROUND((C924*D924),4)</f>
        <v>175.1985</v>
      </c>
      <c r="F924" s="17"/>
    </row>
    <row r="925" spans="1:6" ht="45" x14ac:dyDescent="0.25">
      <c r="A925" s="17" t="s">
        <v>165</v>
      </c>
      <c r="B925" t="s">
        <v>109</v>
      </c>
      <c r="C925">
        <v>4</v>
      </c>
      <c r="D925">
        <v>16.537199999999999</v>
      </c>
      <c r="E925">
        <f t="shared" si="15"/>
        <v>66.148799999999994</v>
      </c>
      <c r="F925" s="17"/>
    </row>
    <row r="926" spans="1:6" ht="30" x14ac:dyDescent="0.25">
      <c r="A926" s="17" t="s">
        <v>141</v>
      </c>
      <c r="B926" t="s">
        <v>105</v>
      </c>
      <c r="C926">
        <v>10</v>
      </c>
      <c r="D926">
        <v>12.1135</v>
      </c>
      <c r="E926">
        <f t="shared" si="15"/>
        <v>121.13500000000001</v>
      </c>
      <c r="F926" s="17"/>
    </row>
    <row r="927" spans="1:6" ht="30" x14ac:dyDescent="0.25">
      <c r="A927" s="17" t="s">
        <v>123</v>
      </c>
      <c r="B927" t="s">
        <v>105</v>
      </c>
      <c r="C927">
        <v>10</v>
      </c>
      <c r="D927">
        <v>14.6435</v>
      </c>
      <c r="E927">
        <f t="shared" si="15"/>
        <v>146.435</v>
      </c>
      <c r="F927" s="17"/>
    </row>
    <row r="928" spans="1:6" ht="30" x14ac:dyDescent="0.25">
      <c r="A928" s="17" t="s">
        <v>166</v>
      </c>
      <c r="B928" t="s">
        <v>108</v>
      </c>
      <c r="C928">
        <v>2.5</v>
      </c>
      <c r="D928">
        <v>26.24</v>
      </c>
      <c r="E928">
        <f t="shared" si="15"/>
        <v>65.599999999999994</v>
      </c>
      <c r="F928" s="17"/>
    </row>
    <row r="929" spans="1:6" ht="30" x14ac:dyDescent="0.25">
      <c r="A929" s="17" t="s">
        <v>167</v>
      </c>
      <c r="B929" t="s">
        <v>132</v>
      </c>
      <c r="C929">
        <v>1</v>
      </c>
      <c r="D929">
        <v>28.57</v>
      </c>
      <c r="E929">
        <f t="shared" si="15"/>
        <v>28.57</v>
      </c>
      <c r="F929" s="17"/>
    </row>
    <row r="930" spans="1:6" x14ac:dyDescent="0.25">
      <c r="A930" s="17" t="s">
        <v>168</v>
      </c>
      <c r="B930" t="s">
        <v>132</v>
      </c>
      <c r="C930">
        <v>1</v>
      </c>
      <c r="D930">
        <v>8.67</v>
      </c>
      <c r="E930">
        <f t="shared" si="15"/>
        <v>8.67</v>
      </c>
      <c r="F930" s="17"/>
    </row>
    <row r="931" spans="1:6" x14ac:dyDescent="0.25">
      <c r="A931" s="17" t="s">
        <v>169</v>
      </c>
      <c r="B931" t="s">
        <v>109</v>
      </c>
      <c r="C931">
        <v>16</v>
      </c>
      <c r="D931">
        <v>13.52</v>
      </c>
      <c r="E931">
        <f t="shared" si="15"/>
        <v>216.32</v>
      </c>
      <c r="F931" s="17"/>
    </row>
    <row r="932" spans="1:6" x14ac:dyDescent="0.25">
      <c r="A932" s="17" t="s">
        <v>184</v>
      </c>
      <c r="B932" t="s">
        <v>144</v>
      </c>
      <c r="C932">
        <v>4</v>
      </c>
      <c r="D932">
        <v>9.76</v>
      </c>
      <c r="E932">
        <f t="shared" si="15"/>
        <v>39.04</v>
      </c>
      <c r="F932" s="17"/>
    </row>
    <row r="933" spans="1:6" x14ac:dyDescent="0.25">
      <c r="A933" s="17" t="s">
        <v>103</v>
      </c>
      <c r="B933" t="s">
        <v>9</v>
      </c>
      <c r="C933" t="s">
        <v>9</v>
      </c>
      <c r="D933" t="s">
        <v>9</v>
      </c>
      <c r="E933">
        <f>SUM(E924:E932)</f>
        <v>867.11729999999989</v>
      </c>
      <c r="F933" s="17"/>
    </row>
    <row r="934" spans="1:6" x14ac:dyDescent="0.25">
      <c r="F934" s="17"/>
    </row>
    <row r="935" spans="1:6" x14ac:dyDescent="0.25">
      <c r="A935" s="17" t="s">
        <v>110</v>
      </c>
      <c r="B935" t="s">
        <v>9</v>
      </c>
      <c r="C935" t="s">
        <v>9</v>
      </c>
      <c r="D935" t="s">
        <v>9</v>
      </c>
      <c r="E935">
        <f>E933</f>
        <v>867.11729999999989</v>
      </c>
      <c r="F935" s="17"/>
    </row>
    <row r="936" spans="1:6" x14ac:dyDescent="0.25">
      <c r="A936" s="17" t="s">
        <v>111</v>
      </c>
      <c r="B936" t="s">
        <v>9</v>
      </c>
      <c r="C936" t="s">
        <v>9</v>
      </c>
      <c r="D936" s="287">
        <v>0</v>
      </c>
      <c r="E936">
        <f>ROUND((E935*D936),4)</f>
        <v>0</v>
      </c>
      <c r="F936" s="17"/>
    </row>
    <row r="937" spans="1:6" x14ac:dyDescent="0.25">
      <c r="A937" s="17" t="s">
        <v>112</v>
      </c>
      <c r="B937" t="s">
        <v>9</v>
      </c>
      <c r="C937" t="s">
        <v>9</v>
      </c>
      <c r="D937" t="s">
        <v>9</v>
      </c>
      <c r="E937">
        <f>SUM(E935:E936)</f>
        <v>867.11729999999989</v>
      </c>
      <c r="F937" s="17"/>
    </row>
    <row r="938" spans="1:6" x14ac:dyDescent="0.25">
      <c r="F938" s="17"/>
    </row>
    <row r="939" spans="1:6" x14ac:dyDescent="0.25">
      <c r="A939" s="17" t="s">
        <v>1163</v>
      </c>
      <c r="B939" t="s">
        <v>787</v>
      </c>
      <c r="F939" s="17"/>
    </row>
    <row r="940" spans="1:6" ht="30" x14ac:dyDescent="0.25">
      <c r="A940" s="17" t="s">
        <v>1164</v>
      </c>
      <c r="F940" s="17"/>
    </row>
    <row r="941" spans="1:6" x14ac:dyDescent="0.25">
      <c r="A941" s="17" t="s">
        <v>119</v>
      </c>
      <c r="F941" s="17"/>
    </row>
    <row r="942" spans="1:6" x14ac:dyDescent="0.25">
      <c r="F942" s="17"/>
    </row>
    <row r="943" spans="1:6" x14ac:dyDescent="0.25">
      <c r="A943" s="17" t="s">
        <v>106</v>
      </c>
      <c r="B943" t="s">
        <v>98</v>
      </c>
      <c r="C943" t="s">
        <v>99</v>
      </c>
      <c r="D943" t="s">
        <v>100</v>
      </c>
      <c r="E943" t="s">
        <v>101</v>
      </c>
      <c r="F943" s="17"/>
    </row>
    <row r="944" spans="1:6" ht="45" x14ac:dyDescent="0.25">
      <c r="A944" s="17" t="s">
        <v>164</v>
      </c>
      <c r="B944" t="s">
        <v>108</v>
      </c>
      <c r="C944">
        <v>1</v>
      </c>
      <c r="D944">
        <v>35.039700000000003</v>
      </c>
      <c r="E944">
        <f t="shared" ref="E944:E950" si="16">ROUND((C944*D944),4)</f>
        <v>35.039700000000003</v>
      </c>
      <c r="F944" s="17"/>
    </row>
    <row r="945" spans="1:6" ht="30" x14ac:dyDescent="0.25">
      <c r="A945" s="17" t="s">
        <v>141</v>
      </c>
      <c r="B945" t="s">
        <v>105</v>
      </c>
      <c r="C945">
        <v>5</v>
      </c>
      <c r="D945">
        <v>12.1135</v>
      </c>
      <c r="E945">
        <f t="shared" si="16"/>
        <v>60.567500000000003</v>
      </c>
      <c r="F945" s="17"/>
    </row>
    <row r="946" spans="1:6" ht="30" x14ac:dyDescent="0.25">
      <c r="A946" s="17" t="s">
        <v>123</v>
      </c>
      <c r="B946" t="s">
        <v>105</v>
      </c>
      <c r="C946">
        <v>5</v>
      </c>
      <c r="D946">
        <v>14.6435</v>
      </c>
      <c r="E946">
        <f t="shared" si="16"/>
        <v>73.217500000000001</v>
      </c>
      <c r="F946" s="17"/>
    </row>
    <row r="947" spans="1:6" ht="30" x14ac:dyDescent="0.25">
      <c r="A947" s="17" t="s">
        <v>166</v>
      </c>
      <c r="B947" t="s">
        <v>108</v>
      </c>
      <c r="C947">
        <v>0.5</v>
      </c>
      <c r="D947">
        <v>26.24</v>
      </c>
      <c r="E947">
        <f t="shared" si="16"/>
        <v>13.12</v>
      </c>
      <c r="F947" s="17"/>
    </row>
    <row r="948" spans="1:6" ht="30" x14ac:dyDescent="0.25">
      <c r="A948" s="17" t="s">
        <v>167</v>
      </c>
      <c r="B948" t="s">
        <v>132</v>
      </c>
      <c r="C948">
        <v>0.5</v>
      </c>
      <c r="D948">
        <v>28.57</v>
      </c>
      <c r="E948">
        <f t="shared" si="16"/>
        <v>14.285</v>
      </c>
      <c r="F948" s="17"/>
    </row>
    <row r="949" spans="1:6" x14ac:dyDescent="0.25">
      <c r="A949" s="17" t="s">
        <v>168</v>
      </c>
      <c r="B949" t="s">
        <v>132</v>
      </c>
      <c r="C949">
        <v>0.5</v>
      </c>
      <c r="D949">
        <v>8.67</v>
      </c>
      <c r="E949">
        <f t="shared" si="16"/>
        <v>4.335</v>
      </c>
      <c r="F949" s="17"/>
    </row>
    <row r="950" spans="1:6" ht="30" x14ac:dyDescent="0.25">
      <c r="A950" s="17" t="s">
        <v>1160</v>
      </c>
      <c r="B950" t="s">
        <v>109</v>
      </c>
      <c r="C950">
        <v>2</v>
      </c>
      <c r="D950">
        <v>17.149999999999999</v>
      </c>
      <c r="E950">
        <f t="shared" si="16"/>
        <v>34.299999999999997</v>
      </c>
      <c r="F950" s="17"/>
    </row>
    <row r="951" spans="1:6" x14ac:dyDescent="0.25">
      <c r="A951" s="17" t="s">
        <v>103</v>
      </c>
      <c r="B951" t="s">
        <v>9</v>
      </c>
      <c r="C951" t="s">
        <v>9</v>
      </c>
      <c r="D951" t="s">
        <v>9</v>
      </c>
      <c r="E951">
        <f>SUM(E944:E950)</f>
        <v>234.86470000000003</v>
      </c>
      <c r="F951" s="17"/>
    </row>
    <row r="952" spans="1:6" x14ac:dyDescent="0.25">
      <c r="F952" s="17"/>
    </row>
    <row r="953" spans="1:6" x14ac:dyDescent="0.25">
      <c r="A953" s="17" t="s">
        <v>110</v>
      </c>
      <c r="B953" t="s">
        <v>9</v>
      </c>
      <c r="C953" t="s">
        <v>9</v>
      </c>
      <c r="D953" t="s">
        <v>9</v>
      </c>
      <c r="E953">
        <f>E951</f>
        <v>234.86470000000003</v>
      </c>
      <c r="F953" s="17"/>
    </row>
    <row r="954" spans="1:6" x14ac:dyDescent="0.25">
      <c r="A954" s="17" t="s">
        <v>111</v>
      </c>
      <c r="B954" t="s">
        <v>9</v>
      </c>
      <c r="C954" t="s">
        <v>9</v>
      </c>
      <c r="D954" s="287">
        <v>0</v>
      </c>
      <c r="E954">
        <f>ROUND((E953*D954),4)</f>
        <v>0</v>
      </c>
      <c r="F954" s="17"/>
    </row>
    <row r="955" spans="1:6" x14ac:dyDescent="0.25">
      <c r="A955" s="17" t="s">
        <v>112</v>
      </c>
      <c r="B955" t="s">
        <v>9</v>
      </c>
      <c r="C955" t="s">
        <v>9</v>
      </c>
      <c r="D955" t="s">
        <v>9</v>
      </c>
      <c r="E955">
        <f>SUM(E953:E954)</f>
        <v>234.86470000000003</v>
      </c>
      <c r="F955" s="17"/>
    </row>
    <row r="956" spans="1:6" x14ac:dyDescent="0.25">
      <c r="F956" s="17"/>
    </row>
    <row r="957" spans="1:6" x14ac:dyDescent="0.25">
      <c r="A957" s="17" t="s">
        <v>1165</v>
      </c>
      <c r="B957" t="s">
        <v>790</v>
      </c>
      <c r="F957" s="17"/>
    </row>
    <row r="958" spans="1:6" ht="30" x14ac:dyDescent="0.25">
      <c r="A958" s="17" t="s">
        <v>1166</v>
      </c>
      <c r="F958" s="17"/>
    </row>
    <row r="959" spans="1:6" x14ac:dyDescent="0.25">
      <c r="A959" s="17" t="s">
        <v>119</v>
      </c>
      <c r="F959" s="17"/>
    </row>
    <row r="960" spans="1:6" x14ac:dyDescent="0.25">
      <c r="F960" s="17"/>
    </row>
    <row r="961" spans="1:6" x14ac:dyDescent="0.25">
      <c r="A961" s="17" t="s">
        <v>106</v>
      </c>
      <c r="B961" t="s">
        <v>98</v>
      </c>
      <c r="C961" t="s">
        <v>99</v>
      </c>
      <c r="D961" t="s">
        <v>100</v>
      </c>
      <c r="E961" t="s">
        <v>101</v>
      </c>
      <c r="F961" s="17"/>
    </row>
    <row r="962" spans="1:6" ht="45" x14ac:dyDescent="0.25">
      <c r="A962" s="17" t="s">
        <v>164</v>
      </c>
      <c r="B962" t="s">
        <v>108</v>
      </c>
      <c r="C962">
        <v>30</v>
      </c>
      <c r="D962">
        <v>35.039700000000003</v>
      </c>
      <c r="E962">
        <f t="shared" ref="E962:E969" si="17">ROUND((C962*D962),4)</f>
        <v>1051.191</v>
      </c>
      <c r="F962" s="17"/>
    </row>
    <row r="963" spans="1:6" ht="45" x14ac:dyDescent="0.25">
      <c r="A963" s="17" t="s">
        <v>165</v>
      </c>
      <c r="B963" t="s">
        <v>109</v>
      </c>
      <c r="C963">
        <v>4</v>
      </c>
      <c r="D963">
        <v>16.537199999999999</v>
      </c>
      <c r="E963">
        <f t="shared" si="17"/>
        <v>66.148799999999994</v>
      </c>
      <c r="F963" s="17"/>
    </row>
    <row r="964" spans="1:6" ht="30" x14ac:dyDescent="0.25">
      <c r="A964" s="17" t="s">
        <v>141</v>
      </c>
      <c r="B964" t="s">
        <v>105</v>
      </c>
      <c r="C964">
        <v>20</v>
      </c>
      <c r="D964">
        <v>12.1135</v>
      </c>
      <c r="E964">
        <f t="shared" si="17"/>
        <v>242.27</v>
      </c>
      <c r="F964" s="17"/>
    </row>
    <row r="965" spans="1:6" ht="30" x14ac:dyDescent="0.25">
      <c r="A965" s="17" t="s">
        <v>123</v>
      </c>
      <c r="B965" t="s">
        <v>105</v>
      </c>
      <c r="C965">
        <v>20</v>
      </c>
      <c r="D965">
        <v>14.6435</v>
      </c>
      <c r="E965">
        <f t="shared" si="17"/>
        <v>292.87</v>
      </c>
      <c r="F965" s="17"/>
    </row>
    <row r="966" spans="1:6" ht="30" x14ac:dyDescent="0.25">
      <c r="A966" s="17" t="s">
        <v>166</v>
      </c>
      <c r="B966" t="s">
        <v>108</v>
      </c>
      <c r="C966">
        <v>15</v>
      </c>
      <c r="D966">
        <v>26.24</v>
      </c>
      <c r="E966">
        <f t="shared" si="17"/>
        <v>393.6</v>
      </c>
      <c r="F966" s="17"/>
    </row>
    <row r="967" spans="1:6" ht="30" x14ac:dyDescent="0.25">
      <c r="A967" s="17" t="s">
        <v>167</v>
      </c>
      <c r="B967" t="s">
        <v>132</v>
      </c>
      <c r="C967">
        <v>1</v>
      </c>
      <c r="D967">
        <v>28.57</v>
      </c>
      <c r="E967">
        <f t="shared" si="17"/>
        <v>28.57</v>
      </c>
      <c r="F967" s="17"/>
    </row>
    <row r="968" spans="1:6" ht="30" x14ac:dyDescent="0.25">
      <c r="A968" s="17" t="s">
        <v>1113</v>
      </c>
      <c r="B968" t="s">
        <v>109</v>
      </c>
      <c r="C968">
        <v>8</v>
      </c>
      <c r="D968">
        <v>21.34</v>
      </c>
      <c r="E968">
        <f t="shared" si="17"/>
        <v>170.72</v>
      </c>
      <c r="F968" s="17"/>
    </row>
    <row r="969" spans="1:6" x14ac:dyDescent="0.25">
      <c r="A969" s="17" t="s">
        <v>168</v>
      </c>
      <c r="B969" t="s">
        <v>132</v>
      </c>
      <c r="C969">
        <v>1</v>
      </c>
      <c r="D969">
        <v>8.67</v>
      </c>
      <c r="E969">
        <f t="shared" si="17"/>
        <v>8.67</v>
      </c>
      <c r="F969" s="17"/>
    </row>
    <row r="970" spans="1:6" x14ac:dyDescent="0.25">
      <c r="A970" s="17" t="s">
        <v>103</v>
      </c>
      <c r="B970" t="s">
        <v>9</v>
      </c>
      <c r="C970" t="s">
        <v>9</v>
      </c>
      <c r="D970" t="s">
        <v>9</v>
      </c>
      <c r="E970">
        <f>SUM(E962:E969)</f>
        <v>2254.0398</v>
      </c>
      <c r="F970" s="17"/>
    </row>
    <row r="971" spans="1:6" x14ac:dyDescent="0.25">
      <c r="F971" s="17"/>
    </row>
    <row r="972" spans="1:6" x14ac:dyDescent="0.25">
      <c r="A972" s="17" t="s">
        <v>110</v>
      </c>
      <c r="B972" t="s">
        <v>9</v>
      </c>
      <c r="C972" t="s">
        <v>9</v>
      </c>
      <c r="D972" t="s">
        <v>9</v>
      </c>
      <c r="E972">
        <f>E970</f>
        <v>2254.0398</v>
      </c>
      <c r="F972" s="17"/>
    </row>
    <row r="973" spans="1:6" x14ac:dyDescent="0.25">
      <c r="A973" s="17" t="s">
        <v>111</v>
      </c>
      <c r="B973" t="s">
        <v>9</v>
      </c>
      <c r="C973" t="s">
        <v>9</v>
      </c>
      <c r="D973" s="287">
        <v>0</v>
      </c>
      <c r="E973">
        <f>ROUND((E972*D973),4)</f>
        <v>0</v>
      </c>
      <c r="F973" s="17"/>
    </row>
    <row r="974" spans="1:6" x14ac:dyDescent="0.25">
      <c r="A974" s="17" t="s">
        <v>112</v>
      </c>
      <c r="B974" t="s">
        <v>9</v>
      </c>
      <c r="C974" t="s">
        <v>9</v>
      </c>
      <c r="D974" t="s">
        <v>9</v>
      </c>
      <c r="E974">
        <f>SUM(E972:E973)</f>
        <v>2254.0398</v>
      </c>
      <c r="F974" s="17"/>
    </row>
    <row r="975" spans="1:6" x14ac:dyDescent="0.25">
      <c r="F975" s="17"/>
    </row>
    <row r="976" spans="1:6" x14ac:dyDescent="0.25">
      <c r="A976" s="17" t="s">
        <v>1167</v>
      </c>
      <c r="B976" t="s">
        <v>794</v>
      </c>
      <c r="F976" s="17"/>
    </row>
    <row r="977" spans="1:6" x14ac:dyDescent="0.25">
      <c r="A977" s="17" t="s">
        <v>1168</v>
      </c>
      <c r="F977" s="17"/>
    </row>
    <row r="978" spans="1:6" x14ac:dyDescent="0.25">
      <c r="A978" s="17" t="s">
        <v>119</v>
      </c>
      <c r="F978" s="17"/>
    </row>
    <row r="979" spans="1:6" x14ac:dyDescent="0.25">
      <c r="F979" s="17"/>
    </row>
    <row r="980" spans="1:6" x14ac:dyDescent="0.25">
      <c r="A980" s="17" t="s">
        <v>106</v>
      </c>
      <c r="B980" t="s">
        <v>98</v>
      </c>
      <c r="C980" t="s">
        <v>99</v>
      </c>
      <c r="D980" t="s">
        <v>100</v>
      </c>
      <c r="E980" t="s">
        <v>101</v>
      </c>
      <c r="F980" s="17"/>
    </row>
    <row r="981" spans="1:6" x14ac:dyDescent="0.25">
      <c r="A981" s="17" t="s">
        <v>1169</v>
      </c>
      <c r="B981" t="s">
        <v>109</v>
      </c>
      <c r="C981">
        <v>1</v>
      </c>
      <c r="D981" s="1">
        <v>3537.11</v>
      </c>
      <c r="E981">
        <f>ROUND((C981*D981),4)</f>
        <v>3537.11</v>
      </c>
      <c r="F981" s="17"/>
    </row>
    <row r="982" spans="1:6" x14ac:dyDescent="0.25">
      <c r="A982" s="17" t="s">
        <v>103</v>
      </c>
      <c r="B982" t="s">
        <v>9</v>
      </c>
      <c r="C982" t="s">
        <v>9</v>
      </c>
      <c r="D982" t="s">
        <v>9</v>
      </c>
      <c r="E982">
        <f>SUM(E981:E981)</f>
        <v>3537.11</v>
      </c>
      <c r="F982" s="17"/>
    </row>
    <row r="983" spans="1:6" x14ac:dyDescent="0.25">
      <c r="F983" s="17"/>
    </row>
    <row r="984" spans="1:6" x14ac:dyDescent="0.25">
      <c r="A984" s="17" t="s">
        <v>110</v>
      </c>
      <c r="B984" t="s">
        <v>9</v>
      </c>
      <c r="C984" t="s">
        <v>9</v>
      </c>
      <c r="D984" t="s">
        <v>9</v>
      </c>
      <c r="E984">
        <f>E982</f>
        <v>3537.11</v>
      </c>
      <c r="F984" s="17"/>
    </row>
    <row r="985" spans="1:6" x14ac:dyDescent="0.25">
      <c r="A985" s="17" t="s">
        <v>111</v>
      </c>
      <c r="B985" t="s">
        <v>9</v>
      </c>
      <c r="C985" t="s">
        <v>9</v>
      </c>
      <c r="D985" s="287">
        <v>0</v>
      </c>
      <c r="E985">
        <f>ROUND((E984*D985),4)</f>
        <v>0</v>
      </c>
      <c r="F985" s="17"/>
    </row>
    <row r="986" spans="1:6" x14ac:dyDescent="0.25">
      <c r="A986" s="17" t="s">
        <v>112</v>
      </c>
      <c r="B986" t="s">
        <v>9</v>
      </c>
      <c r="C986" t="s">
        <v>9</v>
      </c>
      <c r="D986" t="s">
        <v>9</v>
      </c>
      <c r="E986">
        <f>SUM(E984:E985)</f>
        <v>3537.11</v>
      </c>
      <c r="F986" s="17"/>
    </row>
    <row r="987" spans="1:6" x14ac:dyDescent="0.25">
      <c r="F987" s="17"/>
    </row>
    <row r="988" spans="1:6" x14ac:dyDescent="0.25">
      <c r="A988" s="17" t="s">
        <v>1170</v>
      </c>
      <c r="B988" t="s">
        <v>797</v>
      </c>
      <c r="F988" s="17"/>
    </row>
    <row r="989" spans="1:6" x14ac:dyDescent="0.25">
      <c r="A989" s="17" t="s">
        <v>185</v>
      </c>
      <c r="F989" s="17"/>
    </row>
    <row r="990" spans="1:6" x14ac:dyDescent="0.25">
      <c r="A990" s="17" t="s">
        <v>119</v>
      </c>
      <c r="F990" s="17"/>
    </row>
    <row r="991" spans="1:6" x14ac:dyDescent="0.25">
      <c r="F991" s="17"/>
    </row>
    <row r="992" spans="1:6" x14ac:dyDescent="0.25">
      <c r="A992" s="17" t="s">
        <v>106</v>
      </c>
      <c r="B992" t="s">
        <v>98</v>
      </c>
      <c r="C992" t="s">
        <v>99</v>
      </c>
      <c r="D992" t="s">
        <v>100</v>
      </c>
      <c r="E992" t="s">
        <v>101</v>
      </c>
      <c r="F992" s="17"/>
    </row>
    <row r="993" spans="1:6" ht="30" x14ac:dyDescent="0.25">
      <c r="A993" s="17" t="s">
        <v>1171</v>
      </c>
      <c r="B993" t="s">
        <v>144</v>
      </c>
      <c r="C993">
        <v>5</v>
      </c>
      <c r="D993">
        <v>57.1462</v>
      </c>
      <c r="E993">
        <f>ROUND((C993*D993),4)</f>
        <v>285.73099999999999</v>
      </c>
      <c r="F993" s="17"/>
    </row>
    <row r="994" spans="1:6" ht="30" x14ac:dyDescent="0.25">
      <c r="A994" s="17" t="s">
        <v>1172</v>
      </c>
      <c r="B994" t="s">
        <v>109</v>
      </c>
      <c r="C994">
        <v>4</v>
      </c>
      <c r="D994">
        <v>22.7241</v>
      </c>
      <c r="E994">
        <f>ROUND((C994*D994),4)</f>
        <v>90.8964</v>
      </c>
      <c r="F994" s="17"/>
    </row>
    <row r="995" spans="1:6" ht="60" x14ac:dyDescent="0.25">
      <c r="A995" s="17" t="s">
        <v>1173</v>
      </c>
      <c r="B995" t="s">
        <v>135</v>
      </c>
      <c r="C995">
        <v>0.1</v>
      </c>
      <c r="D995">
        <v>741.98050000000001</v>
      </c>
      <c r="E995">
        <f>ROUND((C995*D995),4)</f>
        <v>74.198099999999997</v>
      </c>
      <c r="F995" s="17"/>
    </row>
    <row r="996" spans="1:6" ht="30" x14ac:dyDescent="0.25">
      <c r="A996" s="17" t="s">
        <v>186</v>
      </c>
      <c r="B996" t="s">
        <v>105</v>
      </c>
      <c r="C996">
        <v>8</v>
      </c>
      <c r="D996">
        <v>11.583500000000001</v>
      </c>
      <c r="E996">
        <f>ROUND((C996*D996),4)</f>
        <v>92.668000000000006</v>
      </c>
      <c r="F996" s="17"/>
    </row>
    <row r="997" spans="1:6" ht="30" x14ac:dyDescent="0.25">
      <c r="A997" s="17" t="s">
        <v>187</v>
      </c>
      <c r="B997" t="s">
        <v>105</v>
      </c>
      <c r="C997">
        <v>8</v>
      </c>
      <c r="D997">
        <v>17.4635</v>
      </c>
      <c r="E997">
        <f>ROUND((C997*D997),4)</f>
        <v>139.708</v>
      </c>
      <c r="F997" s="17"/>
    </row>
    <row r="998" spans="1:6" x14ac:dyDescent="0.25">
      <c r="A998" s="17" t="s">
        <v>103</v>
      </c>
      <c r="B998" t="s">
        <v>9</v>
      </c>
      <c r="C998" t="s">
        <v>9</v>
      </c>
      <c r="D998" t="s">
        <v>9</v>
      </c>
      <c r="E998">
        <f>SUM(E993:E997)</f>
        <v>683.20150000000001</v>
      </c>
      <c r="F998" s="17"/>
    </row>
    <row r="999" spans="1:6" x14ac:dyDescent="0.25">
      <c r="F999" s="17"/>
    </row>
    <row r="1000" spans="1:6" x14ac:dyDescent="0.25">
      <c r="A1000" s="17" t="s">
        <v>110</v>
      </c>
      <c r="B1000" t="s">
        <v>9</v>
      </c>
      <c r="C1000" t="s">
        <v>9</v>
      </c>
      <c r="D1000" t="s">
        <v>9</v>
      </c>
      <c r="E1000">
        <f>E998</f>
        <v>683.20150000000001</v>
      </c>
      <c r="F1000" s="17"/>
    </row>
    <row r="1001" spans="1:6" x14ac:dyDescent="0.25">
      <c r="A1001" s="17" t="s">
        <v>111</v>
      </c>
      <c r="B1001" t="s">
        <v>9</v>
      </c>
      <c r="C1001" t="s">
        <v>9</v>
      </c>
      <c r="D1001" s="287">
        <v>0</v>
      </c>
      <c r="E1001">
        <f>ROUND((E1000*D1001),4)</f>
        <v>0</v>
      </c>
      <c r="F1001" s="17"/>
    </row>
    <row r="1002" spans="1:6" x14ac:dyDescent="0.25">
      <c r="A1002" s="17" t="s">
        <v>112</v>
      </c>
      <c r="B1002" t="s">
        <v>9</v>
      </c>
      <c r="C1002" t="s">
        <v>9</v>
      </c>
      <c r="D1002" t="s">
        <v>9</v>
      </c>
      <c r="E1002">
        <f>SUM(E1000:E1001)</f>
        <v>683.20150000000001</v>
      </c>
      <c r="F1002" s="17"/>
    </row>
    <row r="1003" spans="1:6" x14ac:dyDescent="0.25">
      <c r="F1003" s="17"/>
    </row>
    <row r="1004" spans="1:6" x14ac:dyDescent="0.25">
      <c r="A1004" s="17" t="s">
        <v>1174</v>
      </c>
      <c r="B1004" t="s">
        <v>68</v>
      </c>
      <c r="F1004" s="17"/>
    </row>
    <row r="1005" spans="1:6" ht="30" x14ac:dyDescent="0.25">
      <c r="A1005" s="17" t="s">
        <v>188</v>
      </c>
      <c r="F1005" s="17"/>
    </row>
    <row r="1006" spans="1:6" x14ac:dyDescent="0.25">
      <c r="A1006" s="17" t="s">
        <v>189</v>
      </c>
      <c r="F1006" s="17"/>
    </row>
    <row r="1007" spans="1:6" x14ac:dyDescent="0.25">
      <c r="F1007" s="17"/>
    </row>
    <row r="1008" spans="1:6" x14ac:dyDescent="0.25">
      <c r="A1008" s="17" t="s">
        <v>106</v>
      </c>
      <c r="B1008" t="s">
        <v>98</v>
      </c>
      <c r="C1008" t="s">
        <v>99</v>
      </c>
      <c r="D1008" t="s">
        <v>100</v>
      </c>
      <c r="E1008" t="s">
        <v>101</v>
      </c>
      <c r="F1008" s="17"/>
    </row>
    <row r="1009" spans="1:6" ht="45" x14ac:dyDescent="0.25">
      <c r="A1009" s="17" t="s">
        <v>190</v>
      </c>
      <c r="B1009" t="s">
        <v>191</v>
      </c>
      <c r="C1009">
        <v>0.01</v>
      </c>
      <c r="D1009">
        <v>102.1352</v>
      </c>
      <c r="E1009">
        <f>ROUND((C1009*D1009),4)</f>
        <v>1.0214000000000001</v>
      </c>
      <c r="F1009" s="17"/>
    </row>
    <row r="1010" spans="1:6" x14ac:dyDescent="0.25">
      <c r="A1010" s="17" t="s">
        <v>103</v>
      </c>
      <c r="B1010" t="s">
        <v>9</v>
      </c>
      <c r="C1010" t="s">
        <v>9</v>
      </c>
      <c r="D1010" t="s">
        <v>9</v>
      </c>
      <c r="E1010">
        <f>SUM(E1009:E1009)</f>
        <v>1.0214000000000001</v>
      </c>
      <c r="F1010" s="17"/>
    </row>
    <row r="1011" spans="1:6" x14ac:dyDescent="0.25">
      <c r="F1011" s="17"/>
    </row>
    <row r="1012" spans="1:6" x14ac:dyDescent="0.25">
      <c r="A1012" s="17" t="s">
        <v>110</v>
      </c>
      <c r="B1012" t="s">
        <v>9</v>
      </c>
      <c r="C1012" t="s">
        <v>9</v>
      </c>
      <c r="D1012" t="s">
        <v>9</v>
      </c>
      <c r="E1012">
        <f>E1010</f>
        <v>1.0214000000000001</v>
      </c>
      <c r="F1012" s="17"/>
    </row>
    <row r="1013" spans="1:6" x14ac:dyDescent="0.25">
      <c r="A1013" s="17" t="s">
        <v>111</v>
      </c>
      <c r="B1013" t="s">
        <v>9</v>
      </c>
      <c r="C1013" t="s">
        <v>9</v>
      </c>
      <c r="D1013" s="287">
        <v>0</v>
      </c>
      <c r="E1013">
        <f>ROUND((E1012*D1013),4)</f>
        <v>0</v>
      </c>
      <c r="F1013" s="17"/>
    </row>
    <row r="1014" spans="1:6" x14ac:dyDescent="0.25">
      <c r="A1014" s="17" t="s">
        <v>112</v>
      </c>
      <c r="B1014" t="s">
        <v>9</v>
      </c>
      <c r="C1014" t="s">
        <v>9</v>
      </c>
      <c r="D1014" t="s">
        <v>9</v>
      </c>
      <c r="E1014">
        <f>SUM(E1012:E1013)</f>
        <v>1.0214000000000001</v>
      </c>
      <c r="F1014" s="17"/>
    </row>
    <row r="1015" spans="1:6" x14ac:dyDescent="0.25">
      <c r="F1015" s="17"/>
    </row>
    <row r="1016" spans="1:6" x14ac:dyDescent="0.25">
      <c r="A1016" s="17" t="s">
        <v>1175</v>
      </c>
      <c r="B1016" t="s">
        <v>64</v>
      </c>
      <c r="F1016" s="17"/>
    </row>
    <row r="1017" spans="1:6" x14ac:dyDescent="0.25">
      <c r="A1017" s="17" t="s">
        <v>182</v>
      </c>
      <c r="F1017" s="17"/>
    </row>
    <row r="1018" spans="1:6" x14ac:dyDescent="0.25">
      <c r="A1018" s="17" t="s">
        <v>114</v>
      </c>
      <c r="F1018" s="17"/>
    </row>
    <row r="1019" spans="1:6" x14ac:dyDescent="0.25">
      <c r="F1019" s="17"/>
    </row>
    <row r="1020" spans="1:6" x14ac:dyDescent="0.25">
      <c r="A1020" s="17" t="s">
        <v>106</v>
      </c>
      <c r="B1020" t="s">
        <v>98</v>
      </c>
      <c r="C1020" t="s">
        <v>99</v>
      </c>
      <c r="D1020" t="s">
        <v>100</v>
      </c>
      <c r="E1020" t="s">
        <v>101</v>
      </c>
      <c r="F1020" s="17"/>
    </row>
    <row r="1021" spans="1:6" x14ac:dyDescent="0.25">
      <c r="A1021" s="17" t="s">
        <v>985</v>
      </c>
      <c r="B1021" t="s">
        <v>105</v>
      </c>
      <c r="C1021">
        <v>0.14000000000000001</v>
      </c>
      <c r="D1021">
        <v>10.5754</v>
      </c>
      <c r="E1021">
        <f>ROUND((C1021*D1021),4)</f>
        <v>1.4805999999999999</v>
      </c>
      <c r="F1021" s="17"/>
    </row>
    <row r="1022" spans="1:6" x14ac:dyDescent="0.25">
      <c r="A1022" s="17" t="s">
        <v>183</v>
      </c>
      <c r="B1022" t="s">
        <v>175</v>
      </c>
      <c r="C1022">
        <v>0.05</v>
      </c>
      <c r="D1022">
        <v>4</v>
      </c>
      <c r="E1022">
        <f>ROUND((C1022*D1022),4)</f>
        <v>0.2</v>
      </c>
      <c r="F1022" s="17"/>
    </row>
    <row r="1023" spans="1:6" x14ac:dyDescent="0.25">
      <c r="A1023" s="17" t="s">
        <v>103</v>
      </c>
      <c r="B1023" t="s">
        <v>9</v>
      </c>
      <c r="C1023" t="s">
        <v>9</v>
      </c>
      <c r="D1023" t="s">
        <v>9</v>
      </c>
      <c r="E1023">
        <f>SUM(E1021:E1022)</f>
        <v>1.6805999999999999</v>
      </c>
      <c r="F1023" s="17"/>
    </row>
    <row r="1024" spans="1:6" x14ac:dyDescent="0.25">
      <c r="F1024" s="17"/>
    </row>
    <row r="1025" spans="1:6" x14ac:dyDescent="0.25">
      <c r="A1025" s="17" t="s">
        <v>110</v>
      </c>
      <c r="B1025" t="s">
        <v>9</v>
      </c>
      <c r="C1025" t="s">
        <v>9</v>
      </c>
      <c r="D1025" t="s">
        <v>9</v>
      </c>
      <c r="E1025">
        <f>E1023</f>
        <v>1.6805999999999999</v>
      </c>
      <c r="F1025" s="17"/>
    </row>
    <row r="1026" spans="1:6" x14ac:dyDescent="0.25">
      <c r="A1026" s="17" t="s">
        <v>111</v>
      </c>
      <c r="B1026" t="s">
        <v>9</v>
      </c>
      <c r="C1026" t="s">
        <v>9</v>
      </c>
      <c r="D1026" s="287">
        <v>0</v>
      </c>
      <c r="E1026">
        <f>ROUND((E1025*D1026),4)</f>
        <v>0</v>
      </c>
      <c r="F1026" s="17"/>
    </row>
    <row r="1027" spans="1:6" x14ac:dyDescent="0.25">
      <c r="A1027" s="17" t="s">
        <v>112</v>
      </c>
      <c r="B1027" t="s">
        <v>9</v>
      </c>
      <c r="C1027" t="s">
        <v>9</v>
      </c>
      <c r="D1027" t="s">
        <v>9</v>
      </c>
      <c r="E1027">
        <f>SUM(E1025:E1026)</f>
        <v>1.6805999999999999</v>
      </c>
      <c r="F1027" s="17"/>
    </row>
    <row r="1028" spans="1:6" x14ac:dyDescent="0.25">
      <c r="F1028" s="17"/>
    </row>
    <row r="1029" spans="1:6" x14ac:dyDescent="0.25">
      <c r="A1029" s="17" t="s">
        <v>1176</v>
      </c>
      <c r="B1029" t="s">
        <v>32</v>
      </c>
      <c r="F1029" s="17"/>
    </row>
    <row r="1030" spans="1:6" ht="75" x14ac:dyDescent="0.25">
      <c r="A1030" s="17" t="s">
        <v>133</v>
      </c>
      <c r="F1030" s="17"/>
    </row>
    <row r="1031" spans="1:6" x14ac:dyDescent="0.25">
      <c r="A1031" s="17" t="s">
        <v>114</v>
      </c>
      <c r="F1031" s="17"/>
    </row>
    <row r="1032" spans="1:6" x14ac:dyDescent="0.25">
      <c r="F1032" s="17"/>
    </row>
    <row r="1033" spans="1:6" x14ac:dyDescent="0.25">
      <c r="A1033" s="17" t="s">
        <v>106</v>
      </c>
      <c r="B1033" t="s">
        <v>98</v>
      </c>
      <c r="C1033" t="s">
        <v>99</v>
      </c>
      <c r="D1033" t="s">
        <v>100</v>
      </c>
      <c r="E1033" t="s">
        <v>101</v>
      </c>
      <c r="F1033" s="17"/>
    </row>
    <row r="1034" spans="1:6" ht="60" x14ac:dyDescent="0.25">
      <c r="A1034" s="17" t="s">
        <v>134</v>
      </c>
      <c r="B1034" t="s">
        <v>135</v>
      </c>
      <c r="C1034">
        <v>9.7999999999999997E-3</v>
      </c>
      <c r="D1034">
        <v>347.2131</v>
      </c>
      <c r="E1034">
        <f t="shared" ref="E1034:E1039" si="18">ROUND((C1034*D1034),4)</f>
        <v>3.4026999999999998</v>
      </c>
      <c r="F1034" s="17"/>
    </row>
    <row r="1035" spans="1:6" x14ac:dyDescent="0.25">
      <c r="A1035" s="17" t="s">
        <v>117</v>
      </c>
      <c r="B1035" t="s">
        <v>105</v>
      </c>
      <c r="C1035">
        <v>1.69</v>
      </c>
      <c r="D1035">
        <v>14.375400000000001</v>
      </c>
      <c r="E1035">
        <f t="shared" si="18"/>
        <v>24.2944</v>
      </c>
      <c r="F1035" s="17"/>
    </row>
    <row r="1036" spans="1:6" x14ac:dyDescent="0.25">
      <c r="A1036" s="17" t="s">
        <v>985</v>
      </c>
      <c r="B1036" t="s">
        <v>105</v>
      </c>
      <c r="C1036">
        <v>0.84499999999999997</v>
      </c>
      <c r="D1036">
        <v>10.5754</v>
      </c>
      <c r="E1036">
        <f t="shared" si="18"/>
        <v>8.9361999999999995</v>
      </c>
      <c r="F1036" s="17"/>
    </row>
    <row r="1037" spans="1:6" ht="30" x14ac:dyDescent="0.25">
      <c r="A1037" s="17" t="s">
        <v>1177</v>
      </c>
      <c r="B1037" t="s">
        <v>136</v>
      </c>
      <c r="C1037">
        <v>2.793E-2</v>
      </c>
      <c r="D1037">
        <v>457.67</v>
      </c>
      <c r="E1037">
        <f t="shared" si="18"/>
        <v>12.7827</v>
      </c>
      <c r="F1037" s="17"/>
    </row>
    <row r="1038" spans="1:6" ht="45" x14ac:dyDescent="0.25">
      <c r="A1038" s="17" t="s">
        <v>1178</v>
      </c>
      <c r="B1038" t="s">
        <v>144</v>
      </c>
      <c r="C1038">
        <v>0.78500000000000003</v>
      </c>
      <c r="D1038">
        <v>1.1599999999999999</v>
      </c>
      <c r="E1038">
        <f t="shared" si="18"/>
        <v>0.91059999999999997</v>
      </c>
      <c r="F1038" s="17"/>
    </row>
    <row r="1039" spans="1:6" ht="30" x14ac:dyDescent="0.25">
      <c r="A1039" s="17" t="s">
        <v>1094</v>
      </c>
      <c r="B1039" t="s">
        <v>1095</v>
      </c>
      <c r="C1039">
        <v>9.4000000000000004E-3</v>
      </c>
      <c r="D1039">
        <v>38.21</v>
      </c>
      <c r="E1039">
        <f t="shared" si="18"/>
        <v>0.35920000000000002</v>
      </c>
      <c r="F1039" s="17"/>
    </row>
    <row r="1040" spans="1:6" x14ac:dyDescent="0.25">
      <c r="A1040" s="17" t="s">
        <v>103</v>
      </c>
      <c r="B1040" t="s">
        <v>9</v>
      </c>
      <c r="C1040" t="s">
        <v>9</v>
      </c>
      <c r="D1040" t="s">
        <v>9</v>
      </c>
      <c r="E1040">
        <f>SUM(E1034:E1039)</f>
        <v>50.6858</v>
      </c>
      <c r="F1040" s="17"/>
    </row>
    <row r="1041" spans="1:6" x14ac:dyDescent="0.25">
      <c r="F1041" s="17"/>
    </row>
    <row r="1042" spans="1:6" x14ac:dyDescent="0.25">
      <c r="A1042" s="17" t="s">
        <v>110</v>
      </c>
      <c r="B1042" t="s">
        <v>9</v>
      </c>
      <c r="C1042" t="s">
        <v>9</v>
      </c>
      <c r="D1042" t="s">
        <v>9</v>
      </c>
      <c r="E1042">
        <f>E1040</f>
        <v>50.6858</v>
      </c>
      <c r="F1042" s="17"/>
    </row>
    <row r="1043" spans="1:6" x14ac:dyDescent="0.25">
      <c r="A1043" s="17" t="s">
        <v>111</v>
      </c>
      <c r="B1043" t="s">
        <v>9</v>
      </c>
      <c r="C1043" t="s">
        <v>9</v>
      </c>
      <c r="D1043" s="287">
        <v>0</v>
      </c>
      <c r="E1043">
        <f>ROUND((E1042*D1043),4)</f>
        <v>0</v>
      </c>
      <c r="F1043" s="17"/>
    </row>
    <row r="1044" spans="1:6" x14ac:dyDescent="0.25">
      <c r="A1044" s="17" t="s">
        <v>112</v>
      </c>
      <c r="B1044" t="s">
        <v>9</v>
      </c>
      <c r="C1044" t="s">
        <v>9</v>
      </c>
      <c r="D1044" t="s">
        <v>9</v>
      </c>
      <c r="E1044">
        <f>SUM(E1042:E1043)</f>
        <v>50.6858</v>
      </c>
      <c r="F1044" s="17"/>
    </row>
    <row r="1045" spans="1:6" x14ac:dyDescent="0.25">
      <c r="F1045" s="17"/>
    </row>
    <row r="1046" spans="1:6" x14ac:dyDescent="0.25">
      <c r="A1046" s="17" t="s">
        <v>1179</v>
      </c>
      <c r="B1046" t="s">
        <v>34</v>
      </c>
      <c r="F1046" s="17"/>
    </row>
    <row r="1047" spans="1:6" ht="45" x14ac:dyDescent="0.25">
      <c r="A1047" s="17" t="s">
        <v>198</v>
      </c>
      <c r="F1047" s="17"/>
    </row>
    <row r="1048" spans="1:6" x14ac:dyDescent="0.25">
      <c r="A1048" s="17" t="s">
        <v>138</v>
      </c>
      <c r="F1048" s="17"/>
    </row>
    <row r="1049" spans="1:6" x14ac:dyDescent="0.25">
      <c r="F1049" s="17"/>
    </row>
    <row r="1050" spans="1:6" x14ac:dyDescent="0.25">
      <c r="A1050" s="17" t="s">
        <v>106</v>
      </c>
      <c r="B1050" t="s">
        <v>98</v>
      </c>
      <c r="C1050" t="s">
        <v>99</v>
      </c>
      <c r="D1050" t="s">
        <v>100</v>
      </c>
      <c r="E1050" t="s">
        <v>101</v>
      </c>
      <c r="F1050" s="17"/>
    </row>
    <row r="1051" spans="1:6" ht="45" x14ac:dyDescent="0.25">
      <c r="A1051" s="17" t="s">
        <v>139</v>
      </c>
      <c r="B1051" t="s">
        <v>132</v>
      </c>
      <c r="C1051">
        <v>0.72</v>
      </c>
      <c r="D1051">
        <v>6.6932999999999998</v>
      </c>
      <c r="E1051">
        <f t="shared" ref="E1051:E1058" si="19">ROUND((C1051*D1051),4)</f>
        <v>4.8192000000000004</v>
      </c>
      <c r="F1051" s="17"/>
    </row>
    <row r="1052" spans="1:6" ht="30" x14ac:dyDescent="0.25">
      <c r="A1052" s="17" t="s">
        <v>140</v>
      </c>
      <c r="B1052" t="s">
        <v>135</v>
      </c>
      <c r="C1052">
        <v>0.01</v>
      </c>
      <c r="D1052">
        <v>322.15350000000001</v>
      </c>
      <c r="E1052">
        <f t="shared" si="19"/>
        <v>3.2214999999999998</v>
      </c>
      <c r="F1052" s="17"/>
    </row>
    <row r="1053" spans="1:6" ht="30" x14ac:dyDescent="0.25">
      <c r="A1053" s="17" t="s">
        <v>141</v>
      </c>
      <c r="B1053" t="s">
        <v>105</v>
      </c>
      <c r="C1053">
        <v>0.123</v>
      </c>
      <c r="D1053">
        <v>12.1135</v>
      </c>
      <c r="E1053">
        <f t="shared" si="19"/>
        <v>1.49</v>
      </c>
      <c r="F1053" s="17"/>
    </row>
    <row r="1054" spans="1:6" ht="30" x14ac:dyDescent="0.25">
      <c r="A1054" s="17" t="s">
        <v>142</v>
      </c>
      <c r="B1054" t="s">
        <v>105</v>
      </c>
      <c r="C1054">
        <v>7.4999999999999997E-2</v>
      </c>
      <c r="D1054">
        <v>14.375400000000001</v>
      </c>
      <c r="E1054">
        <f t="shared" si="19"/>
        <v>1.0782</v>
      </c>
      <c r="F1054" s="17"/>
    </row>
    <row r="1055" spans="1:6" x14ac:dyDescent="0.25">
      <c r="A1055" s="17" t="s">
        <v>117</v>
      </c>
      <c r="B1055" t="s">
        <v>105</v>
      </c>
      <c r="C1055">
        <v>0.02</v>
      </c>
      <c r="D1055">
        <v>14.375400000000001</v>
      </c>
      <c r="E1055">
        <f t="shared" si="19"/>
        <v>0.28749999999999998</v>
      </c>
      <c r="F1055" s="17"/>
    </row>
    <row r="1056" spans="1:6" x14ac:dyDescent="0.25">
      <c r="A1056" s="17" t="s">
        <v>985</v>
      </c>
      <c r="B1056" t="s">
        <v>105</v>
      </c>
      <c r="C1056">
        <v>0.06</v>
      </c>
      <c r="D1056">
        <v>10.5754</v>
      </c>
      <c r="E1056">
        <f t="shared" si="19"/>
        <v>0.63449999999999995</v>
      </c>
      <c r="F1056" s="17"/>
    </row>
    <row r="1057" spans="1:6" x14ac:dyDescent="0.25">
      <c r="A1057" s="17" t="s">
        <v>143</v>
      </c>
      <c r="B1057" t="s">
        <v>132</v>
      </c>
      <c r="C1057">
        <v>0.01</v>
      </c>
      <c r="D1057">
        <v>7.58</v>
      </c>
      <c r="E1057">
        <f t="shared" si="19"/>
        <v>7.5800000000000006E-2</v>
      </c>
      <c r="F1057" s="17"/>
    </row>
    <row r="1058" spans="1:6" ht="30" x14ac:dyDescent="0.25">
      <c r="A1058" s="17" t="s">
        <v>1180</v>
      </c>
      <c r="B1058" t="s">
        <v>144</v>
      </c>
      <c r="C1058">
        <v>0.22189999999999999</v>
      </c>
      <c r="D1058">
        <v>10.02</v>
      </c>
      <c r="E1058">
        <f t="shared" si="19"/>
        <v>2.2233999999999998</v>
      </c>
      <c r="F1058" s="17"/>
    </row>
    <row r="1059" spans="1:6" x14ac:dyDescent="0.25">
      <c r="A1059" s="17" t="s">
        <v>103</v>
      </c>
      <c r="B1059" t="s">
        <v>9</v>
      </c>
      <c r="C1059" t="s">
        <v>9</v>
      </c>
      <c r="D1059" t="s">
        <v>9</v>
      </c>
      <c r="E1059">
        <f>SUM(E1051:E1058)</f>
        <v>13.8301</v>
      </c>
      <c r="F1059" s="17"/>
    </row>
    <row r="1060" spans="1:6" x14ac:dyDescent="0.25">
      <c r="F1060" s="17"/>
    </row>
    <row r="1061" spans="1:6" x14ac:dyDescent="0.25">
      <c r="A1061" s="17" t="s">
        <v>110</v>
      </c>
      <c r="B1061" t="s">
        <v>9</v>
      </c>
      <c r="C1061" t="s">
        <v>9</v>
      </c>
      <c r="D1061" t="s">
        <v>9</v>
      </c>
      <c r="E1061">
        <f>E1059</f>
        <v>13.8301</v>
      </c>
      <c r="F1061" s="17"/>
    </row>
    <row r="1062" spans="1:6" x14ac:dyDescent="0.25">
      <c r="A1062" s="17" t="s">
        <v>111</v>
      </c>
      <c r="B1062" t="s">
        <v>9</v>
      </c>
      <c r="C1062" t="s">
        <v>9</v>
      </c>
      <c r="D1062" s="287">
        <v>0</v>
      </c>
      <c r="E1062">
        <f>ROUND((E1061*D1062),4)</f>
        <v>0</v>
      </c>
      <c r="F1062" s="17"/>
    </row>
    <row r="1063" spans="1:6" x14ac:dyDescent="0.25">
      <c r="A1063" s="17" t="s">
        <v>112</v>
      </c>
      <c r="B1063" t="s">
        <v>9</v>
      </c>
      <c r="C1063" t="s">
        <v>9</v>
      </c>
      <c r="D1063" t="s">
        <v>9</v>
      </c>
      <c r="E1063">
        <f>SUM(E1061:E1062)</f>
        <v>13.8301</v>
      </c>
      <c r="F1063" s="17"/>
    </row>
    <row r="1064" spans="1:6" x14ac:dyDescent="0.25">
      <c r="F1064" s="17"/>
    </row>
    <row r="1065" spans="1:6" x14ac:dyDescent="0.25">
      <c r="A1065" s="17" t="s">
        <v>1181</v>
      </c>
      <c r="B1065" t="s">
        <v>37</v>
      </c>
      <c r="F1065" s="17"/>
    </row>
    <row r="1066" spans="1:6" ht="75" x14ac:dyDescent="0.25">
      <c r="A1066" s="17" t="s">
        <v>137</v>
      </c>
      <c r="F1066" s="17"/>
    </row>
    <row r="1067" spans="1:6" x14ac:dyDescent="0.25">
      <c r="A1067" s="17" t="s">
        <v>114</v>
      </c>
      <c r="F1067" s="17"/>
    </row>
    <row r="1068" spans="1:6" x14ac:dyDescent="0.25">
      <c r="F1068" s="17"/>
    </row>
    <row r="1069" spans="1:6" x14ac:dyDescent="0.25">
      <c r="A1069" s="17" t="s">
        <v>106</v>
      </c>
      <c r="B1069" t="s">
        <v>98</v>
      </c>
      <c r="C1069" t="s">
        <v>99</v>
      </c>
      <c r="D1069" t="s">
        <v>100</v>
      </c>
      <c r="E1069" t="s">
        <v>101</v>
      </c>
      <c r="F1069" s="17"/>
    </row>
    <row r="1070" spans="1:6" ht="60" x14ac:dyDescent="0.25">
      <c r="A1070" s="17" t="s">
        <v>145</v>
      </c>
      <c r="B1070" t="s">
        <v>135</v>
      </c>
      <c r="C1070">
        <v>1.49E-3</v>
      </c>
      <c r="D1070" s="1">
        <v>1658.8304000000001</v>
      </c>
      <c r="E1070">
        <f>ROUND((C1070*D1070),4)</f>
        <v>2.4716999999999998</v>
      </c>
      <c r="F1070" s="17"/>
    </row>
    <row r="1071" spans="1:6" x14ac:dyDescent="0.25">
      <c r="A1071" s="17" t="s">
        <v>117</v>
      </c>
      <c r="B1071" t="s">
        <v>105</v>
      </c>
      <c r="C1071">
        <v>4.2000000000000003E-2</v>
      </c>
      <c r="D1071">
        <v>14.375400000000001</v>
      </c>
      <c r="E1071">
        <f>ROUND((C1071*D1071),4)</f>
        <v>0.6038</v>
      </c>
      <c r="F1071" s="17"/>
    </row>
    <row r="1072" spans="1:6" x14ac:dyDescent="0.25">
      <c r="A1072" s="17" t="s">
        <v>985</v>
      </c>
      <c r="B1072" t="s">
        <v>105</v>
      </c>
      <c r="C1072">
        <v>4.1999999999999997E-3</v>
      </c>
      <c r="D1072">
        <v>10.5754</v>
      </c>
      <c r="E1072">
        <f>ROUND((C1072*D1072),4)</f>
        <v>4.4400000000000002E-2</v>
      </c>
      <c r="F1072" s="17"/>
    </row>
    <row r="1073" spans="1:6" x14ac:dyDescent="0.25">
      <c r="A1073" s="17" t="s">
        <v>103</v>
      </c>
      <c r="B1073" t="s">
        <v>9</v>
      </c>
      <c r="C1073" t="s">
        <v>9</v>
      </c>
      <c r="D1073" t="s">
        <v>9</v>
      </c>
      <c r="E1073">
        <f>SUM(E1070:E1072)</f>
        <v>3.1198999999999999</v>
      </c>
      <c r="F1073" s="17"/>
    </row>
    <row r="1074" spans="1:6" x14ac:dyDescent="0.25">
      <c r="F1074" s="17"/>
    </row>
    <row r="1075" spans="1:6" x14ac:dyDescent="0.25">
      <c r="A1075" s="17" t="s">
        <v>110</v>
      </c>
      <c r="B1075" t="s">
        <v>9</v>
      </c>
      <c r="C1075" t="s">
        <v>9</v>
      </c>
      <c r="D1075" t="s">
        <v>9</v>
      </c>
      <c r="E1075">
        <f>E1073</f>
        <v>3.1198999999999999</v>
      </c>
      <c r="F1075" s="17"/>
    </row>
    <row r="1076" spans="1:6" x14ac:dyDescent="0.25">
      <c r="A1076" s="17" t="s">
        <v>111</v>
      </c>
      <c r="B1076" t="s">
        <v>9</v>
      </c>
      <c r="C1076" t="s">
        <v>9</v>
      </c>
      <c r="D1076" s="287">
        <v>0</v>
      </c>
      <c r="E1076">
        <f>ROUND((E1075*D1076),4)</f>
        <v>0</v>
      </c>
      <c r="F1076" s="17"/>
    </row>
    <row r="1077" spans="1:6" x14ac:dyDescent="0.25">
      <c r="A1077" s="17" t="s">
        <v>112</v>
      </c>
      <c r="B1077" t="s">
        <v>9</v>
      </c>
      <c r="C1077" t="s">
        <v>9</v>
      </c>
      <c r="D1077" t="s">
        <v>9</v>
      </c>
      <c r="E1077">
        <f>SUM(E1075:E1076)</f>
        <v>3.1198999999999999</v>
      </c>
      <c r="F1077" s="17"/>
    </row>
    <row r="1078" spans="1:6" x14ac:dyDescent="0.25">
      <c r="F1078" s="17"/>
    </row>
    <row r="1079" spans="1:6" x14ac:dyDescent="0.25">
      <c r="A1079" s="17" t="s">
        <v>1182</v>
      </c>
      <c r="B1079" t="s">
        <v>38</v>
      </c>
      <c r="F1079" s="17"/>
    </row>
    <row r="1080" spans="1:6" ht="90" x14ac:dyDescent="0.25">
      <c r="A1080" s="17" t="s">
        <v>1183</v>
      </c>
      <c r="F1080" s="17"/>
    </row>
    <row r="1081" spans="1:6" x14ac:dyDescent="0.25">
      <c r="A1081" s="17" t="s">
        <v>114</v>
      </c>
      <c r="F1081" s="17"/>
    </row>
    <row r="1082" spans="1:6" x14ac:dyDescent="0.25">
      <c r="F1082" s="17"/>
    </row>
    <row r="1083" spans="1:6" x14ac:dyDescent="0.25">
      <c r="A1083" s="17" t="s">
        <v>106</v>
      </c>
      <c r="B1083" t="s">
        <v>98</v>
      </c>
      <c r="C1083" t="s">
        <v>99</v>
      </c>
      <c r="D1083" t="s">
        <v>100</v>
      </c>
      <c r="E1083" t="s">
        <v>101</v>
      </c>
      <c r="F1083" s="17"/>
    </row>
    <row r="1084" spans="1:6" ht="60" x14ac:dyDescent="0.25">
      <c r="A1084" s="17" t="s">
        <v>134</v>
      </c>
      <c r="B1084" t="s">
        <v>135</v>
      </c>
      <c r="C1084">
        <v>3.7600000000000001E-2</v>
      </c>
      <c r="D1084">
        <v>347.2131</v>
      </c>
      <c r="E1084">
        <f>ROUND((C1084*D1084),4)</f>
        <v>13.055199999999999</v>
      </c>
      <c r="F1084" s="17"/>
    </row>
    <row r="1085" spans="1:6" x14ac:dyDescent="0.25">
      <c r="A1085" s="17" t="s">
        <v>117</v>
      </c>
      <c r="B1085" t="s">
        <v>105</v>
      </c>
      <c r="C1085">
        <v>0.47</v>
      </c>
      <c r="D1085">
        <v>14.375400000000001</v>
      </c>
      <c r="E1085">
        <f>ROUND((C1085*D1085),4)</f>
        <v>6.7564000000000002</v>
      </c>
      <c r="F1085" s="17"/>
    </row>
    <row r="1086" spans="1:6" x14ac:dyDescent="0.25">
      <c r="A1086" s="17" t="s">
        <v>985</v>
      </c>
      <c r="B1086" t="s">
        <v>105</v>
      </c>
      <c r="C1086">
        <v>0.17100000000000001</v>
      </c>
      <c r="D1086">
        <v>10.5754</v>
      </c>
      <c r="E1086">
        <f>ROUND((C1086*D1086),4)</f>
        <v>1.8084</v>
      </c>
      <c r="F1086" s="17"/>
    </row>
    <row r="1087" spans="1:6" x14ac:dyDescent="0.25">
      <c r="A1087" s="17" t="s">
        <v>103</v>
      </c>
      <c r="B1087" t="s">
        <v>9</v>
      </c>
      <c r="C1087" t="s">
        <v>9</v>
      </c>
      <c r="D1087" t="s">
        <v>9</v>
      </c>
      <c r="E1087">
        <f>SUM(E1084:E1086)</f>
        <v>21.619999999999997</v>
      </c>
      <c r="F1087" s="17"/>
    </row>
    <row r="1088" spans="1:6" x14ac:dyDescent="0.25">
      <c r="F1088" s="17"/>
    </row>
    <row r="1089" spans="1:6" x14ac:dyDescent="0.25">
      <c r="A1089" s="17" t="s">
        <v>110</v>
      </c>
      <c r="B1089" t="s">
        <v>9</v>
      </c>
      <c r="C1089" t="s">
        <v>9</v>
      </c>
      <c r="D1089" t="s">
        <v>9</v>
      </c>
      <c r="E1089">
        <f>E1087</f>
        <v>21.619999999999997</v>
      </c>
      <c r="F1089" s="17"/>
    </row>
    <row r="1090" spans="1:6" x14ac:dyDescent="0.25">
      <c r="A1090" s="17" t="s">
        <v>111</v>
      </c>
      <c r="B1090" t="s">
        <v>9</v>
      </c>
      <c r="C1090" t="s">
        <v>9</v>
      </c>
      <c r="D1090" s="287">
        <v>0</v>
      </c>
      <c r="E1090">
        <f>ROUND((E1089*D1090),4)</f>
        <v>0</v>
      </c>
      <c r="F1090" s="17"/>
    </row>
    <row r="1091" spans="1:6" x14ac:dyDescent="0.25">
      <c r="A1091" s="17" t="s">
        <v>112</v>
      </c>
      <c r="B1091" t="s">
        <v>9</v>
      </c>
      <c r="C1091" t="s">
        <v>9</v>
      </c>
      <c r="D1091" t="s">
        <v>9</v>
      </c>
      <c r="E1091">
        <f>SUM(E1089:E1090)</f>
        <v>21.619999999999997</v>
      </c>
      <c r="F1091" s="17"/>
    </row>
    <row r="1092" spans="1:6" x14ac:dyDescent="0.25">
      <c r="F1092" s="17"/>
    </row>
    <row r="1093" spans="1:6" x14ac:dyDescent="0.25">
      <c r="A1093" s="17" t="s">
        <v>1184</v>
      </c>
      <c r="B1093" t="s">
        <v>39</v>
      </c>
      <c r="F1093" s="17"/>
    </row>
    <row r="1094" spans="1:6" ht="30" x14ac:dyDescent="0.25">
      <c r="A1094" s="17" t="s">
        <v>146</v>
      </c>
      <c r="F1094" s="17"/>
    </row>
    <row r="1095" spans="1:6" x14ac:dyDescent="0.25">
      <c r="A1095" s="17" t="s">
        <v>138</v>
      </c>
      <c r="F1095" s="17"/>
    </row>
    <row r="1096" spans="1:6" x14ac:dyDescent="0.25">
      <c r="F1096" s="17"/>
    </row>
    <row r="1097" spans="1:6" x14ac:dyDescent="0.25">
      <c r="A1097" s="17" t="s">
        <v>106</v>
      </c>
      <c r="B1097" t="s">
        <v>98</v>
      </c>
      <c r="C1097" t="s">
        <v>99</v>
      </c>
      <c r="D1097" t="s">
        <v>100</v>
      </c>
      <c r="E1097" t="s">
        <v>101</v>
      </c>
      <c r="F1097" s="17"/>
    </row>
    <row r="1098" spans="1:6" x14ac:dyDescent="0.25">
      <c r="A1098" s="17" t="s">
        <v>117</v>
      </c>
      <c r="B1098" t="s">
        <v>105</v>
      </c>
      <c r="C1098">
        <v>2</v>
      </c>
      <c r="D1098">
        <v>14.375400000000001</v>
      </c>
      <c r="E1098">
        <f>ROUND((C1098*D1098),4)</f>
        <v>28.750800000000002</v>
      </c>
      <c r="F1098" s="17"/>
    </row>
    <row r="1099" spans="1:6" x14ac:dyDescent="0.25">
      <c r="A1099" s="17" t="s">
        <v>985</v>
      </c>
      <c r="B1099" t="s">
        <v>105</v>
      </c>
      <c r="C1099">
        <v>2</v>
      </c>
      <c r="D1099">
        <v>10.5754</v>
      </c>
      <c r="E1099">
        <f>ROUND((C1099*D1099),4)</f>
        <v>21.1508</v>
      </c>
      <c r="F1099" s="17"/>
    </row>
    <row r="1100" spans="1:6" ht="30" x14ac:dyDescent="0.25">
      <c r="A1100" s="17" t="s">
        <v>1185</v>
      </c>
      <c r="B1100" t="s">
        <v>135</v>
      </c>
      <c r="C1100">
        <v>4.4999999999999997E-3</v>
      </c>
      <c r="D1100">
        <v>405.7063</v>
      </c>
      <c r="E1100">
        <f>ROUND((C1100*D1100),4)</f>
        <v>1.8257000000000001</v>
      </c>
      <c r="F1100" s="17"/>
    </row>
    <row r="1101" spans="1:6" x14ac:dyDescent="0.25">
      <c r="A1101" s="17" t="s">
        <v>147</v>
      </c>
      <c r="B1101" t="s">
        <v>108</v>
      </c>
      <c r="C1101">
        <v>0.8</v>
      </c>
      <c r="D1101">
        <v>203.95</v>
      </c>
      <c r="E1101">
        <f>ROUND((C1101*D1101),4)</f>
        <v>163.16</v>
      </c>
      <c r="F1101" s="17"/>
    </row>
    <row r="1102" spans="1:6" x14ac:dyDescent="0.25">
      <c r="A1102" s="17" t="s">
        <v>103</v>
      </c>
      <c r="B1102" t="s">
        <v>9</v>
      </c>
      <c r="C1102" t="s">
        <v>9</v>
      </c>
      <c r="D1102" t="s">
        <v>9</v>
      </c>
      <c r="E1102">
        <f>SUM(E1098:E1101)</f>
        <v>214.88729999999998</v>
      </c>
      <c r="F1102" s="17"/>
    </row>
    <row r="1103" spans="1:6" x14ac:dyDescent="0.25">
      <c r="F1103" s="17"/>
    </row>
    <row r="1104" spans="1:6" x14ac:dyDescent="0.25">
      <c r="A1104" s="17" t="s">
        <v>110</v>
      </c>
      <c r="B1104" t="s">
        <v>9</v>
      </c>
      <c r="C1104" t="s">
        <v>9</v>
      </c>
      <c r="D1104" t="s">
        <v>9</v>
      </c>
      <c r="E1104">
        <f>E1102</f>
        <v>214.88729999999998</v>
      </c>
      <c r="F1104" s="17"/>
    </row>
    <row r="1105" spans="1:6" x14ac:dyDescent="0.25">
      <c r="A1105" s="17" t="s">
        <v>111</v>
      </c>
      <c r="B1105" t="s">
        <v>9</v>
      </c>
      <c r="C1105" t="s">
        <v>9</v>
      </c>
      <c r="D1105" s="287">
        <v>0</v>
      </c>
      <c r="E1105">
        <f>ROUND((E1104*D1105),4)</f>
        <v>0</v>
      </c>
      <c r="F1105" s="17"/>
    </row>
    <row r="1106" spans="1:6" x14ac:dyDescent="0.25">
      <c r="A1106" s="17" t="s">
        <v>112</v>
      </c>
      <c r="B1106" t="s">
        <v>9</v>
      </c>
      <c r="C1106" t="s">
        <v>9</v>
      </c>
      <c r="D1106" t="s">
        <v>9</v>
      </c>
      <c r="E1106">
        <f>SUM(E1104:E1105)</f>
        <v>214.88729999999998</v>
      </c>
      <c r="F1106" s="17"/>
    </row>
    <row r="1107" spans="1:6" x14ac:dyDescent="0.25">
      <c r="F1107" s="17"/>
    </row>
    <row r="1108" spans="1:6" x14ac:dyDescent="0.25">
      <c r="A1108" s="17" t="s">
        <v>1186</v>
      </c>
      <c r="B1108" t="s">
        <v>695</v>
      </c>
      <c r="F1108" s="17"/>
    </row>
    <row r="1109" spans="1:6" ht="30" x14ac:dyDescent="0.25">
      <c r="A1109" s="17" t="s">
        <v>1085</v>
      </c>
      <c r="F1109" s="17"/>
    </row>
    <row r="1110" spans="1:6" x14ac:dyDescent="0.25">
      <c r="A1110" s="17" t="s">
        <v>138</v>
      </c>
      <c r="F1110" s="17"/>
    </row>
    <row r="1111" spans="1:6" x14ac:dyDescent="0.25">
      <c r="F1111" s="17"/>
    </row>
    <row r="1112" spans="1:6" x14ac:dyDescent="0.25">
      <c r="A1112" s="17" t="s">
        <v>106</v>
      </c>
      <c r="B1112" t="s">
        <v>98</v>
      </c>
      <c r="C1112" t="s">
        <v>99</v>
      </c>
      <c r="D1112" t="s">
        <v>100</v>
      </c>
      <c r="E1112" t="s">
        <v>101</v>
      </c>
      <c r="F1112" s="17"/>
    </row>
    <row r="1113" spans="1:6" ht="30" x14ac:dyDescent="0.25">
      <c r="A1113" s="17" t="s">
        <v>1086</v>
      </c>
      <c r="B1113" t="s">
        <v>144</v>
      </c>
      <c r="C1113">
        <v>1</v>
      </c>
      <c r="D1113">
        <v>26.98</v>
      </c>
      <c r="E1113">
        <f>ROUND((C1113*D1113),4)</f>
        <v>26.98</v>
      </c>
      <c r="F1113" s="17"/>
    </row>
    <row r="1114" spans="1:6" x14ac:dyDescent="0.25">
      <c r="A1114" s="17" t="s">
        <v>103</v>
      </c>
      <c r="B1114" t="s">
        <v>9</v>
      </c>
      <c r="C1114" t="s">
        <v>9</v>
      </c>
      <c r="D1114" t="s">
        <v>9</v>
      </c>
      <c r="E1114">
        <f>SUM(E1113:E1113)</f>
        <v>26.98</v>
      </c>
      <c r="F1114" s="17"/>
    </row>
    <row r="1115" spans="1:6" x14ac:dyDescent="0.25">
      <c r="F1115" s="17"/>
    </row>
    <row r="1116" spans="1:6" x14ac:dyDescent="0.25">
      <c r="A1116" s="17" t="s">
        <v>110</v>
      </c>
      <c r="B1116" t="s">
        <v>9</v>
      </c>
      <c r="C1116" t="s">
        <v>9</v>
      </c>
      <c r="D1116" t="s">
        <v>9</v>
      </c>
      <c r="E1116">
        <f>E1114</f>
        <v>26.98</v>
      </c>
      <c r="F1116" s="17"/>
    </row>
    <row r="1117" spans="1:6" x14ac:dyDescent="0.25">
      <c r="A1117" s="17" t="s">
        <v>111</v>
      </c>
      <c r="B1117" t="s">
        <v>9</v>
      </c>
      <c r="C1117" t="s">
        <v>9</v>
      </c>
      <c r="D1117" s="287">
        <v>0</v>
      </c>
      <c r="E1117">
        <f>ROUND((E1116*D1117),4)</f>
        <v>0</v>
      </c>
      <c r="F1117" s="17"/>
    </row>
    <row r="1118" spans="1:6" x14ac:dyDescent="0.25">
      <c r="A1118" s="17" t="s">
        <v>112</v>
      </c>
      <c r="B1118" t="s">
        <v>9</v>
      </c>
      <c r="C1118" t="s">
        <v>9</v>
      </c>
      <c r="D1118" t="s">
        <v>9</v>
      </c>
      <c r="E1118">
        <f>SUM(E1116:E1117)</f>
        <v>26.98</v>
      </c>
      <c r="F1118" s="17"/>
    </row>
    <row r="1119" spans="1:6" x14ac:dyDescent="0.25">
      <c r="F1119" s="17"/>
    </row>
    <row r="1120" spans="1:6" x14ac:dyDescent="0.25">
      <c r="A1120" s="17" t="s">
        <v>1187</v>
      </c>
      <c r="B1120" t="s">
        <v>699</v>
      </c>
      <c r="F1120" s="17"/>
    </row>
    <row r="1121" spans="1:6" x14ac:dyDescent="0.25">
      <c r="A1121" s="17" t="s">
        <v>1088</v>
      </c>
      <c r="F1121" s="17"/>
    </row>
    <row r="1122" spans="1:6" x14ac:dyDescent="0.25">
      <c r="A1122" s="17" t="s">
        <v>138</v>
      </c>
      <c r="F1122" s="17"/>
    </row>
    <row r="1123" spans="1:6" x14ac:dyDescent="0.25">
      <c r="F1123" s="17"/>
    </row>
    <row r="1124" spans="1:6" x14ac:dyDescent="0.25">
      <c r="A1124" s="17" t="s">
        <v>106</v>
      </c>
      <c r="B1124" t="s">
        <v>98</v>
      </c>
      <c r="C1124" t="s">
        <v>99</v>
      </c>
      <c r="D1124" t="s">
        <v>100</v>
      </c>
      <c r="E1124" t="s">
        <v>101</v>
      </c>
      <c r="F1124" s="17"/>
    </row>
    <row r="1125" spans="1:6" x14ac:dyDescent="0.25">
      <c r="A1125" s="17" t="s">
        <v>1089</v>
      </c>
      <c r="B1125" t="s">
        <v>144</v>
      </c>
      <c r="C1125">
        <v>1</v>
      </c>
      <c r="D1125">
        <v>7.47</v>
      </c>
      <c r="E1125">
        <f>ROUND((C1125*D1125),4)</f>
        <v>7.47</v>
      </c>
      <c r="F1125" s="17"/>
    </row>
    <row r="1126" spans="1:6" x14ac:dyDescent="0.25">
      <c r="A1126" s="17" t="s">
        <v>103</v>
      </c>
      <c r="B1126" t="s">
        <v>9</v>
      </c>
      <c r="C1126" t="s">
        <v>9</v>
      </c>
      <c r="D1126" t="s">
        <v>9</v>
      </c>
      <c r="E1126">
        <f>SUM(E1125:E1125)</f>
        <v>7.47</v>
      </c>
      <c r="F1126" s="17"/>
    </row>
    <row r="1127" spans="1:6" x14ac:dyDescent="0.25">
      <c r="F1127" s="17"/>
    </row>
    <row r="1128" spans="1:6" x14ac:dyDescent="0.25">
      <c r="A1128" s="17" t="s">
        <v>110</v>
      </c>
      <c r="B1128" t="s">
        <v>9</v>
      </c>
      <c r="C1128" t="s">
        <v>9</v>
      </c>
      <c r="D1128" t="s">
        <v>9</v>
      </c>
      <c r="E1128">
        <f>E1126</f>
        <v>7.47</v>
      </c>
      <c r="F1128" s="17"/>
    </row>
    <row r="1129" spans="1:6" x14ac:dyDescent="0.25">
      <c r="A1129" s="17" t="s">
        <v>111</v>
      </c>
      <c r="B1129" t="s">
        <v>9</v>
      </c>
      <c r="C1129" t="s">
        <v>9</v>
      </c>
      <c r="D1129" s="287">
        <v>0</v>
      </c>
      <c r="E1129">
        <f>ROUND((E1128*D1129),4)</f>
        <v>0</v>
      </c>
      <c r="F1129" s="17"/>
    </row>
    <row r="1130" spans="1:6" x14ac:dyDescent="0.25">
      <c r="A1130" s="17" t="s">
        <v>112</v>
      </c>
      <c r="B1130" t="s">
        <v>9</v>
      </c>
      <c r="C1130" t="s">
        <v>9</v>
      </c>
      <c r="D1130" t="s">
        <v>9</v>
      </c>
      <c r="E1130">
        <f>SUM(E1128:E1129)</f>
        <v>7.47</v>
      </c>
      <c r="F1130" s="17"/>
    </row>
    <row r="1131" spans="1:6" x14ac:dyDescent="0.25">
      <c r="F1131" s="17"/>
    </row>
    <row r="1132" spans="1:6" x14ac:dyDescent="0.25">
      <c r="A1132" s="17" t="s">
        <v>1188</v>
      </c>
      <c r="B1132" t="s">
        <v>815</v>
      </c>
      <c r="F1132" s="17"/>
    </row>
    <row r="1133" spans="1:6" ht="30" x14ac:dyDescent="0.25">
      <c r="A1133" s="17" t="s">
        <v>1189</v>
      </c>
      <c r="F1133" s="17"/>
    </row>
    <row r="1134" spans="1:6" x14ac:dyDescent="0.25">
      <c r="A1134" s="17" t="s">
        <v>197</v>
      </c>
      <c r="F1134" s="17"/>
    </row>
    <row r="1135" spans="1:6" x14ac:dyDescent="0.25">
      <c r="F1135" s="17"/>
    </row>
    <row r="1136" spans="1:6" x14ac:dyDescent="0.25">
      <c r="A1136" s="17" t="s">
        <v>104</v>
      </c>
      <c r="B1136" t="s">
        <v>98</v>
      </c>
      <c r="C1136" t="s">
        <v>99</v>
      </c>
      <c r="D1136" t="s">
        <v>100</v>
      </c>
      <c r="E1136" t="s">
        <v>101</v>
      </c>
      <c r="F1136" s="17"/>
    </row>
    <row r="1137" spans="1:6" ht="30" x14ac:dyDescent="0.25">
      <c r="A1137" s="17" t="s">
        <v>1190</v>
      </c>
      <c r="B1137" t="s">
        <v>105</v>
      </c>
      <c r="C1137">
        <v>2.2999999999999998</v>
      </c>
      <c r="D1137">
        <v>8.4700000000000006</v>
      </c>
      <c r="E1137">
        <f>ROUND((C1137*D1137),4)</f>
        <v>19.481000000000002</v>
      </c>
      <c r="F1137" s="17"/>
    </row>
    <row r="1138" spans="1:6" x14ac:dyDescent="0.25">
      <c r="A1138" s="17" t="s">
        <v>291</v>
      </c>
      <c r="B1138" t="s">
        <v>105</v>
      </c>
      <c r="C1138">
        <v>1.9</v>
      </c>
      <c r="D1138">
        <v>11.48</v>
      </c>
      <c r="E1138">
        <f>ROUND((C1138*D1138),4)</f>
        <v>21.812000000000001</v>
      </c>
      <c r="F1138" s="17"/>
    </row>
    <row r="1139" spans="1:6" x14ac:dyDescent="0.25">
      <c r="A1139" s="17" t="s">
        <v>103</v>
      </c>
      <c r="B1139" t="s">
        <v>9</v>
      </c>
      <c r="C1139" t="s">
        <v>9</v>
      </c>
      <c r="D1139" t="s">
        <v>9</v>
      </c>
      <c r="E1139">
        <f>SUM(E1137:E1138)</f>
        <v>41.293000000000006</v>
      </c>
      <c r="F1139" s="17"/>
    </row>
    <row r="1140" spans="1:6" x14ac:dyDescent="0.25">
      <c r="F1140" s="17"/>
    </row>
    <row r="1141" spans="1:6" x14ac:dyDescent="0.25">
      <c r="A1141" s="17" t="s">
        <v>106</v>
      </c>
      <c r="B1141" t="s">
        <v>98</v>
      </c>
      <c r="C1141" t="s">
        <v>99</v>
      </c>
      <c r="D1141" t="s">
        <v>100</v>
      </c>
      <c r="E1141" t="s">
        <v>101</v>
      </c>
      <c r="F1141" s="17"/>
    </row>
    <row r="1142" spans="1:6" ht="30" x14ac:dyDescent="0.25">
      <c r="A1142" s="17" t="s">
        <v>1191</v>
      </c>
      <c r="B1142" t="s">
        <v>109</v>
      </c>
      <c r="C1142">
        <v>0.1</v>
      </c>
      <c r="D1142">
        <v>1.97</v>
      </c>
      <c r="E1142">
        <f>ROUND((C1142*D1142),4)</f>
        <v>0.19700000000000001</v>
      </c>
      <c r="F1142" s="17"/>
    </row>
    <row r="1143" spans="1:6" ht="30" x14ac:dyDescent="0.25">
      <c r="A1143" s="17" t="s">
        <v>1192</v>
      </c>
      <c r="B1143" t="s">
        <v>109</v>
      </c>
      <c r="C1143">
        <v>2</v>
      </c>
      <c r="D1143">
        <v>1.07</v>
      </c>
      <c r="E1143">
        <f>ROUND((C1143*D1143),4)</f>
        <v>2.14</v>
      </c>
      <c r="F1143" s="17"/>
    </row>
    <row r="1144" spans="1:6" x14ac:dyDescent="0.25">
      <c r="A1144" s="17" t="s">
        <v>1193</v>
      </c>
      <c r="B1144" t="s">
        <v>144</v>
      </c>
      <c r="C1144">
        <v>5</v>
      </c>
      <c r="D1144">
        <v>2.4</v>
      </c>
      <c r="E1144">
        <f>ROUND((C1144*D1144),4)</f>
        <v>12</v>
      </c>
      <c r="F1144" s="17"/>
    </row>
    <row r="1145" spans="1:6" x14ac:dyDescent="0.25">
      <c r="A1145" s="17" t="s">
        <v>103</v>
      </c>
      <c r="B1145" t="s">
        <v>9</v>
      </c>
      <c r="C1145" t="s">
        <v>9</v>
      </c>
      <c r="D1145" t="s">
        <v>9</v>
      </c>
      <c r="E1145">
        <f>SUM(E1142:E1144)</f>
        <v>14.337</v>
      </c>
      <c r="F1145" s="17"/>
    </row>
    <row r="1146" spans="1:6" x14ac:dyDescent="0.25">
      <c r="F1146" s="17"/>
    </row>
    <row r="1147" spans="1:6" x14ac:dyDescent="0.25">
      <c r="A1147" s="17" t="s">
        <v>110</v>
      </c>
      <c r="B1147" t="s">
        <v>9</v>
      </c>
      <c r="C1147" t="s">
        <v>9</v>
      </c>
      <c r="D1147" t="s">
        <v>9</v>
      </c>
      <c r="E1147">
        <f>E1139+E1145</f>
        <v>55.63000000000001</v>
      </c>
      <c r="F1147" s="17"/>
    </row>
    <row r="1148" spans="1:6" x14ac:dyDescent="0.25">
      <c r="A1148" s="17" t="s">
        <v>111</v>
      </c>
      <c r="B1148" t="s">
        <v>9</v>
      </c>
      <c r="C1148" t="s">
        <v>9</v>
      </c>
      <c r="D1148" s="287">
        <v>0</v>
      </c>
      <c r="E1148">
        <f>ROUND((E1147*D1148),4)</f>
        <v>0</v>
      </c>
      <c r="F1148" s="17"/>
    </row>
    <row r="1149" spans="1:6" x14ac:dyDescent="0.25">
      <c r="A1149" s="17" t="s">
        <v>112</v>
      </c>
      <c r="B1149" t="s">
        <v>9</v>
      </c>
      <c r="C1149" t="s">
        <v>9</v>
      </c>
      <c r="D1149" t="s">
        <v>9</v>
      </c>
      <c r="E1149">
        <f>SUM(E1147:E1148)</f>
        <v>55.63000000000001</v>
      </c>
      <c r="F1149" s="17"/>
    </row>
    <row r="1150" spans="1:6" x14ac:dyDescent="0.25">
      <c r="F1150" s="17"/>
    </row>
    <row r="1151" spans="1:6" x14ac:dyDescent="0.25">
      <c r="A1151" s="17" t="s">
        <v>1194</v>
      </c>
      <c r="B1151" t="s">
        <v>818</v>
      </c>
      <c r="F1151" s="17"/>
    </row>
    <row r="1152" spans="1:6" ht="60" x14ac:dyDescent="0.25">
      <c r="A1152" s="17" t="s">
        <v>1195</v>
      </c>
      <c r="F1152" s="17"/>
    </row>
    <row r="1153" spans="1:6" x14ac:dyDescent="0.25">
      <c r="A1153" s="17" t="s">
        <v>197</v>
      </c>
      <c r="F1153" s="17"/>
    </row>
    <row r="1154" spans="1:6" x14ac:dyDescent="0.25">
      <c r="F1154" s="17"/>
    </row>
    <row r="1155" spans="1:6" x14ac:dyDescent="0.25">
      <c r="A1155" s="17" t="s">
        <v>104</v>
      </c>
      <c r="B1155" t="s">
        <v>98</v>
      </c>
      <c r="C1155" t="s">
        <v>99</v>
      </c>
      <c r="D1155" t="s">
        <v>100</v>
      </c>
      <c r="E1155" t="s">
        <v>101</v>
      </c>
      <c r="F1155" s="17"/>
    </row>
    <row r="1156" spans="1:6" ht="30" x14ac:dyDescent="0.25">
      <c r="A1156" s="17" t="s">
        <v>277</v>
      </c>
      <c r="B1156" t="s">
        <v>105</v>
      </c>
      <c r="C1156">
        <v>5</v>
      </c>
      <c r="D1156">
        <v>8.6199999999999992</v>
      </c>
      <c r="E1156">
        <f>ROUND((C1156*D1156),4)</f>
        <v>43.1</v>
      </c>
      <c r="F1156" s="17"/>
    </row>
    <row r="1157" spans="1:6" x14ac:dyDescent="0.25">
      <c r="A1157" s="17" t="s">
        <v>291</v>
      </c>
      <c r="B1157" t="s">
        <v>105</v>
      </c>
      <c r="C1157">
        <v>5</v>
      </c>
      <c r="D1157">
        <v>11.48</v>
      </c>
      <c r="E1157">
        <f>ROUND((C1157*D1157),4)</f>
        <v>57.4</v>
      </c>
      <c r="F1157" s="17"/>
    </row>
    <row r="1158" spans="1:6" x14ac:dyDescent="0.25">
      <c r="A1158" s="17" t="s">
        <v>103</v>
      </c>
      <c r="B1158" t="s">
        <v>9</v>
      </c>
      <c r="C1158" t="s">
        <v>9</v>
      </c>
      <c r="D1158" t="s">
        <v>9</v>
      </c>
      <c r="E1158">
        <f>SUM(E1156:E1157)</f>
        <v>100.5</v>
      </c>
      <c r="F1158" s="17"/>
    </row>
    <row r="1159" spans="1:6" x14ac:dyDescent="0.25">
      <c r="F1159" s="17"/>
    </row>
    <row r="1160" spans="1:6" x14ac:dyDescent="0.25">
      <c r="A1160" s="17" t="s">
        <v>106</v>
      </c>
      <c r="B1160" t="s">
        <v>98</v>
      </c>
      <c r="C1160" t="s">
        <v>99</v>
      </c>
      <c r="D1160" t="s">
        <v>100</v>
      </c>
      <c r="E1160" t="s">
        <v>101</v>
      </c>
      <c r="F1160" s="17"/>
    </row>
    <row r="1161" spans="1:6" ht="30" x14ac:dyDescent="0.25">
      <c r="A1161" s="17" t="s">
        <v>1196</v>
      </c>
      <c r="B1161" t="s">
        <v>109</v>
      </c>
      <c r="C1161">
        <v>2</v>
      </c>
      <c r="D1161">
        <v>1.03</v>
      </c>
      <c r="E1161">
        <f>ROUND((C1161*D1161),4)</f>
        <v>2.06</v>
      </c>
      <c r="F1161" s="17"/>
    </row>
    <row r="1162" spans="1:6" ht="30" x14ac:dyDescent="0.25">
      <c r="A1162" s="17" t="s">
        <v>1197</v>
      </c>
      <c r="B1162" t="s">
        <v>109</v>
      </c>
      <c r="C1162">
        <v>2</v>
      </c>
      <c r="D1162">
        <v>19.73</v>
      </c>
      <c r="E1162">
        <f>ROUND((C1162*D1162),4)</f>
        <v>39.46</v>
      </c>
      <c r="F1162" s="17"/>
    </row>
    <row r="1163" spans="1:6" ht="30" x14ac:dyDescent="0.25">
      <c r="A1163" s="17" t="s">
        <v>1198</v>
      </c>
      <c r="B1163" t="s">
        <v>109</v>
      </c>
      <c r="C1163">
        <v>0.02</v>
      </c>
      <c r="D1163">
        <v>74.88</v>
      </c>
      <c r="E1163">
        <f>ROUND((C1163*D1163),4)</f>
        <v>1.4976</v>
      </c>
      <c r="F1163" s="17"/>
    </row>
    <row r="1164" spans="1:6" ht="30" x14ac:dyDescent="0.25">
      <c r="A1164" s="17" t="s">
        <v>1199</v>
      </c>
      <c r="B1164" t="s">
        <v>144</v>
      </c>
      <c r="C1164">
        <v>1.1000000000000001</v>
      </c>
      <c r="D1164">
        <v>7.75</v>
      </c>
      <c r="E1164">
        <f>ROUND((C1164*D1164),4)</f>
        <v>8.5250000000000004</v>
      </c>
      <c r="F1164" s="17"/>
    </row>
    <row r="1165" spans="1:6" x14ac:dyDescent="0.25">
      <c r="A1165" s="17" t="s">
        <v>103</v>
      </c>
      <c r="B1165" t="s">
        <v>9</v>
      </c>
      <c r="C1165" t="s">
        <v>9</v>
      </c>
      <c r="D1165" t="s">
        <v>9</v>
      </c>
      <c r="E1165">
        <f>SUM(E1161:E1164)</f>
        <v>51.5426</v>
      </c>
      <c r="F1165" s="17"/>
    </row>
    <row r="1166" spans="1:6" x14ac:dyDescent="0.25">
      <c r="F1166" s="17"/>
    </row>
    <row r="1167" spans="1:6" x14ac:dyDescent="0.25">
      <c r="A1167" s="17" t="s">
        <v>110</v>
      </c>
      <c r="B1167" t="s">
        <v>9</v>
      </c>
      <c r="C1167" t="s">
        <v>9</v>
      </c>
      <c r="D1167" t="s">
        <v>9</v>
      </c>
      <c r="E1167">
        <f>E1158+E1165</f>
        <v>152.04259999999999</v>
      </c>
      <c r="F1167" s="17"/>
    </row>
    <row r="1168" spans="1:6" x14ac:dyDescent="0.25">
      <c r="A1168" s="17" t="s">
        <v>111</v>
      </c>
      <c r="B1168" t="s">
        <v>9</v>
      </c>
      <c r="C1168" t="s">
        <v>9</v>
      </c>
      <c r="D1168" s="287">
        <v>0</v>
      </c>
      <c r="E1168">
        <f>ROUND((E1167*D1168),4)</f>
        <v>0</v>
      </c>
      <c r="F1168" s="17"/>
    </row>
    <row r="1169" spans="1:6" x14ac:dyDescent="0.25">
      <c r="A1169" s="17" t="s">
        <v>112</v>
      </c>
      <c r="B1169" t="s">
        <v>9</v>
      </c>
      <c r="C1169" t="s">
        <v>9</v>
      </c>
      <c r="D1169" t="s">
        <v>9</v>
      </c>
      <c r="E1169">
        <f>SUM(E1167:E1168)</f>
        <v>152.04259999999999</v>
      </c>
      <c r="F1169" s="17"/>
    </row>
    <row r="1170" spans="1:6" x14ac:dyDescent="0.25">
      <c r="F1170" s="17"/>
    </row>
    <row r="1171" spans="1:6" x14ac:dyDescent="0.25">
      <c r="A1171" s="17" t="s">
        <v>1200</v>
      </c>
      <c r="B1171" t="s">
        <v>53</v>
      </c>
      <c r="F1171" s="17"/>
    </row>
    <row r="1172" spans="1:6" ht="30" x14ac:dyDescent="0.25">
      <c r="A1172" s="17" t="s">
        <v>170</v>
      </c>
      <c r="F1172" s="17"/>
    </row>
    <row r="1173" spans="1:6" x14ac:dyDescent="0.25">
      <c r="A1173" s="17" t="s">
        <v>114</v>
      </c>
      <c r="F1173" s="17"/>
    </row>
    <row r="1174" spans="1:6" x14ac:dyDescent="0.25">
      <c r="F1174" s="17"/>
    </row>
    <row r="1175" spans="1:6" x14ac:dyDescent="0.25">
      <c r="A1175" s="17" t="s">
        <v>106</v>
      </c>
      <c r="B1175" t="s">
        <v>98</v>
      </c>
      <c r="C1175" t="s">
        <v>99</v>
      </c>
      <c r="D1175" t="s">
        <v>100</v>
      </c>
      <c r="E1175" t="s">
        <v>101</v>
      </c>
      <c r="F1175" s="17"/>
    </row>
    <row r="1176" spans="1:6" x14ac:dyDescent="0.25">
      <c r="A1176" s="17" t="s">
        <v>171</v>
      </c>
      <c r="B1176" t="s">
        <v>105</v>
      </c>
      <c r="C1176">
        <v>0.312</v>
      </c>
      <c r="D1176">
        <v>14.8035</v>
      </c>
      <c r="E1176">
        <f>ROUND((C1176*D1176),4)</f>
        <v>4.6186999999999996</v>
      </c>
      <c r="F1176" s="17"/>
    </row>
    <row r="1177" spans="1:6" x14ac:dyDescent="0.25">
      <c r="A1177" s="17" t="s">
        <v>985</v>
      </c>
      <c r="B1177" t="s">
        <v>105</v>
      </c>
      <c r="C1177">
        <v>0.114</v>
      </c>
      <c r="D1177">
        <v>10.5754</v>
      </c>
      <c r="E1177">
        <f>ROUND((C1177*D1177),4)</f>
        <v>1.2056</v>
      </c>
      <c r="F1177" s="17"/>
    </row>
    <row r="1178" spans="1:6" ht="30" x14ac:dyDescent="0.25">
      <c r="A1178" s="17" t="s">
        <v>1051</v>
      </c>
      <c r="B1178" t="s">
        <v>109</v>
      </c>
      <c r="C1178">
        <v>0.06</v>
      </c>
      <c r="D1178">
        <v>0.88</v>
      </c>
      <c r="E1178">
        <f>ROUND((C1178*D1178),4)</f>
        <v>5.28E-2</v>
      </c>
      <c r="F1178" s="17"/>
    </row>
    <row r="1179" spans="1:6" x14ac:dyDescent="0.25">
      <c r="A1179" s="17" t="s">
        <v>172</v>
      </c>
      <c r="B1179" t="s">
        <v>173</v>
      </c>
      <c r="C1179">
        <v>4.8899999999999999E-2</v>
      </c>
      <c r="D1179">
        <v>100</v>
      </c>
      <c r="E1179">
        <f>ROUND((C1179*D1179),4)</f>
        <v>4.8899999999999997</v>
      </c>
      <c r="F1179" s="17"/>
    </row>
    <row r="1180" spans="1:6" x14ac:dyDescent="0.25">
      <c r="A1180" s="17" t="s">
        <v>103</v>
      </c>
      <c r="B1180" t="s">
        <v>9</v>
      </c>
      <c r="C1180" t="s">
        <v>9</v>
      </c>
      <c r="D1180" t="s">
        <v>9</v>
      </c>
      <c r="E1180">
        <f>SUM(E1176:E1179)</f>
        <v>10.767099999999999</v>
      </c>
      <c r="F1180" s="17"/>
    </row>
    <row r="1181" spans="1:6" x14ac:dyDescent="0.25">
      <c r="F1181" s="17"/>
    </row>
    <row r="1182" spans="1:6" x14ac:dyDescent="0.25">
      <c r="A1182" s="17" t="s">
        <v>110</v>
      </c>
      <c r="B1182" t="s">
        <v>9</v>
      </c>
      <c r="C1182" t="s">
        <v>9</v>
      </c>
      <c r="D1182" t="s">
        <v>9</v>
      </c>
      <c r="E1182">
        <f>E1180</f>
        <v>10.767099999999999</v>
      </c>
      <c r="F1182" s="17"/>
    </row>
    <row r="1183" spans="1:6" x14ac:dyDescent="0.25">
      <c r="A1183" s="17" t="s">
        <v>111</v>
      </c>
      <c r="B1183" t="s">
        <v>9</v>
      </c>
      <c r="C1183" t="s">
        <v>9</v>
      </c>
      <c r="D1183" s="287">
        <v>0</v>
      </c>
      <c r="E1183">
        <f>ROUND((E1182*D1183),4)</f>
        <v>0</v>
      </c>
      <c r="F1183" s="17"/>
    </row>
    <row r="1184" spans="1:6" x14ac:dyDescent="0.25">
      <c r="A1184" s="17" t="s">
        <v>112</v>
      </c>
      <c r="B1184" t="s">
        <v>9</v>
      </c>
      <c r="C1184" t="s">
        <v>9</v>
      </c>
      <c r="D1184" t="s">
        <v>9</v>
      </c>
      <c r="E1184">
        <f>SUM(E1182:E1183)</f>
        <v>10.767099999999999</v>
      </c>
      <c r="F1184" s="17"/>
    </row>
    <row r="1185" spans="1:6" x14ac:dyDescent="0.25">
      <c r="F1185" s="17"/>
    </row>
    <row r="1186" spans="1:6" x14ac:dyDescent="0.25">
      <c r="A1186" s="17" t="s">
        <v>1201</v>
      </c>
      <c r="B1186" t="s">
        <v>55</v>
      </c>
      <c r="F1186" s="17"/>
    </row>
    <row r="1187" spans="1:6" ht="30" x14ac:dyDescent="0.25">
      <c r="A1187" s="17" t="s">
        <v>174</v>
      </c>
      <c r="F1187" s="17"/>
    </row>
    <row r="1188" spans="1:6" x14ac:dyDescent="0.25">
      <c r="A1188" s="17" t="s">
        <v>114</v>
      </c>
      <c r="F1188" s="17"/>
    </row>
    <row r="1189" spans="1:6" x14ac:dyDescent="0.25">
      <c r="F1189" s="17"/>
    </row>
    <row r="1190" spans="1:6" x14ac:dyDescent="0.25">
      <c r="A1190" s="17" t="s">
        <v>106</v>
      </c>
      <c r="B1190" t="s">
        <v>98</v>
      </c>
      <c r="C1190" t="s">
        <v>99</v>
      </c>
      <c r="D1190" t="s">
        <v>100</v>
      </c>
      <c r="E1190" t="s">
        <v>101</v>
      </c>
      <c r="F1190" s="17"/>
    </row>
    <row r="1191" spans="1:6" x14ac:dyDescent="0.25">
      <c r="A1191" s="17" t="s">
        <v>171</v>
      </c>
      <c r="B1191" t="s">
        <v>105</v>
      </c>
      <c r="C1191">
        <v>0.24399999999999999</v>
      </c>
      <c r="D1191">
        <v>14.8035</v>
      </c>
      <c r="E1191">
        <f>ROUND((C1191*D1191),4)</f>
        <v>3.6120999999999999</v>
      </c>
      <c r="F1191" s="17"/>
    </row>
    <row r="1192" spans="1:6" x14ac:dyDescent="0.25">
      <c r="A1192" s="17" t="s">
        <v>985</v>
      </c>
      <c r="B1192" t="s">
        <v>105</v>
      </c>
      <c r="C1192">
        <v>8.8999999999999996E-2</v>
      </c>
      <c r="D1192">
        <v>10.5754</v>
      </c>
      <c r="E1192">
        <f>ROUND((C1192*D1192),4)</f>
        <v>0.94120000000000004</v>
      </c>
      <c r="F1192" s="17"/>
    </row>
    <row r="1193" spans="1:6" x14ac:dyDescent="0.25">
      <c r="A1193" s="17" t="s">
        <v>1130</v>
      </c>
      <c r="B1193" t="s">
        <v>175</v>
      </c>
      <c r="C1193">
        <v>0.33</v>
      </c>
      <c r="D1193">
        <v>13.85</v>
      </c>
      <c r="E1193">
        <f>ROUND((C1193*D1193),4)</f>
        <v>4.5705</v>
      </c>
      <c r="F1193" s="17"/>
    </row>
    <row r="1194" spans="1:6" x14ac:dyDescent="0.25">
      <c r="A1194" s="17" t="s">
        <v>103</v>
      </c>
      <c r="B1194" t="s">
        <v>9</v>
      </c>
      <c r="C1194" t="s">
        <v>9</v>
      </c>
      <c r="D1194" t="s">
        <v>9</v>
      </c>
      <c r="E1194">
        <f>SUM(E1191:E1193)</f>
        <v>9.1237999999999992</v>
      </c>
      <c r="F1194" s="17"/>
    </row>
    <row r="1195" spans="1:6" x14ac:dyDescent="0.25">
      <c r="F1195" s="17"/>
    </row>
    <row r="1196" spans="1:6" x14ac:dyDescent="0.25">
      <c r="A1196" s="17" t="s">
        <v>110</v>
      </c>
      <c r="B1196" t="s">
        <v>9</v>
      </c>
      <c r="C1196" t="s">
        <v>9</v>
      </c>
      <c r="D1196" t="s">
        <v>9</v>
      </c>
      <c r="E1196">
        <f>E1194</f>
        <v>9.1237999999999992</v>
      </c>
      <c r="F1196" s="17"/>
    </row>
    <row r="1197" spans="1:6" x14ac:dyDescent="0.25">
      <c r="A1197" s="17" t="s">
        <v>111</v>
      </c>
      <c r="B1197" t="s">
        <v>9</v>
      </c>
      <c r="C1197" t="s">
        <v>9</v>
      </c>
      <c r="D1197" s="287">
        <v>0</v>
      </c>
      <c r="E1197">
        <f>ROUND((E1196*D1197),4)</f>
        <v>0</v>
      </c>
      <c r="F1197" s="17"/>
    </row>
    <row r="1198" spans="1:6" x14ac:dyDescent="0.25">
      <c r="A1198" s="17" t="s">
        <v>112</v>
      </c>
      <c r="B1198" t="s">
        <v>9</v>
      </c>
      <c r="C1198" t="s">
        <v>9</v>
      </c>
      <c r="D1198" t="s">
        <v>9</v>
      </c>
      <c r="E1198">
        <f>SUM(E1196:E1197)</f>
        <v>9.1237999999999992</v>
      </c>
      <c r="F1198" s="17"/>
    </row>
    <row r="1199" spans="1:6" x14ac:dyDescent="0.25">
      <c r="F1199" s="17"/>
    </row>
    <row r="1200" spans="1:6" x14ac:dyDescent="0.25">
      <c r="A1200" s="17" t="s">
        <v>1202</v>
      </c>
      <c r="B1200" t="s">
        <v>57</v>
      </c>
      <c r="F1200" s="17"/>
    </row>
    <row r="1201" spans="1:6" ht="30" x14ac:dyDescent="0.25">
      <c r="A1201" s="17" t="s">
        <v>176</v>
      </c>
      <c r="F1201" s="17"/>
    </row>
    <row r="1202" spans="1:6" x14ac:dyDescent="0.25">
      <c r="A1202" s="17" t="s">
        <v>114</v>
      </c>
      <c r="F1202" s="17"/>
    </row>
    <row r="1203" spans="1:6" x14ac:dyDescent="0.25">
      <c r="F1203" s="17"/>
    </row>
    <row r="1204" spans="1:6" x14ac:dyDescent="0.25">
      <c r="A1204" s="17" t="s">
        <v>106</v>
      </c>
      <c r="B1204" t="s">
        <v>98</v>
      </c>
      <c r="C1204" t="s">
        <v>99</v>
      </c>
      <c r="D1204" t="s">
        <v>100</v>
      </c>
      <c r="E1204" t="s">
        <v>101</v>
      </c>
      <c r="F1204" s="17"/>
    </row>
    <row r="1205" spans="1:6" x14ac:dyDescent="0.25">
      <c r="A1205" s="17" t="s">
        <v>171</v>
      </c>
      <c r="B1205" t="s">
        <v>105</v>
      </c>
      <c r="C1205">
        <v>0.187</v>
      </c>
      <c r="D1205">
        <v>14.8035</v>
      </c>
      <c r="E1205">
        <f>ROUND((C1205*D1205),4)</f>
        <v>2.7683</v>
      </c>
      <c r="F1205" s="17"/>
    </row>
    <row r="1206" spans="1:6" x14ac:dyDescent="0.25">
      <c r="A1206" s="17" t="s">
        <v>985</v>
      </c>
      <c r="B1206" t="s">
        <v>105</v>
      </c>
      <c r="C1206">
        <v>6.9000000000000006E-2</v>
      </c>
      <c r="D1206">
        <v>10.5754</v>
      </c>
      <c r="E1206">
        <f>ROUND((C1206*D1206),4)</f>
        <v>0.72970000000000002</v>
      </c>
      <c r="F1206" s="17"/>
    </row>
    <row r="1207" spans="1:6" x14ac:dyDescent="0.25">
      <c r="A1207" s="17" t="s">
        <v>1130</v>
      </c>
      <c r="B1207" t="s">
        <v>175</v>
      </c>
      <c r="C1207">
        <v>0.33</v>
      </c>
      <c r="D1207">
        <v>13.85</v>
      </c>
      <c r="E1207">
        <f>ROUND((C1207*D1207),4)</f>
        <v>4.5705</v>
      </c>
      <c r="F1207" s="17"/>
    </row>
    <row r="1208" spans="1:6" x14ac:dyDescent="0.25">
      <c r="A1208" s="17" t="s">
        <v>103</v>
      </c>
      <c r="B1208" t="s">
        <v>9</v>
      </c>
      <c r="C1208" t="s">
        <v>9</v>
      </c>
      <c r="D1208" t="s">
        <v>9</v>
      </c>
      <c r="E1208">
        <f>SUM(E1205:E1207)</f>
        <v>8.0685000000000002</v>
      </c>
      <c r="F1208" s="17"/>
    </row>
    <row r="1209" spans="1:6" x14ac:dyDescent="0.25">
      <c r="F1209" s="17"/>
    </row>
    <row r="1210" spans="1:6" x14ac:dyDescent="0.25">
      <c r="A1210" s="17" t="s">
        <v>110</v>
      </c>
      <c r="B1210" t="s">
        <v>9</v>
      </c>
      <c r="C1210" t="s">
        <v>9</v>
      </c>
      <c r="D1210" t="s">
        <v>9</v>
      </c>
      <c r="E1210">
        <f>E1208</f>
        <v>8.0685000000000002</v>
      </c>
      <c r="F1210" s="17"/>
    </row>
    <row r="1211" spans="1:6" x14ac:dyDescent="0.25">
      <c r="A1211" s="17" t="s">
        <v>111</v>
      </c>
      <c r="B1211" t="s">
        <v>9</v>
      </c>
      <c r="C1211" t="s">
        <v>9</v>
      </c>
      <c r="D1211" s="287">
        <v>0</v>
      </c>
      <c r="E1211">
        <f>ROUND((E1210*D1211),4)</f>
        <v>0</v>
      </c>
      <c r="F1211" s="17"/>
    </row>
    <row r="1212" spans="1:6" x14ac:dyDescent="0.25">
      <c r="A1212" s="17" t="s">
        <v>112</v>
      </c>
      <c r="B1212" t="s">
        <v>9</v>
      </c>
      <c r="C1212" t="s">
        <v>9</v>
      </c>
      <c r="D1212" t="s">
        <v>9</v>
      </c>
      <c r="E1212">
        <f>SUM(E1210:E1211)</f>
        <v>8.0685000000000002</v>
      </c>
      <c r="F1212" s="17"/>
    </row>
    <row r="1213" spans="1:6" x14ac:dyDescent="0.25">
      <c r="F1213" s="17"/>
    </row>
    <row r="1214" spans="1:6" x14ac:dyDescent="0.25">
      <c r="A1214" s="17" t="s">
        <v>1203</v>
      </c>
      <c r="B1214" t="s">
        <v>826</v>
      </c>
      <c r="F1214" s="17"/>
    </row>
    <row r="1215" spans="1:6" ht="30" x14ac:dyDescent="0.25">
      <c r="A1215" s="17" t="s">
        <v>1204</v>
      </c>
      <c r="F1215" s="17"/>
    </row>
    <row r="1216" spans="1:6" x14ac:dyDescent="0.25">
      <c r="A1216" s="17" t="s">
        <v>119</v>
      </c>
      <c r="F1216" s="17"/>
    </row>
    <row r="1217" spans="1:6" x14ac:dyDescent="0.25">
      <c r="F1217" s="17"/>
    </row>
    <row r="1218" spans="1:6" x14ac:dyDescent="0.25">
      <c r="A1218" s="17" t="s">
        <v>106</v>
      </c>
      <c r="B1218" t="s">
        <v>98</v>
      </c>
      <c r="C1218" t="s">
        <v>99</v>
      </c>
      <c r="D1218" t="s">
        <v>100</v>
      </c>
      <c r="E1218" t="s">
        <v>101</v>
      </c>
      <c r="F1218" s="17"/>
    </row>
    <row r="1219" spans="1:6" ht="45" x14ac:dyDescent="0.25">
      <c r="A1219" s="17" t="s">
        <v>192</v>
      </c>
      <c r="B1219" t="s">
        <v>108</v>
      </c>
      <c r="C1219">
        <v>2</v>
      </c>
      <c r="D1219">
        <v>192.8186</v>
      </c>
      <c r="E1219">
        <f t="shared" ref="E1219:E1228" si="20">ROUND((C1219*D1219),4)</f>
        <v>385.63720000000001</v>
      </c>
      <c r="F1219" s="17"/>
    </row>
    <row r="1220" spans="1:6" ht="45" x14ac:dyDescent="0.25">
      <c r="A1220" s="17" t="s">
        <v>164</v>
      </c>
      <c r="B1220" t="s">
        <v>108</v>
      </c>
      <c r="C1220">
        <v>8</v>
      </c>
      <c r="D1220">
        <v>35.039700000000003</v>
      </c>
      <c r="E1220">
        <f t="shared" si="20"/>
        <v>280.31760000000003</v>
      </c>
      <c r="F1220" s="17"/>
    </row>
    <row r="1221" spans="1:6" ht="45" x14ac:dyDescent="0.25">
      <c r="A1221" s="17" t="s">
        <v>165</v>
      </c>
      <c r="B1221" t="s">
        <v>109</v>
      </c>
      <c r="C1221">
        <v>6</v>
      </c>
      <c r="D1221">
        <v>16.537199999999999</v>
      </c>
      <c r="E1221">
        <f t="shared" si="20"/>
        <v>99.223200000000006</v>
      </c>
      <c r="F1221" s="17"/>
    </row>
    <row r="1222" spans="1:6" x14ac:dyDescent="0.25">
      <c r="A1222" s="17" t="s">
        <v>193</v>
      </c>
      <c r="B1222" t="s">
        <v>108</v>
      </c>
      <c r="C1222">
        <v>2</v>
      </c>
      <c r="D1222">
        <v>482.76589999999999</v>
      </c>
      <c r="E1222">
        <f t="shared" si="20"/>
        <v>965.53179999999998</v>
      </c>
      <c r="F1222" s="17"/>
    </row>
    <row r="1223" spans="1:6" ht="30" x14ac:dyDescent="0.25">
      <c r="A1223" s="17" t="s">
        <v>141</v>
      </c>
      <c r="B1223" t="s">
        <v>105</v>
      </c>
      <c r="C1223">
        <v>12</v>
      </c>
      <c r="D1223">
        <v>12.1135</v>
      </c>
      <c r="E1223">
        <f t="shared" si="20"/>
        <v>145.36199999999999</v>
      </c>
      <c r="F1223" s="17"/>
    </row>
    <row r="1224" spans="1:6" ht="30" x14ac:dyDescent="0.25">
      <c r="A1224" s="17" t="s">
        <v>123</v>
      </c>
      <c r="B1224" t="s">
        <v>105</v>
      </c>
      <c r="C1224">
        <v>12</v>
      </c>
      <c r="D1224">
        <v>14.6435</v>
      </c>
      <c r="E1224">
        <f t="shared" si="20"/>
        <v>175.72200000000001</v>
      </c>
      <c r="F1224" s="17"/>
    </row>
    <row r="1225" spans="1:6" ht="30" x14ac:dyDescent="0.25">
      <c r="A1225" s="17" t="s">
        <v>166</v>
      </c>
      <c r="B1225" t="s">
        <v>108</v>
      </c>
      <c r="C1225">
        <v>4</v>
      </c>
      <c r="D1225">
        <v>26.24</v>
      </c>
      <c r="E1225">
        <f t="shared" si="20"/>
        <v>104.96</v>
      </c>
      <c r="F1225" s="17"/>
    </row>
    <row r="1226" spans="1:6" ht="30" x14ac:dyDescent="0.25">
      <c r="A1226" s="17" t="s">
        <v>167</v>
      </c>
      <c r="B1226" t="s">
        <v>132</v>
      </c>
      <c r="C1226">
        <v>1</v>
      </c>
      <c r="D1226">
        <v>28.57</v>
      </c>
      <c r="E1226">
        <f t="shared" si="20"/>
        <v>28.57</v>
      </c>
      <c r="F1226" s="17"/>
    </row>
    <row r="1227" spans="1:6" ht="30" x14ac:dyDescent="0.25">
      <c r="A1227" s="17" t="s">
        <v>1157</v>
      </c>
      <c r="B1227" t="s">
        <v>109</v>
      </c>
      <c r="C1227">
        <v>12</v>
      </c>
      <c r="D1227">
        <v>58.19</v>
      </c>
      <c r="E1227">
        <f t="shared" si="20"/>
        <v>698.28</v>
      </c>
      <c r="F1227" s="17"/>
    </row>
    <row r="1228" spans="1:6" x14ac:dyDescent="0.25">
      <c r="A1228" s="17" t="s">
        <v>168</v>
      </c>
      <c r="B1228" t="s">
        <v>132</v>
      </c>
      <c r="C1228">
        <v>1</v>
      </c>
      <c r="D1228">
        <v>8.67</v>
      </c>
      <c r="E1228">
        <f t="shared" si="20"/>
        <v>8.67</v>
      </c>
      <c r="F1228" s="17"/>
    </row>
    <row r="1229" spans="1:6" x14ac:dyDescent="0.25">
      <c r="A1229" s="17" t="s">
        <v>103</v>
      </c>
      <c r="B1229" t="s">
        <v>9</v>
      </c>
      <c r="C1229" t="s">
        <v>9</v>
      </c>
      <c r="D1229" t="s">
        <v>9</v>
      </c>
      <c r="E1229">
        <f>SUM(E1219:E1228)</f>
        <v>2892.2738000000008</v>
      </c>
      <c r="F1229" s="17"/>
    </row>
    <row r="1230" spans="1:6" x14ac:dyDescent="0.25">
      <c r="F1230" s="17"/>
    </row>
    <row r="1231" spans="1:6" x14ac:dyDescent="0.25">
      <c r="A1231" s="17" t="s">
        <v>110</v>
      </c>
      <c r="B1231" t="s">
        <v>9</v>
      </c>
      <c r="C1231" t="s">
        <v>9</v>
      </c>
      <c r="D1231" t="s">
        <v>9</v>
      </c>
      <c r="E1231">
        <f>E1229</f>
        <v>2892.2738000000008</v>
      </c>
      <c r="F1231" s="17"/>
    </row>
    <row r="1232" spans="1:6" x14ac:dyDescent="0.25">
      <c r="A1232" s="17" t="s">
        <v>111</v>
      </c>
      <c r="B1232" t="s">
        <v>9</v>
      </c>
      <c r="C1232" t="s">
        <v>9</v>
      </c>
      <c r="D1232" s="287">
        <v>0</v>
      </c>
      <c r="E1232">
        <f>ROUND((E1231*D1232),4)</f>
        <v>0</v>
      </c>
      <c r="F1232" s="17"/>
    </row>
    <row r="1233" spans="1:6" x14ac:dyDescent="0.25">
      <c r="A1233" s="17" t="s">
        <v>112</v>
      </c>
      <c r="B1233" t="s">
        <v>9</v>
      </c>
      <c r="C1233" t="s">
        <v>9</v>
      </c>
      <c r="D1233" t="s">
        <v>9</v>
      </c>
      <c r="E1233">
        <f>SUM(E1231:E1232)</f>
        <v>2892.2738000000008</v>
      </c>
      <c r="F1233" s="17"/>
    </row>
    <row r="1234" spans="1:6" x14ac:dyDescent="0.25">
      <c r="F1234" s="17"/>
    </row>
    <row r="1235" spans="1:6" x14ac:dyDescent="0.25">
      <c r="A1235" s="17" t="s">
        <v>1205</v>
      </c>
      <c r="B1235" t="s">
        <v>829</v>
      </c>
      <c r="F1235" s="17"/>
    </row>
    <row r="1236" spans="1:6" ht="45" x14ac:dyDescent="0.25">
      <c r="A1236" s="17" t="s">
        <v>1206</v>
      </c>
      <c r="F1236" s="17"/>
    </row>
    <row r="1237" spans="1:6" x14ac:dyDescent="0.25">
      <c r="A1237" s="17" t="s">
        <v>119</v>
      </c>
      <c r="F1237" s="17"/>
    </row>
    <row r="1238" spans="1:6" x14ac:dyDescent="0.25">
      <c r="F1238" s="17"/>
    </row>
    <row r="1239" spans="1:6" x14ac:dyDescent="0.25">
      <c r="A1239" s="17" t="s">
        <v>106</v>
      </c>
      <c r="B1239" t="s">
        <v>98</v>
      </c>
      <c r="C1239" t="s">
        <v>99</v>
      </c>
      <c r="D1239" t="s">
        <v>100</v>
      </c>
      <c r="E1239" t="s">
        <v>101</v>
      </c>
      <c r="F1239" s="17"/>
    </row>
    <row r="1240" spans="1:6" ht="45" x14ac:dyDescent="0.25">
      <c r="A1240" s="17" t="s">
        <v>164</v>
      </c>
      <c r="B1240" t="s">
        <v>108</v>
      </c>
      <c r="C1240">
        <v>11.4</v>
      </c>
      <c r="D1240">
        <v>35.039700000000003</v>
      </c>
      <c r="E1240">
        <f t="shared" ref="E1240:E1248" si="21">ROUND((C1240*D1240),4)</f>
        <v>399.45260000000002</v>
      </c>
      <c r="F1240" s="17"/>
    </row>
    <row r="1241" spans="1:6" ht="45" x14ac:dyDescent="0.25">
      <c r="A1241" s="17" t="s">
        <v>1207</v>
      </c>
      <c r="B1241" t="s">
        <v>144</v>
      </c>
      <c r="C1241">
        <v>4</v>
      </c>
      <c r="D1241">
        <v>108.5852</v>
      </c>
      <c r="E1241">
        <f t="shared" si="21"/>
        <v>434.3408</v>
      </c>
      <c r="F1241" s="17"/>
    </row>
    <row r="1242" spans="1:6" ht="30" x14ac:dyDescent="0.25">
      <c r="A1242" s="17" t="s">
        <v>141</v>
      </c>
      <c r="B1242" t="s">
        <v>105</v>
      </c>
      <c r="C1242">
        <v>30</v>
      </c>
      <c r="D1242">
        <v>12.1135</v>
      </c>
      <c r="E1242">
        <f t="shared" si="21"/>
        <v>363.40499999999997</v>
      </c>
      <c r="F1242" s="17"/>
    </row>
    <row r="1243" spans="1:6" ht="30" x14ac:dyDescent="0.25">
      <c r="A1243" s="17" t="s">
        <v>123</v>
      </c>
      <c r="B1243" t="s">
        <v>105</v>
      </c>
      <c r="C1243">
        <v>30</v>
      </c>
      <c r="D1243">
        <v>14.6435</v>
      </c>
      <c r="E1243">
        <f t="shared" si="21"/>
        <v>439.30500000000001</v>
      </c>
      <c r="F1243" s="17"/>
    </row>
    <row r="1244" spans="1:6" x14ac:dyDescent="0.25">
      <c r="A1244" s="17" t="s">
        <v>194</v>
      </c>
      <c r="B1244" t="s">
        <v>105</v>
      </c>
      <c r="C1244">
        <v>25</v>
      </c>
      <c r="D1244">
        <v>14.8035</v>
      </c>
      <c r="E1244">
        <f t="shared" si="21"/>
        <v>370.08749999999998</v>
      </c>
      <c r="F1244" s="17"/>
    </row>
    <row r="1245" spans="1:6" ht="45" x14ac:dyDescent="0.25">
      <c r="A1245" s="17" t="s">
        <v>195</v>
      </c>
      <c r="B1245" t="s">
        <v>108</v>
      </c>
      <c r="C1245">
        <v>4</v>
      </c>
      <c r="D1245">
        <v>22.440300000000001</v>
      </c>
      <c r="E1245">
        <f t="shared" si="21"/>
        <v>89.761200000000002</v>
      </c>
      <c r="F1245" s="17"/>
    </row>
    <row r="1246" spans="1:6" ht="30" x14ac:dyDescent="0.25">
      <c r="A1246" s="17" t="s">
        <v>166</v>
      </c>
      <c r="B1246" t="s">
        <v>108</v>
      </c>
      <c r="C1246">
        <v>5.7</v>
      </c>
      <c r="D1246">
        <v>26.24</v>
      </c>
      <c r="E1246">
        <f t="shared" si="21"/>
        <v>149.56800000000001</v>
      </c>
      <c r="F1246" s="17"/>
    </row>
    <row r="1247" spans="1:6" ht="30" x14ac:dyDescent="0.25">
      <c r="A1247" s="17" t="s">
        <v>167</v>
      </c>
      <c r="B1247" t="s">
        <v>132</v>
      </c>
      <c r="C1247">
        <v>1</v>
      </c>
      <c r="D1247">
        <v>28.57</v>
      </c>
      <c r="E1247">
        <f t="shared" si="21"/>
        <v>28.57</v>
      </c>
      <c r="F1247" s="17"/>
    </row>
    <row r="1248" spans="1:6" x14ac:dyDescent="0.25">
      <c r="A1248" s="17" t="s">
        <v>168</v>
      </c>
      <c r="B1248" t="s">
        <v>132</v>
      </c>
      <c r="C1248">
        <v>1</v>
      </c>
      <c r="D1248">
        <v>8.67</v>
      </c>
      <c r="E1248">
        <f t="shared" si="21"/>
        <v>8.67</v>
      </c>
      <c r="F1248" s="17"/>
    </row>
    <row r="1249" spans="1:6" x14ac:dyDescent="0.25">
      <c r="A1249" s="17" t="s">
        <v>103</v>
      </c>
      <c r="B1249" t="s">
        <v>9</v>
      </c>
      <c r="C1249" t="s">
        <v>9</v>
      </c>
      <c r="D1249" t="s">
        <v>9</v>
      </c>
      <c r="E1249">
        <f>SUM(E1240:E1248)</f>
        <v>2283.1601000000005</v>
      </c>
      <c r="F1249" s="17"/>
    </row>
    <row r="1250" spans="1:6" x14ac:dyDescent="0.25">
      <c r="F1250" s="17"/>
    </row>
    <row r="1251" spans="1:6" x14ac:dyDescent="0.25">
      <c r="A1251" s="17" t="s">
        <v>110</v>
      </c>
      <c r="B1251" t="s">
        <v>9</v>
      </c>
      <c r="C1251" t="s">
        <v>9</v>
      </c>
      <c r="D1251" t="s">
        <v>9</v>
      </c>
      <c r="E1251">
        <f>E1249</f>
        <v>2283.1601000000005</v>
      </c>
      <c r="F1251" s="17"/>
    </row>
    <row r="1252" spans="1:6" x14ac:dyDescent="0.25">
      <c r="A1252" s="17" t="s">
        <v>111</v>
      </c>
      <c r="B1252" t="s">
        <v>9</v>
      </c>
      <c r="C1252" t="s">
        <v>9</v>
      </c>
      <c r="D1252" s="287">
        <v>0</v>
      </c>
      <c r="E1252">
        <f>ROUND((E1251*D1252),4)</f>
        <v>0</v>
      </c>
      <c r="F1252" s="17"/>
    </row>
    <row r="1253" spans="1:6" x14ac:dyDescent="0.25">
      <c r="A1253" s="17" t="s">
        <v>112</v>
      </c>
      <c r="B1253" t="s">
        <v>9</v>
      </c>
      <c r="C1253" t="s">
        <v>9</v>
      </c>
      <c r="D1253" t="s">
        <v>9</v>
      </c>
      <c r="E1253">
        <f>SUM(E1251:E1252)</f>
        <v>2283.1601000000005</v>
      </c>
      <c r="F1253" s="17"/>
    </row>
    <row r="1254" spans="1:6" x14ac:dyDescent="0.25">
      <c r="F1254" s="17"/>
    </row>
    <row r="1255" spans="1:6" x14ac:dyDescent="0.25">
      <c r="A1255" s="17" t="s">
        <v>1208</v>
      </c>
      <c r="B1255" t="s">
        <v>833</v>
      </c>
      <c r="F1255" s="17"/>
    </row>
    <row r="1256" spans="1:6" x14ac:dyDescent="0.25">
      <c r="A1256" s="17" t="s">
        <v>1209</v>
      </c>
      <c r="F1256" s="17"/>
    </row>
    <row r="1257" spans="1:6" x14ac:dyDescent="0.25">
      <c r="A1257" s="17" t="s">
        <v>119</v>
      </c>
      <c r="F1257" s="17"/>
    </row>
    <row r="1258" spans="1:6" x14ac:dyDescent="0.25">
      <c r="F1258" s="17"/>
    </row>
    <row r="1259" spans="1:6" x14ac:dyDescent="0.25">
      <c r="A1259" s="17" t="s">
        <v>106</v>
      </c>
      <c r="B1259" t="s">
        <v>98</v>
      </c>
      <c r="C1259" t="s">
        <v>99</v>
      </c>
      <c r="D1259" t="s">
        <v>100</v>
      </c>
      <c r="E1259" t="s">
        <v>101</v>
      </c>
      <c r="F1259" s="17"/>
    </row>
    <row r="1260" spans="1:6" x14ac:dyDescent="0.25">
      <c r="A1260" s="17" t="s">
        <v>1210</v>
      </c>
      <c r="B1260" t="s">
        <v>109</v>
      </c>
      <c r="C1260">
        <v>1</v>
      </c>
      <c r="D1260" s="1">
        <v>3376.99</v>
      </c>
      <c r="E1260">
        <f>ROUND((C1260*D1260),4)</f>
        <v>3376.99</v>
      </c>
      <c r="F1260" s="17"/>
    </row>
    <row r="1261" spans="1:6" x14ac:dyDescent="0.25">
      <c r="A1261" s="17" t="s">
        <v>103</v>
      </c>
      <c r="B1261" t="s">
        <v>9</v>
      </c>
      <c r="C1261" t="s">
        <v>9</v>
      </c>
      <c r="D1261" t="s">
        <v>9</v>
      </c>
      <c r="E1261">
        <f>SUM(E1260:E1260)</f>
        <v>3376.99</v>
      </c>
      <c r="F1261" s="17"/>
    </row>
    <row r="1262" spans="1:6" x14ac:dyDescent="0.25">
      <c r="F1262" s="17"/>
    </row>
    <row r="1263" spans="1:6" x14ac:dyDescent="0.25">
      <c r="A1263" s="17" t="s">
        <v>110</v>
      </c>
      <c r="B1263" t="s">
        <v>9</v>
      </c>
      <c r="C1263" t="s">
        <v>9</v>
      </c>
      <c r="D1263" t="s">
        <v>9</v>
      </c>
      <c r="E1263">
        <f>E1261</f>
        <v>3376.99</v>
      </c>
      <c r="F1263" s="17"/>
    </row>
    <row r="1264" spans="1:6" x14ac:dyDescent="0.25">
      <c r="A1264" s="17" t="s">
        <v>111</v>
      </c>
      <c r="B1264" t="s">
        <v>9</v>
      </c>
      <c r="C1264" t="s">
        <v>9</v>
      </c>
      <c r="D1264" s="287">
        <v>0</v>
      </c>
      <c r="E1264">
        <f>ROUND((E1263*D1264),4)</f>
        <v>0</v>
      </c>
      <c r="F1264" s="17"/>
    </row>
    <row r="1265" spans="1:6" x14ac:dyDescent="0.25">
      <c r="A1265" s="17" t="s">
        <v>112</v>
      </c>
      <c r="B1265" t="s">
        <v>9</v>
      </c>
      <c r="C1265" t="s">
        <v>9</v>
      </c>
      <c r="D1265" t="s">
        <v>9</v>
      </c>
      <c r="E1265">
        <f>SUM(E1263:E1264)</f>
        <v>3376.99</v>
      </c>
      <c r="F1265" s="17"/>
    </row>
    <row r="1266" spans="1:6" x14ac:dyDescent="0.25">
      <c r="F1266" s="17"/>
    </row>
    <row r="1267" spans="1:6" x14ac:dyDescent="0.25">
      <c r="A1267" s="17" t="s">
        <v>1211</v>
      </c>
      <c r="B1267" t="s">
        <v>797</v>
      </c>
      <c r="F1267" s="17"/>
    </row>
    <row r="1268" spans="1:6" x14ac:dyDescent="0.25">
      <c r="A1268" s="17" t="s">
        <v>185</v>
      </c>
      <c r="F1268" s="17"/>
    </row>
    <row r="1269" spans="1:6" x14ac:dyDescent="0.25">
      <c r="A1269" s="17" t="s">
        <v>119</v>
      </c>
      <c r="F1269" s="17"/>
    </row>
    <row r="1270" spans="1:6" x14ac:dyDescent="0.25">
      <c r="F1270" s="17"/>
    </row>
    <row r="1271" spans="1:6" x14ac:dyDescent="0.25">
      <c r="A1271" s="17" t="s">
        <v>106</v>
      </c>
      <c r="B1271" t="s">
        <v>98</v>
      </c>
      <c r="C1271" t="s">
        <v>99</v>
      </c>
      <c r="D1271" t="s">
        <v>100</v>
      </c>
      <c r="E1271" t="s">
        <v>101</v>
      </c>
      <c r="F1271" s="17"/>
    </row>
    <row r="1272" spans="1:6" ht="30" x14ac:dyDescent="0.25">
      <c r="A1272" s="17" t="s">
        <v>1171</v>
      </c>
      <c r="B1272" t="s">
        <v>144</v>
      </c>
      <c r="C1272">
        <v>5</v>
      </c>
      <c r="D1272">
        <v>57.1462</v>
      </c>
      <c r="E1272">
        <f>ROUND((C1272*D1272),4)</f>
        <v>285.73099999999999</v>
      </c>
      <c r="F1272" s="17"/>
    </row>
    <row r="1273" spans="1:6" ht="30" x14ac:dyDescent="0.25">
      <c r="A1273" s="17" t="s">
        <v>1172</v>
      </c>
      <c r="B1273" t="s">
        <v>109</v>
      </c>
      <c r="C1273">
        <v>4</v>
      </c>
      <c r="D1273">
        <v>22.7241</v>
      </c>
      <c r="E1273">
        <f>ROUND((C1273*D1273),4)</f>
        <v>90.8964</v>
      </c>
      <c r="F1273" s="17"/>
    </row>
    <row r="1274" spans="1:6" ht="60" x14ac:dyDescent="0.25">
      <c r="A1274" s="17" t="s">
        <v>1173</v>
      </c>
      <c r="B1274" t="s">
        <v>135</v>
      </c>
      <c r="C1274">
        <v>0.1</v>
      </c>
      <c r="D1274">
        <v>741.98050000000001</v>
      </c>
      <c r="E1274">
        <f>ROUND((C1274*D1274),4)</f>
        <v>74.198099999999997</v>
      </c>
      <c r="F1274" s="17"/>
    </row>
    <row r="1275" spans="1:6" ht="30" x14ac:dyDescent="0.25">
      <c r="A1275" s="17" t="s">
        <v>186</v>
      </c>
      <c r="B1275" t="s">
        <v>105</v>
      </c>
      <c r="C1275">
        <v>8</v>
      </c>
      <c r="D1275">
        <v>11.583500000000001</v>
      </c>
      <c r="E1275">
        <f>ROUND((C1275*D1275),4)</f>
        <v>92.668000000000006</v>
      </c>
      <c r="F1275" s="17"/>
    </row>
    <row r="1276" spans="1:6" ht="30" x14ac:dyDescent="0.25">
      <c r="A1276" s="17" t="s">
        <v>187</v>
      </c>
      <c r="B1276" t="s">
        <v>105</v>
      </c>
      <c r="C1276">
        <v>8</v>
      </c>
      <c r="D1276">
        <v>17.4635</v>
      </c>
      <c r="E1276">
        <f>ROUND((C1276*D1276),4)</f>
        <v>139.708</v>
      </c>
      <c r="F1276" s="17"/>
    </row>
    <row r="1277" spans="1:6" x14ac:dyDescent="0.25">
      <c r="A1277" s="17" t="s">
        <v>103</v>
      </c>
      <c r="B1277" t="s">
        <v>9</v>
      </c>
      <c r="C1277" t="s">
        <v>9</v>
      </c>
      <c r="D1277" t="s">
        <v>9</v>
      </c>
      <c r="E1277">
        <f>SUM(E1272:E1276)</f>
        <v>683.20150000000001</v>
      </c>
      <c r="F1277" s="17"/>
    </row>
    <row r="1278" spans="1:6" x14ac:dyDescent="0.25">
      <c r="F1278" s="17"/>
    </row>
    <row r="1279" spans="1:6" x14ac:dyDescent="0.25">
      <c r="A1279" s="17" t="s">
        <v>110</v>
      </c>
      <c r="B1279" t="s">
        <v>9</v>
      </c>
      <c r="C1279" t="s">
        <v>9</v>
      </c>
      <c r="D1279" t="s">
        <v>9</v>
      </c>
      <c r="E1279">
        <f>E1277</f>
        <v>683.20150000000001</v>
      </c>
      <c r="F1279" s="17"/>
    </row>
    <row r="1280" spans="1:6" x14ac:dyDescent="0.25">
      <c r="A1280" s="17" t="s">
        <v>111</v>
      </c>
      <c r="B1280" t="s">
        <v>9</v>
      </c>
      <c r="C1280" t="s">
        <v>9</v>
      </c>
      <c r="D1280" s="287">
        <v>0</v>
      </c>
      <c r="E1280">
        <f>ROUND((E1279*D1280),4)</f>
        <v>0</v>
      </c>
      <c r="F1280" s="17"/>
    </row>
    <row r="1281" spans="1:6" x14ac:dyDescent="0.25">
      <c r="A1281" s="17" t="s">
        <v>112</v>
      </c>
      <c r="B1281" t="s">
        <v>9</v>
      </c>
      <c r="C1281" t="s">
        <v>9</v>
      </c>
      <c r="D1281" t="s">
        <v>9</v>
      </c>
      <c r="E1281">
        <f>SUM(E1279:E1280)</f>
        <v>683.20150000000001</v>
      </c>
      <c r="F1281" s="17"/>
    </row>
    <row r="1282" spans="1:6" x14ac:dyDescent="0.25">
      <c r="F1282" s="17"/>
    </row>
    <row r="1283" spans="1:6" x14ac:dyDescent="0.25">
      <c r="A1283" s="17" t="s">
        <v>1212</v>
      </c>
      <c r="B1283" t="s">
        <v>837</v>
      </c>
      <c r="F1283" s="17"/>
    </row>
    <row r="1284" spans="1:6" ht="30" x14ac:dyDescent="0.25">
      <c r="A1284" s="17" t="s">
        <v>196</v>
      </c>
      <c r="F1284" s="17"/>
    </row>
    <row r="1285" spans="1:6" x14ac:dyDescent="0.25">
      <c r="A1285" s="17" t="s">
        <v>119</v>
      </c>
      <c r="F1285" s="17"/>
    </row>
    <row r="1286" spans="1:6" x14ac:dyDescent="0.25">
      <c r="F1286" s="17"/>
    </row>
    <row r="1287" spans="1:6" x14ac:dyDescent="0.25">
      <c r="A1287" s="17" t="s">
        <v>104</v>
      </c>
      <c r="B1287" t="s">
        <v>98</v>
      </c>
      <c r="C1287" t="s">
        <v>99</v>
      </c>
      <c r="D1287" t="s">
        <v>100</v>
      </c>
      <c r="E1287" t="s">
        <v>101</v>
      </c>
      <c r="F1287" s="17"/>
    </row>
    <row r="1288" spans="1:6" x14ac:dyDescent="0.25">
      <c r="A1288" s="17" t="s">
        <v>1076</v>
      </c>
      <c r="B1288" t="s">
        <v>105</v>
      </c>
      <c r="C1288">
        <v>0.15</v>
      </c>
      <c r="D1288">
        <v>4.7699999999999996</v>
      </c>
      <c r="E1288">
        <f>ROUND((C1288*D1288),4)</f>
        <v>0.71550000000000002</v>
      </c>
      <c r="F1288" s="17"/>
    </row>
    <row r="1289" spans="1:6" x14ac:dyDescent="0.25">
      <c r="A1289" s="17" t="s">
        <v>1077</v>
      </c>
      <c r="B1289" t="s">
        <v>105</v>
      </c>
      <c r="C1289">
        <v>0.15</v>
      </c>
      <c r="D1289">
        <v>6.49</v>
      </c>
      <c r="E1289">
        <f>ROUND((C1289*D1289),4)</f>
        <v>0.97350000000000003</v>
      </c>
      <c r="F1289" s="17"/>
    </row>
    <row r="1290" spans="1:6" x14ac:dyDescent="0.25">
      <c r="A1290" s="17" t="s">
        <v>103</v>
      </c>
      <c r="B1290" t="s">
        <v>9</v>
      </c>
      <c r="C1290" t="s">
        <v>9</v>
      </c>
      <c r="D1290" t="s">
        <v>9</v>
      </c>
      <c r="E1290">
        <f>SUM(E1288:E1289)</f>
        <v>1.6890000000000001</v>
      </c>
      <c r="F1290" s="17"/>
    </row>
    <row r="1291" spans="1:6" x14ac:dyDescent="0.25">
      <c r="F1291" s="17"/>
    </row>
    <row r="1292" spans="1:6" x14ac:dyDescent="0.25">
      <c r="A1292" s="17" t="s">
        <v>106</v>
      </c>
      <c r="B1292" t="s">
        <v>98</v>
      </c>
      <c r="C1292" t="s">
        <v>99</v>
      </c>
      <c r="D1292" t="s">
        <v>100</v>
      </c>
      <c r="E1292" t="s">
        <v>101</v>
      </c>
      <c r="F1292" s="17"/>
    </row>
    <row r="1293" spans="1:6" x14ac:dyDescent="0.25">
      <c r="A1293" s="17" t="s">
        <v>1078</v>
      </c>
      <c r="B1293" t="s">
        <v>144</v>
      </c>
      <c r="C1293">
        <v>2.5</v>
      </c>
      <c r="D1293">
        <v>0.38</v>
      </c>
      <c r="E1293">
        <f>ROUND((C1293*D1293),4)</f>
        <v>0.95</v>
      </c>
      <c r="F1293" s="17"/>
    </row>
    <row r="1294" spans="1:6" ht="30" x14ac:dyDescent="0.25">
      <c r="A1294" s="17" t="s">
        <v>1213</v>
      </c>
      <c r="B1294" t="s">
        <v>109</v>
      </c>
      <c r="C1294">
        <v>1</v>
      </c>
      <c r="D1294" s="1">
        <v>2340</v>
      </c>
      <c r="E1294">
        <f>ROUND((C1294*D1294),4)</f>
        <v>2340</v>
      </c>
      <c r="F1294" s="17"/>
    </row>
    <row r="1295" spans="1:6" x14ac:dyDescent="0.25">
      <c r="A1295" s="17" t="s">
        <v>103</v>
      </c>
      <c r="B1295" t="s">
        <v>9</v>
      </c>
      <c r="C1295" t="s">
        <v>9</v>
      </c>
      <c r="D1295" t="s">
        <v>9</v>
      </c>
      <c r="E1295">
        <f>SUM(E1293:E1294)</f>
        <v>2340.9499999999998</v>
      </c>
      <c r="F1295" s="17"/>
    </row>
    <row r="1296" spans="1:6" x14ac:dyDescent="0.25">
      <c r="F1296" s="17"/>
    </row>
    <row r="1297" spans="1:6" x14ac:dyDescent="0.25">
      <c r="A1297" s="17" t="s">
        <v>110</v>
      </c>
      <c r="B1297" t="s">
        <v>9</v>
      </c>
      <c r="C1297" t="s">
        <v>9</v>
      </c>
      <c r="D1297" t="s">
        <v>9</v>
      </c>
      <c r="E1297">
        <f>E1290+E1295</f>
        <v>2342.6389999999997</v>
      </c>
      <c r="F1297" s="17"/>
    </row>
    <row r="1298" spans="1:6" x14ac:dyDescent="0.25">
      <c r="A1298" s="17" t="s">
        <v>111</v>
      </c>
      <c r="B1298" t="s">
        <v>9</v>
      </c>
      <c r="C1298" t="s">
        <v>9</v>
      </c>
      <c r="D1298" s="287">
        <v>0</v>
      </c>
      <c r="E1298">
        <f>ROUND((E1297*D1298),4)</f>
        <v>0</v>
      </c>
      <c r="F1298" s="17"/>
    </row>
    <row r="1299" spans="1:6" x14ac:dyDescent="0.25">
      <c r="A1299" s="17" t="s">
        <v>112</v>
      </c>
      <c r="B1299" t="s">
        <v>9</v>
      </c>
      <c r="C1299" t="s">
        <v>9</v>
      </c>
      <c r="D1299" t="s">
        <v>9</v>
      </c>
      <c r="E1299">
        <f>SUM(E1297:E1298)</f>
        <v>2342.6389999999997</v>
      </c>
      <c r="F1299" s="17"/>
    </row>
    <row r="1300" spans="1:6" x14ac:dyDescent="0.25">
      <c r="F1300" s="17"/>
    </row>
    <row r="1301" spans="1:6" x14ac:dyDescent="0.25">
      <c r="A1301" s="17" t="s">
        <v>1214</v>
      </c>
      <c r="B1301" t="s">
        <v>765</v>
      </c>
      <c r="F1301" s="17"/>
    </row>
    <row r="1302" spans="1:6" ht="30" x14ac:dyDescent="0.25">
      <c r="A1302" s="17" t="s">
        <v>181</v>
      </c>
      <c r="F1302" s="17"/>
    </row>
    <row r="1303" spans="1:6" x14ac:dyDescent="0.25">
      <c r="A1303" s="17" t="s">
        <v>119</v>
      </c>
      <c r="F1303" s="17"/>
    </row>
    <row r="1304" spans="1:6" x14ac:dyDescent="0.25">
      <c r="F1304" s="17"/>
    </row>
    <row r="1305" spans="1:6" x14ac:dyDescent="0.25">
      <c r="A1305" s="17" t="s">
        <v>106</v>
      </c>
      <c r="B1305" t="s">
        <v>98</v>
      </c>
      <c r="C1305" t="s">
        <v>99</v>
      </c>
      <c r="D1305" t="s">
        <v>100</v>
      </c>
      <c r="E1305" t="s">
        <v>101</v>
      </c>
      <c r="F1305" s="17"/>
    </row>
    <row r="1306" spans="1:6" ht="30" x14ac:dyDescent="0.25">
      <c r="A1306" s="17" t="s">
        <v>1150</v>
      </c>
      <c r="B1306" t="s">
        <v>109</v>
      </c>
      <c r="C1306">
        <v>1</v>
      </c>
      <c r="D1306" s="1">
        <v>3272.25</v>
      </c>
      <c r="E1306">
        <f>ROUND((C1306*D1306),4)</f>
        <v>3272.25</v>
      </c>
      <c r="F1306" s="17"/>
    </row>
    <row r="1307" spans="1:6" x14ac:dyDescent="0.25">
      <c r="A1307" s="17" t="s">
        <v>103</v>
      </c>
      <c r="B1307" t="s">
        <v>9</v>
      </c>
      <c r="C1307" t="s">
        <v>9</v>
      </c>
      <c r="D1307" t="s">
        <v>9</v>
      </c>
      <c r="E1307">
        <f>SUM(E1306:E1306)</f>
        <v>3272.25</v>
      </c>
      <c r="F1307" s="17"/>
    </row>
    <row r="1308" spans="1:6" x14ac:dyDescent="0.25">
      <c r="F1308" s="17"/>
    </row>
    <row r="1309" spans="1:6" x14ac:dyDescent="0.25">
      <c r="A1309" s="17" t="s">
        <v>110</v>
      </c>
      <c r="B1309" t="s">
        <v>9</v>
      </c>
      <c r="C1309" t="s">
        <v>9</v>
      </c>
      <c r="D1309" t="s">
        <v>9</v>
      </c>
      <c r="E1309">
        <f>E1307</f>
        <v>3272.25</v>
      </c>
      <c r="F1309" s="17"/>
    </row>
    <row r="1310" spans="1:6" x14ac:dyDescent="0.25">
      <c r="A1310" s="17" t="s">
        <v>111</v>
      </c>
      <c r="B1310" t="s">
        <v>9</v>
      </c>
      <c r="C1310" t="s">
        <v>9</v>
      </c>
      <c r="D1310" s="287">
        <v>0</v>
      </c>
      <c r="E1310">
        <f>ROUND((E1309*D1310),4)</f>
        <v>0</v>
      </c>
      <c r="F1310" s="17"/>
    </row>
    <row r="1311" spans="1:6" x14ac:dyDescent="0.25">
      <c r="A1311" s="17" t="s">
        <v>112</v>
      </c>
      <c r="B1311" t="s">
        <v>9</v>
      </c>
      <c r="C1311" t="s">
        <v>9</v>
      </c>
      <c r="D1311" t="s">
        <v>9</v>
      </c>
      <c r="E1311">
        <f>SUM(E1309:E1310)</f>
        <v>3272.25</v>
      </c>
      <c r="F1311" s="17"/>
    </row>
    <row r="1312" spans="1:6" x14ac:dyDescent="0.25">
      <c r="F1312" s="17"/>
    </row>
    <row r="1313" spans="1:6" x14ac:dyDescent="0.25">
      <c r="A1313" s="17" t="s">
        <v>1215</v>
      </c>
      <c r="B1313" t="s">
        <v>68</v>
      </c>
      <c r="F1313" s="17"/>
    </row>
    <row r="1314" spans="1:6" ht="30" x14ac:dyDescent="0.25">
      <c r="A1314" s="17" t="s">
        <v>188</v>
      </c>
      <c r="F1314" s="17"/>
    </row>
    <row r="1315" spans="1:6" x14ac:dyDescent="0.25">
      <c r="A1315" s="17" t="s">
        <v>189</v>
      </c>
      <c r="F1315" s="17"/>
    </row>
    <row r="1316" spans="1:6" x14ac:dyDescent="0.25">
      <c r="F1316" s="17"/>
    </row>
    <row r="1317" spans="1:6" x14ac:dyDescent="0.25">
      <c r="A1317" s="17" t="s">
        <v>106</v>
      </c>
      <c r="B1317" t="s">
        <v>98</v>
      </c>
      <c r="C1317" t="s">
        <v>99</v>
      </c>
      <c r="D1317" t="s">
        <v>100</v>
      </c>
      <c r="E1317" t="s">
        <v>101</v>
      </c>
      <c r="F1317" s="17"/>
    </row>
    <row r="1318" spans="1:6" ht="45" x14ac:dyDescent="0.25">
      <c r="A1318" s="17" t="s">
        <v>190</v>
      </c>
      <c r="B1318" t="s">
        <v>191</v>
      </c>
      <c r="C1318">
        <v>0.01</v>
      </c>
      <c r="D1318">
        <v>102.1352</v>
      </c>
      <c r="E1318">
        <f>ROUND((C1318*D1318),4)</f>
        <v>1.0214000000000001</v>
      </c>
      <c r="F1318" s="17"/>
    </row>
    <row r="1319" spans="1:6" x14ac:dyDescent="0.25">
      <c r="A1319" s="17" t="s">
        <v>103</v>
      </c>
      <c r="B1319" t="s">
        <v>9</v>
      </c>
      <c r="C1319" t="s">
        <v>9</v>
      </c>
      <c r="D1319" t="s">
        <v>9</v>
      </c>
      <c r="E1319">
        <f>SUM(E1318:E1318)</f>
        <v>1.0214000000000001</v>
      </c>
      <c r="F1319" s="17"/>
    </row>
    <row r="1320" spans="1:6" x14ac:dyDescent="0.25">
      <c r="F1320" s="17"/>
    </row>
    <row r="1321" spans="1:6" x14ac:dyDescent="0.25">
      <c r="A1321" s="17" t="s">
        <v>110</v>
      </c>
      <c r="B1321" t="s">
        <v>9</v>
      </c>
      <c r="C1321" t="s">
        <v>9</v>
      </c>
      <c r="D1321" t="s">
        <v>9</v>
      </c>
      <c r="E1321">
        <f>E1319</f>
        <v>1.0214000000000001</v>
      </c>
      <c r="F1321" s="17"/>
    </row>
    <row r="1322" spans="1:6" x14ac:dyDescent="0.25">
      <c r="A1322" s="17" t="s">
        <v>111</v>
      </c>
      <c r="B1322" t="s">
        <v>9</v>
      </c>
      <c r="C1322" t="s">
        <v>9</v>
      </c>
      <c r="D1322" s="287">
        <v>0</v>
      </c>
      <c r="E1322">
        <f>ROUND((E1321*D1322),4)</f>
        <v>0</v>
      </c>
      <c r="F1322" s="17"/>
    </row>
    <row r="1323" spans="1:6" x14ac:dyDescent="0.25">
      <c r="A1323" s="17" t="s">
        <v>112</v>
      </c>
      <c r="B1323" t="s">
        <v>9</v>
      </c>
      <c r="C1323" t="s">
        <v>9</v>
      </c>
      <c r="D1323" t="s">
        <v>9</v>
      </c>
      <c r="E1323">
        <f>SUM(E1321:E1322)</f>
        <v>1.0214000000000001</v>
      </c>
      <c r="F1323" s="17"/>
    </row>
    <row r="1324" spans="1:6" x14ac:dyDescent="0.25">
      <c r="F1324" s="17"/>
    </row>
    <row r="1325" spans="1:6" x14ac:dyDescent="0.25">
      <c r="A1325" s="17" t="s">
        <v>1216</v>
      </c>
      <c r="B1325" t="s">
        <v>32</v>
      </c>
      <c r="F1325" s="17"/>
    </row>
    <row r="1326" spans="1:6" ht="75" x14ac:dyDescent="0.25">
      <c r="A1326" s="17" t="s">
        <v>133</v>
      </c>
      <c r="F1326" s="17"/>
    </row>
    <row r="1327" spans="1:6" x14ac:dyDescent="0.25">
      <c r="A1327" s="17" t="s">
        <v>114</v>
      </c>
      <c r="F1327" s="17"/>
    </row>
    <row r="1328" spans="1:6" x14ac:dyDescent="0.25">
      <c r="F1328" s="17"/>
    </row>
    <row r="1329" spans="1:6" x14ac:dyDescent="0.25">
      <c r="A1329" s="17" t="s">
        <v>106</v>
      </c>
      <c r="B1329" t="s">
        <v>98</v>
      </c>
      <c r="C1329" t="s">
        <v>99</v>
      </c>
      <c r="D1329" t="s">
        <v>100</v>
      </c>
      <c r="E1329" t="s">
        <v>101</v>
      </c>
      <c r="F1329" s="17"/>
    </row>
    <row r="1330" spans="1:6" ht="60" x14ac:dyDescent="0.25">
      <c r="A1330" s="17" t="s">
        <v>134</v>
      </c>
      <c r="B1330" t="s">
        <v>135</v>
      </c>
      <c r="C1330">
        <v>9.7999999999999997E-3</v>
      </c>
      <c r="D1330">
        <v>347.2131</v>
      </c>
      <c r="E1330">
        <f t="shared" ref="E1330:E1335" si="22">ROUND((C1330*D1330),4)</f>
        <v>3.4026999999999998</v>
      </c>
      <c r="F1330" s="17"/>
    </row>
    <row r="1331" spans="1:6" x14ac:dyDescent="0.25">
      <c r="A1331" s="17" t="s">
        <v>117</v>
      </c>
      <c r="B1331" t="s">
        <v>105</v>
      </c>
      <c r="C1331">
        <v>1.69</v>
      </c>
      <c r="D1331">
        <v>14.375400000000001</v>
      </c>
      <c r="E1331">
        <f t="shared" si="22"/>
        <v>24.2944</v>
      </c>
      <c r="F1331" s="17"/>
    </row>
    <row r="1332" spans="1:6" x14ac:dyDescent="0.25">
      <c r="A1332" s="17" t="s">
        <v>985</v>
      </c>
      <c r="B1332" t="s">
        <v>105</v>
      </c>
      <c r="C1332">
        <v>0.84499999999999997</v>
      </c>
      <c r="D1332">
        <v>10.5754</v>
      </c>
      <c r="E1332">
        <f t="shared" si="22"/>
        <v>8.9361999999999995</v>
      </c>
      <c r="F1332" s="17"/>
    </row>
    <row r="1333" spans="1:6" ht="30" x14ac:dyDescent="0.25">
      <c r="A1333" s="17" t="s">
        <v>1177</v>
      </c>
      <c r="B1333" t="s">
        <v>136</v>
      </c>
      <c r="C1333">
        <v>2.793E-2</v>
      </c>
      <c r="D1333">
        <v>457.67</v>
      </c>
      <c r="E1333">
        <f t="shared" si="22"/>
        <v>12.7827</v>
      </c>
      <c r="F1333" s="17"/>
    </row>
    <row r="1334" spans="1:6" ht="45" x14ac:dyDescent="0.25">
      <c r="A1334" s="17" t="s">
        <v>1178</v>
      </c>
      <c r="B1334" t="s">
        <v>144</v>
      </c>
      <c r="C1334">
        <v>0.78500000000000003</v>
      </c>
      <c r="D1334">
        <v>1.1599999999999999</v>
      </c>
      <c r="E1334">
        <f t="shared" si="22"/>
        <v>0.91059999999999997</v>
      </c>
      <c r="F1334" s="17"/>
    </row>
    <row r="1335" spans="1:6" ht="30" x14ac:dyDescent="0.25">
      <c r="A1335" s="17" t="s">
        <v>1094</v>
      </c>
      <c r="B1335" t="s">
        <v>1095</v>
      </c>
      <c r="C1335">
        <v>9.4000000000000004E-3</v>
      </c>
      <c r="D1335">
        <v>38.21</v>
      </c>
      <c r="E1335">
        <f t="shared" si="22"/>
        <v>0.35920000000000002</v>
      </c>
      <c r="F1335" s="17"/>
    </row>
    <row r="1336" spans="1:6" x14ac:dyDescent="0.25">
      <c r="A1336" s="17" t="s">
        <v>103</v>
      </c>
      <c r="B1336" t="s">
        <v>9</v>
      </c>
      <c r="C1336" t="s">
        <v>9</v>
      </c>
      <c r="D1336" t="s">
        <v>9</v>
      </c>
      <c r="E1336">
        <f>SUM(E1330:E1335)</f>
        <v>50.6858</v>
      </c>
      <c r="F1336" s="17"/>
    </row>
    <row r="1337" spans="1:6" x14ac:dyDescent="0.25">
      <c r="F1337" s="17"/>
    </row>
    <row r="1338" spans="1:6" x14ac:dyDescent="0.25">
      <c r="A1338" s="17" t="s">
        <v>110</v>
      </c>
      <c r="B1338" t="s">
        <v>9</v>
      </c>
      <c r="C1338" t="s">
        <v>9</v>
      </c>
      <c r="D1338" t="s">
        <v>9</v>
      </c>
      <c r="E1338">
        <f>E1336</f>
        <v>50.6858</v>
      </c>
      <c r="F1338" s="17"/>
    </row>
    <row r="1339" spans="1:6" x14ac:dyDescent="0.25">
      <c r="A1339" s="17" t="s">
        <v>111</v>
      </c>
      <c r="B1339" t="s">
        <v>9</v>
      </c>
      <c r="C1339" t="s">
        <v>9</v>
      </c>
      <c r="D1339" s="287">
        <v>0</v>
      </c>
      <c r="E1339">
        <f>ROUND((E1338*D1339),4)</f>
        <v>0</v>
      </c>
      <c r="F1339" s="17"/>
    </row>
    <row r="1340" spans="1:6" x14ac:dyDescent="0.25">
      <c r="A1340" s="17" t="s">
        <v>112</v>
      </c>
      <c r="B1340" t="s">
        <v>9</v>
      </c>
      <c r="C1340" t="s">
        <v>9</v>
      </c>
      <c r="D1340" t="s">
        <v>9</v>
      </c>
      <c r="E1340">
        <f>SUM(E1338:E1339)</f>
        <v>50.6858</v>
      </c>
      <c r="F1340" s="17"/>
    </row>
    <row r="1341" spans="1:6" x14ac:dyDescent="0.25">
      <c r="F1341" s="17"/>
    </row>
    <row r="1342" spans="1:6" x14ac:dyDescent="0.25">
      <c r="A1342" s="17" t="s">
        <v>1217</v>
      </c>
      <c r="B1342" t="s">
        <v>34</v>
      </c>
      <c r="F1342" s="17"/>
    </row>
    <row r="1343" spans="1:6" ht="45" x14ac:dyDescent="0.25">
      <c r="A1343" s="17" t="s">
        <v>198</v>
      </c>
      <c r="F1343" s="17"/>
    </row>
    <row r="1344" spans="1:6" x14ac:dyDescent="0.25">
      <c r="A1344" s="17" t="s">
        <v>138</v>
      </c>
      <c r="F1344" s="17"/>
    </row>
    <row r="1345" spans="1:6" x14ac:dyDescent="0.25">
      <c r="F1345" s="17"/>
    </row>
    <row r="1346" spans="1:6" x14ac:dyDescent="0.25">
      <c r="A1346" s="17" t="s">
        <v>106</v>
      </c>
      <c r="B1346" t="s">
        <v>98</v>
      </c>
      <c r="C1346" t="s">
        <v>99</v>
      </c>
      <c r="D1346" t="s">
        <v>100</v>
      </c>
      <c r="E1346" t="s">
        <v>101</v>
      </c>
      <c r="F1346" s="17"/>
    </row>
    <row r="1347" spans="1:6" ht="45" x14ac:dyDescent="0.25">
      <c r="A1347" s="17" t="s">
        <v>139</v>
      </c>
      <c r="B1347" t="s">
        <v>132</v>
      </c>
      <c r="C1347">
        <v>0.72</v>
      </c>
      <c r="D1347">
        <v>6.6932999999999998</v>
      </c>
      <c r="E1347">
        <f t="shared" ref="E1347:E1354" si="23">ROUND((C1347*D1347),4)</f>
        <v>4.8192000000000004</v>
      </c>
      <c r="F1347" s="17"/>
    </row>
    <row r="1348" spans="1:6" ht="30" x14ac:dyDescent="0.25">
      <c r="A1348" s="17" t="s">
        <v>140</v>
      </c>
      <c r="B1348" t="s">
        <v>135</v>
      </c>
      <c r="C1348">
        <v>0.01</v>
      </c>
      <c r="D1348">
        <v>322.15350000000001</v>
      </c>
      <c r="E1348">
        <f t="shared" si="23"/>
        <v>3.2214999999999998</v>
      </c>
      <c r="F1348" s="17"/>
    </row>
    <row r="1349" spans="1:6" ht="30" x14ac:dyDescent="0.25">
      <c r="A1349" s="17" t="s">
        <v>141</v>
      </c>
      <c r="B1349" t="s">
        <v>105</v>
      </c>
      <c r="C1349">
        <v>0.123</v>
      </c>
      <c r="D1349">
        <v>12.1135</v>
      </c>
      <c r="E1349">
        <f t="shared" si="23"/>
        <v>1.49</v>
      </c>
      <c r="F1349" s="17"/>
    </row>
    <row r="1350" spans="1:6" ht="30" x14ac:dyDescent="0.25">
      <c r="A1350" s="17" t="s">
        <v>142</v>
      </c>
      <c r="B1350" t="s">
        <v>105</v>
      </c>
      <c r="C1350">
        <v>7.4999999999999997E-2</v>
      </c>
      <c r="D1350">
        <v>14.375400000000001</v>
      </c>
      <c r="E1350">
        <f t="shared" si="23"/>
        <v>1.0782</v>
      </c>
      <c r="F1350" s="17"/>
    </row>
    <row r="1351" spans="1:6" x14ac:dyDescent="0.25">
      <c r="A1351" s="17" t="s">
        <v>117</v>
      </c>
      <c r="B1351" t="s">
        <v>105</v>
      </c>
      <c r="C1351">
        <v>0.02</v>
      </c>
      <c r="D1351">
        <v>14.375400000000001</v>
      </c>
      <c r="E1351">
        <f t="shared" si="23"/>
        <v>0.28749999999999998</v>
      </c>
      <c r="F1351" s="17"/>
    </row>
    <row r="1352" spans="1:6" x14ac:dyDescent="0.25">
      <c r="A1352" s="17" t="s">
        <v>985</v>
      </c>
      <c r="B1352" t="s">
        <v>105</v>
      </c>
      <c r="C1352">
        <v>0.06</v>
      </c>
      <c r="D1352">
        <v>10.5754</v>
      </c>
      <c r="E1352">
        <f t="shared" si="23"/>
        <v>0.63449999999999995</v>
      </c>
      <c r="F1352" s="17"/>
    </row>
    <row r="1353" spans="1:6" x14ac:dyDescent="0.25">
      <c r="A1353" s="17" t="s">
        <v>143</v>
      </c>
      <c r="B1353" t="s">
        <v>132</v>
      </c>
      <c r="C1353">
        <v>0.01</v>
      </c>
      <c r="D1353">
        <v>7.58</v>
      </c>
      <c r="E1353">
        <f t="shared" si="23"/>
        <v>7.5800000000000006E-2</v>
      </c>
      <c r="F1353" s="17"/>
    </row>
    <row r="1354" spans="1:6" ht="30" x14ac:dyDescent="0.25">
      <c r="A1354" s="17" t="s">
        <v>1180</v>
      </c>
      <c r="B1354" t="s">
        <v>144</v>
      </c>
      <c r="C1354">
        <v>0.22189999999999999</v>
      </c>
      <c r="D1354">
        <v>10.02</v>
      </c>
      <c r="E1354">
        <f t="shared" si="23"/>
        <v>2.2233999999999998</v>
      </c>
      <c r="F1354" s="17"/>
    </row>
    <row r="1355" spans="1:6" x14ac:dyDescent="0.25">
      <c r="A1355" s="17" t="s">
        <v>103</v>
      </c>
      <c r="B1355" t="s">
        <v>9</v>
      </c>
      <c r="C1355" t="s">
        <v>9</v>
      </c>
      <c r="D1355" t="s">
        <v>9</v>
      </c>
      <c r="E1355">
        <f>SUM(E1347:E1354)</f>
        <v>13.8301</v>
      </c>
      <c r="F1355" s="17"/>
    </row>
    <row r="1356" spans="1:6" x14ac:dyDescent="0.25">
      <c r="F1356" s="17"/>
    </row>
    <row r="1357" spans="1:6" x14ac:dyDescent="0.25">
      <c r="A1357" s="17" t="s">
        <v>110</v>
      </c>
      <c r="B1357" t="s">
        <v>9</v>
      </c>
      <c r="C1357" t="s">
        <v>9</v>
      </c>
      <c r="D1357" t="s">
        <v>9</v>
      </c>
      <c r="E1357">
        <f>E1355</f>
        <v>13.8301</v>
      </c>
      <c r="F1357" s="17"/>
    </row>
    <row r="1358" spans="1:6" x14ac:dyDescent="0.25">
      <c r="A1358" s="17" t="s">
        <v>111</v>
      </c>
      <c r="B1358" t="s">
        <v>9</v>
      </c>
      <c r="C1358" t="s">
        <v>9</v>
      </c>
      <c r="D1358" s="287">
        <v>0</v>
      </c>
      <c r="E1358">
        <f>ROUND((E1357*D1358),4)</f>
        <v>0</v>
      </c>
      <c r="F1358" s="17"/>
    </row>
    <row r="1359" spans="1:6" x14ac:dyDescent="0.25">
      <c r="A1359" s="17" t="s">
        <v>112</v>
      </c>
      <c r="B1359" t="s">
        <v>9</v>
      </c>
      <c r="C1359" t="s">
        <v>9</v>
      </c>
      <c r="D1359" t="s">
        <v>9</v>
      </c>
      <c r="E1359">
        <f>SUM(E1357:E1358)</f>
        <v>13.8301</v>
      </c>
      <c r="F1359" s="17"/>
    </row>
    <row r="1360" spans="1:6" x14ac:dyDescent="0.25">
      <c r="F1360" s="17"/>
    </row>
    <row r="1361" spans="1:6" x14ac:dyDescent="0.25">
      <c r="A1361" s="17" t="s">
        <v>1218</v>
      </c>
      <c r="B1361" t="s">
        <v>37</v>
      </c>
      <c r="F1361" s="17"/>
    </row>
    <row r="1362" spans="1:6" ht="75" x14ac:dyDescent="0.25">
      <c r="A1362" s="17" t="s">
        <v>137</v>
      </c>
      <c r="F1362" s="17"/>
    </row>
    <row r="1363" spans="1:6" x14ac:dyDescent="0.25">
      <c r="A1363" s="17" t="s">
        <v>114</v>
      </c>
      <c r="F1363" s="17"/>
    </row>
    <row r="1364" spans="1:6" x14ac:dyDescent="0.25">
      <c r="F1364" s="17"/>
    </row>
    <row r="1365" spans="1:6" x14ac:dyDescent="0.25">
      <c r="A1365" s="17" t="s">
        <v>106</v>
      </c>
      <c r="B1365" t="s">
        <v>98</v>
      </c>
      <c r="C1365" t="s">
        <v>99</v>
      </c>
      <c r="D1365" t="s">
        <v>100</v>
      </c>
      <c r="E1365" t="s">
        <v>101</v>
      </c>
      <c r="F1365" s="17"/>
    </row>
    <row r="1366" spans="1:6" ht="60" x14ac:dyDescent="0.25">
      <c r="A1366" s="17" t="s">
        <v>145</v>
      </c>
      <c r="B1366" t="s">
        <v>135</v>
      </c>
      <c r="C1366">
        <v>1.49E-3</v>
      </c>
      <c r="D1366" s="1">
        <v>1658.8304000000001</v>
      </c>
      <c r="E1366">
        <f>ROUND((C1366*D1366),4)</f>
        <v>2.4716999999999998</v>
      </c>
      <c r="F1366" s="17"/>
    </row>
    <row r="1367" spans="1:6" x14ac:dyDescent="0.25">
      <c r="A1367" s="17" t="s">
        <v>117</v>
      </c>
      <c r="B1367" t="s">
        <v>105</v>
      </c>
      <c r="C1367">
        <v>4.2000000000000003E-2</v>
      </c>
      <c r="D1367">
        <v>14.375400000000001</v>
      </c>
      <c r="E1367">
        <f>ROUND((C1367*D1367),4)</f>
        <v>0.6038</v>
      </c>
      <c r="F1367" s="17"/>
    </row>
    <row r="1368" spans="1:6" x14ac:dyDescent="0.25">
      <c r="A1368" s="17" t="s">
        <v>985</v>
      </c>
      <c r="B1368" t="s">
        <v>105</v>
      </c>
      <c r="C1368">
        <v>4.1999999999999997E-3</v>
      </c>
      <c r="D1368">
        <v>10.5754</v>
      </c>
      <c r="E1368">
        <f>ROUND((C1368*D1368),4)</f>
        <v>4.4400000000000002E-2</v>
      </c>
      <c r="F1368" s="17"/>
    </row>
    <row r="1369" spans="1:6" x14ac:dyDescent="0.25">
      <c r="A1369" s="17" t="s">
        <v>103</v>
      </c>
      <c r="B1369" t="s">
        <v>9</v>
      </c>
      <c r="C1369" t="s">
        <v>9</v>
      </c>
      <c r="D1369" t="s">
        <v>9</v>
      </c>
      <c r="E1369">
        <f>SUM(E1366:E1368)</f>
        <v>3.1198999999999999</v>
      </c>
      <c r="F1369" s="17"/>
    </row>
    <row r="1370" spans="1:6" x14ac:dyDescent="0.25">
      <c r="F1370" s="17"/>
    </row>
    <row r="1371" spans="1:6" x14ac:dyDescent="0.25">
      <c r="A1371" s="17" t="s">
        <v>110</v>
      </c>
      <c r="B1371" t="s">
        <v>9</v>
      </c>
      <c r="C1371" t="s">
        <v>9</v>
      </c>
      <c r="D1371" t="s">
        <v>9</v>
      </c>
      <c r="E1371">
        <f>E1369</f>
        <v>3.1198999999999999</v>
      </c>
      <c r="F1371" s="17"/>
    </row>
    <row r="1372" spans="1:6" x14ac:dyDescent="0.25">
      <c r="A1372" s="17" t="s">
        <v>111</v>
      </c>
      <c r="B1372" t="s">
        <v>9</v>
      </c>
      <c r="C1372" t="s">
        <v>9</v>
      </c>
      <c r="D1372" s="287">
        <v>0</v>
      </c>
      <c r="E1372">
        <f>ROUND((E1371*D1372),4)</f>
        <v>0</v>
      </c>
      <c r="F1372" s="17"/>
    </row>
    <row r="1373" spans="1:6" x14ac:dyDescent="0.25">
      <c r="A1373" s="17" t="s">
        <v>112</v>
      </c>
      <c r="B1373" t="s">
        <v>9</v>
      </c>
      <c r="C1373" t="s">
        <v>9</v>
      </c>
      <c r="D1373" t="s">
        <v>9</v>
      </c>
      <c r="E1373">
        <f>SUM(E1371:E1372)</f>
        <v>3.1198999999999999</v>
      </c>
      <c r="F1373" s="17"/>
    </row>
    <row r="1374" spans="1:6" x14ac:dyDescent="0.25">
      <c r="F1374" s="17"/>
    </row>
    <row r="1375" spans="1:6" x14ac:dyDescent="0.25">
      <c r="A1375" s="17" t="s">
        <v>1219</v>
      </c>
      <c r="B1375" t="s">
        <v>38</v>
      </c>
      <c r="F1375" s="17"/>
    </row>
    <row r="1376" spans="1:6" ht="90" x14ac:dyDescent="0.25">
      <c r="A1376" s="17" t="s">
        <v>1183</v>
      </c>
      <c r="F1376" s="17"/>
    </row>
    <row r="1377" spans="1:6" x14ac:dyDescent="0.25">
      <c r="A1377" s="17" t="s">
        <v>114</v>
      </c>
      <c r="F1377" s="17"/>
    </row>
    <row r="1378" spans="1:6" x14ac:dyDescent="0.25">
      <c r="F1378" s="17"/>
    </row>
    <row r="1379" spans="1:6" x14ac:dyDescent="0.25">
      <c r="A1379" s="17" t="s">
        <v>106</v>
      </c>
      <c r="B1379" t="s">
        <v>98</v>
      </c>
      <c r="C1379" t="s">
        <v>99</v>
      </c>
      <c r="D1379" t="s">
        <v>100</v>
      </c>
      <c r="E1379" t="s">
        <v>101</v>
      </c>
      <c r="F1379" s="17"/>
    </row>
    <row r="1380" spans="1:6" ht="60" x14ac:dyDescent="0.25">
      <c r="A1380" s="17" t="s">
        <v>134</v>
      </c>
      <c r="B1380" t="s">
        <v>135</v>
      </c>
      <c r="C1380">
        <v>3.7600000000000001E-2</v>
      </c>
      <c r="D1380">
        <v>347.2131</v>
      </c>
      <c r="E1380">
        <f>ROUND((C1380*D1380),4)</f>
        <v>13.055199999999999</v>
      </c>
      <c r="F1380" s="17"/>
    </row>
    <row r="1381" spans="1:6" x14ac:dyDescent="0.25">
      <c r="A1381" s="17" t="s">
        <v>117</v>
      </c>
      <c r="B1381" t="s">
        <v>105</v>
      </c>
      <c r="C1381">
        <v>0.47</v>
      </c>
      <c r="D1381">
        <v>14.375400000000001</v>
      </c>
      <c r="E1381">
        <f>ROUND((C1381*D1381),4)</f>
        <v>6.7564000000000002</v>
      </c>
      <c r="F1381" s="17"/>
    </row>
    <row r="1382" spans="1:6" x14ac:dyDescent="0.25">
      <c r="A1382" s="17" t="s">
        <v>985</v>
      </c>
      <c r="B1382" t="s">
        <v>105</v>
      </c>
      <c r="C1382">
        <v>0.17100000000000001</v>
      </c>
      <c r="D1382">
        <v>10.5754</v>
      </c>
      <c r="E1382">
        <f>ROUND((C1382*D1382),4)</f>
        <v>1.8084</v>
      </c>
      <c r="F1382" s="17"/>
    </row>
    <row r="1383" spans="1:6" x14ac:dyDescent="0.25">
      <c r="A1383" s="17" t="s">
        <v>103</v>
      </c>
      <c r="B1383" t="s">
        <v>9</v>
      </c>
      <c r="C1383" t="s">
        <v>9</v>
      </c>
      <c r="D1383" t="s">
        <v>9</v>
      </c>
      <c r="E1383">
        <f>SUM(E1380:E1382)</f>
        <v>21.619999999999997</v>
      </c>
      <c r="F1383" s="17"/>
    </row>
    <row r="1384" spans="1:6" x14ac:dyDescent="0.25">
      <c r="F1384" s="17"/>
    </row>
    <row r="1385" spans="1:6" x14ac:dyDescent="0.25">
      <c r="A1385" s="17" t="s">
        <v>110</v>
      </c>
      <c r="B1385" t="s">
        <v>9</v>
      </c>
      <c r="C1385" t="s">
        <v>9</v>
      </c>
      <c r="D1385" t="s">
        <v>9</v>
      </c>
      <c r="E1385">
        <f>E1383</f>
        <v>21.619999999999997</v>
      </c>
      <c r="F1385" s="17"/>
    </row>
    <row r="1386" spans="1:6" x14ac:dyDescent="0.25">
      <c r="A1386" s="17" t="s">
        <v>111</v>
      </c>
      <c r="B1386" t="s">
        <v>9</v>
      </c>
      <c r="C1386" t="s">
        <v>9</v>
      </c>
      <c r="D1386" s="287">
        <v>0</v>
      </c>
      <c r="E1386">
        <f>ROUND((E1385*D1386),4)</f>
        <v>0</v>
      </c>
      <c r="F1386" s="17"/>
    </row>
    <row r="1387" spans="1:6" x14ac:dyDescent="0.25">
      <c r="A1387" s="17" t="s">
        <v>112</v>
      </c>
      <c r="B1387" t="s">
        <v>9</v>
      </c>
      <c r="C1387" t="s">
        <v>9</v>
      </c>
      <c r="D1387" t="s">
        <v>9</v>
      </c>
      <c r="E1387">
        <f>SUM(E1385:E1386)</f>
        <v>21.619999999999997</v>
      </c>
      <c r="F1387" s="17"/>
    </row>
    <row r="1388" spans="1:6" x14ac:dyDescent="0.25">
      <c r="F1388" s="17"/>
    </row>
    <row r="1389" spans="1:6" x14ac:dyDescent="0.25">
      <c r="A1389" s="17" t="s">
        <v>1220</v>
      </c>
      <c r="B1389" t="s">
        <v>39</v>
      </c>
      <c r="F1389" s="17"/>
    </row>
    <row r="1390" spans="1:6" ht="30" x14ac:dyDescent="0.25">
      <c r="A1390" s="17" t="s">
        <v>146</v>
      </c>
      <c r="F1390" s="17"/>
    </row>
    <row r="1391" spans="1:6" x14ac:dyDescent="0.25">
      <c r="A1391" s="17" t="s">
        <v>138</v>
      </c>
      <c r="F1391" s="17"/>
    </row>
    <row r="1392" spans="1:6" x14ac:dyDescent="0.25">
      <c r="F1392" s="17"/>
    </row>
    <row r="1393" spans="1:6" x14ac:dyDescent="0.25">
      <c r="A1393" s="17" t="s">
        <v>106</v>
      </c>
      <c r="B1393" t="s">
        <v>98</v>
      </c>
      <c r="C1393" t="s">
        <v>99</v>
      </c>
      <c r="D1393" t="s">
        <v>100</v>
      </c>
      <c r="E1393" t="s">
        <v>101</v>
      </c>
      <c r="F1393" s="17"/>
    </row>
    <row r="1394" spans="1:6" x14ac:dyDescent="0.25">
      <c r="A1394" s="17" t="s">
        <v>117</v>
      </c>
      <c r="B1394" t="s">
        <v>105</v>
      </c>
      <c r="C1394">
        <v>2</v>
      </c>
      <c r="D1394">
        <v>14.375400000000001</v>
      </c>
      <c r="E1394">
        <f>ROUND((C1394*D1394),4)</f>
        <v>28.750800000000002</v>
      </c>
      <c r="F1394" s="17"/>
    </row>
    <row r="1395" spans="1:6" x14ac:dyDescent="0.25">
      <c r="A1395" s="17" t="s">
        <v>985</v>
      </c>
      <c r="B1395" t="s">
        <v>105</v>
      </c>
      <c r="C1395">
        <v>2</v>
      </c>
      <c r="D1395">
        <v>10.5754</v>
      </c>
      <c r="E1395">
        <f>ROUND((C1395*D1395),4)</f>
        <v>21.1508</v>
      </c>
      <c r="F1395" s="17"/>
    </row>
    <row r="1396" spans="1:6" ht="30" x14ac:dyDescent="0.25">
      <c r="A1396" s="17" t="s">
        <v>1185</v>
      </c>
      <c r="B1396" t="s">
        <v>135</v>
      </c>
      <c r="C1396">
        <v>4.4999999999999997E-3</v>
      </c>
      <c r="D1396">
        <v>405.7063</v>
      </c>
      <c r="E1396">
        <f>ROUND((C1396*D1396),4)</f>
        <v>1.8257000000000001</v>
      </c>
      <c r="F1396" s="17"/>
    </row>
    <row r="1397" spans="1:6" x14ac:dyDescent="0.25">
      <c r="A1397" s="17" t="s">
        <v>147</v>
      </c>
      <c r="B1397" t="s">
        <v>108</v>
      </c>
      <c r="C1397">
        <v>0.8</v>
      </c>
      <c r="D1397">
        <v>203.95</v>
      </c>
      <c r="E1397">
        <f>ROUND((C1397*D1397),4)</f>
        <v>163.16</v>
      </c>
      <c r="F1397" s="17"/>
    </row>
    <row r="1398" spans="1:6" x14ac:dyDescent="0.25">
      <c r="A1398" s="17" t="s">
        <v>103</v>
      </c>
      <c r="B1398" t="s">
        <v>9</v>
      </c>
      <c r="C1398" t="s">
        <v>9</v>
      </c>
      <c r="D1398" t="s">
        <v>9</v>
      </c>
      <c r="E1398">
        <f>SUM(E1394:E1397)</f>
        <v>214.88729999999998</v>
      </c>
      <c r="F1398" s="17"/>
    </row>
    <row r="1399" spans="1:6" x14ac:dyDescent="0.25">
      <c r="F1399" s="17"/>
    </row>
    <row r="1400" spans="1:6" x14ac:dyDescent="0.25">
      <c r="A1400" s="17" t="s">
        <v>110</v>
      </c>
      <c r="B1400" t="s">
        <v>9</v>
      </c>
      <c r="C1400" t="s">
        <v>9</v>
      </c>
      <c r="D1400" t="s">
        <v>9</v>
      </c>
      <c r="E1400">
        <f>E1398</f>
        <v>214.88729999999998</v>
      </c>
      <c r="F1400" s="17"/>
    </row>
    <row r="1401" spans="1:6" x14ac:dyDescent="0.25">
      <c r="A1401" s="17" t="s">
        <v>111</v>
      </c>
      <c r="B1401" t="s">
        <v>9</v>
      </c>
      <c r="C1401" t="s">
        <v>9</v>
      </c>
      <c r="D1401" s="287">
        <v>0</v>
      </c>
      <c r="E1401">
        <f>ROUND((E1400*D1401),4)</f>
        <v>0</v>
      </c>
      <c r="F1401" s="17"/>
    </row>
    <row r="1402" spans="1:6" x14ac:dyDescent="0.25">
      <c r="A1402" s="17" t="s">
        <v>112</v>
      </c>
      <c r="B1402" t="s">
        <v>9</v>
      </c>
      <c r="C1402" t="s">
        <v>9</v>
      </c>
      <c r="D1402" t="s">
        <v>9</v>
      </c>
      <c r="E1402">
        <f>SUM(E1400:E1401)</f>
        <v>214.88729999999998</v>
      </c>
      <c r="F1402" s="17"/>
    </row>
    <row r="1403" spans="1:6" x14ac:dyDescent="0.25">
      <c r="F1403" s="17"/>
    </row>
    <row r="1404" spans="1:6" x14ac:dyDescent="0.25">
      <c r="A1404" s="17" t="s">
        <v>1221</v>
      </c>
      <c r="B1404" t="s">
        <v>699</v>
      </c>
      <c r="F1404" s="17"/>
    </row>
    <row r="1405" spans="1:6" x14ac:dyDescent="0.25">
      <c r="A1405" s="17" t="s">
        <v>1088</v>
      </c>
      <c r="F1405" s="17"/>
    </row>
    <row r="1406" spans="1:6" x14ac:dyDescent="0.25">
      <c r="A1406" s="17" t="s">
        <v>138</v>
      </c>
      <c r="F1406" s="17"/>
    </row>
    <row r="1407" spans="1:6" x14ac:dyDescent="0.25">
      <c r="F1407" s="17"/>
    </row>
    <row r="1408" spans="1:6" x14ac:dyDescent="0.25">
      <c r="A1408" s="17" t="s">
        <v>106</v>
      </c>
      <c r="B1408" t="s">
        <v>98</v>
      </c>
      <c r="C1408" t="s">
        <v>99</v>
      </c>
      <c r="D1408" t="s">
        <v>100</v>
      </c>
      <c r="E1408" t="s">
        <v>101</v>
      </c>
      <c r="F1408" s="17"/>
    </row>
    <row r="1409" spans="1:6" x14ac:dyDescent="0.25">
      <c r="A1409" s="17" t="s">
        <v>1089</v>
      </c>
      <c r="B1409" t="s">
        <v>144</v>
      </c>
      <c r="C1409">
        <v>1</v>
      </c>
      <c r="D1409">
        <v>7.47</v>
      </c>
      <c r="E1409">
        <f>ROUND((C1409*D1409),4)</f>
        <v>7.47</v>
      </c>
      <c r="F1409" s="17"/>
    </row>
    <row r="1410" spans="1:6" x14ac:dyDescent="0.25">
      <c r="A1410" s="17" t="s">
        <v>103</v>
      </c>
      <c r="B1410" t="s">
        <v>9</v>
      </c>
      <c r="C1410" t="s">
        <v>9</v>
      </c>
      <c r="D1410" t="s">
        <v>9</v>
      </c>
      <c r="E1410">
        <f>SUM(E1409:E1409)</f>
        <v>7.47</v>
      </c>
      <c r="F1410" s="17"/>
    </row>
    <row r="1411" spans="1:6" x14ac:dyDescent="0.25">
      <c r="F1411" s="17"/>
    </row>
    <row r="1412" spans="1:6" x14ac:dyDescent="0.25">
      <c r="A1412" s="17" t="s">
        <v>110</v>
      </c>
      <c r="B1412" t="s">
        <v>9</v>
      </c>
      <c r="C1412" t="s">
        <v>9</v>
      </c>
      <c r="D1412" t="s">
        <v>9</v>
      </c>
      <c r="E1412">
        <f>E1410</f>
        <v>7.47</v>
      </c>
      <c r="F1412" s="17"/>
    </row>
    <row r="1413" spans="1:6" x14ac:dyDescent="0.25">
      <c r="A1413" s="17" t="s">
        <v>111</v>
      </c>
      <c r="B1413" t="s">
        <v>9</v>
      </c>
      <c r="C1413" t="s">
        <v>9</v>
      </c>
      <c r="D1413" s="287">
        <v>0</v>
      </c>
      <c r="E1413">
        <f>ROUND((E1412*D1413),4)</f>
        <v>0</v>
      </c>
      <c r="F1413" s="17"/>
    </row>
    <row r="1414" spans="1:6" x14ac:dyDescent="0.25">
      <c r="A1414" s="17" t="s">
        <v>112</v>
      </c>
      <c r="B1414" t="s">
        <v>9</v>
      </c>
      <c r="C1414" t="s">
        <v>9</v>
      </c>
      <c r="D1414" t="s">
        <v>9</v>
      </c>
      <c r="E1414">
        <f>SUM(E1412:E1413)</f>
        <v>7.47</v>
      </c>
      <c r="F1414" s="17"/>
    </row>
    <row r="1415" spans="1:6" x14ac:dyDescent="0.25">
      <c r="F1415" s="17"/>
    </row>
    <row r="1416" spans="1:6" x14ac:dyDescent="0.25">
      <c r="A1416" s="17" t="s">
        <v>1222</v>
      </c>
      <c r="B1416" t="s">
        <v>695</v>
      </c>
      <c r="F1416" s="17"/>
    </row>
    <row r="1417" spans="1:6" ht="30" x14ac:dyDescent="0.25">
      <c r="A1417" s="17" t="s">
        <v>1085</v>
      </c>
      <c r="F1417" s="17"/>
    </row>
    <row r="1418" spans="1:6" x14ac:dyDescent="0.25">
      <c r="A1418" s="17" t="s">
        <v>138</v>
      </c>
      <c r="F1418" s="17"/>
    </row>
    <row r="1419" spans="1:6" x14ac:dyDescent="0.25">
      <c r="F1419" s="17"/>
    </row>
    <row r="1420" spans="1:6" x14ac:dyDescent="0.25">
      <c r="A1420" s="17" t="s">
        <v>106</v>
      </c>
      <c r="B1420" t="s">
        <v>98</v>
      </c>
      <c r="C1420" t="s">
        <v>99</v>
      </c>
      <c r="D1420" t="s">
        <v>100</v>
      </c>
      <c r="E1420" t="s">
        <v>101</v>
      </c>
      <c r="F1420" s="17"/>
    </row>
    <row r="1421" spans="1:6" ht="30" x14ac:dyDescent="0.25">
      <c r="A1421" s="17" t="s">
        <v>1086</v>
      </c>
      <c r="B1421" t="s">
        <v>144</v>
      </c>
      <c r="C1421">
        <v>1</v>
      </c>
      <c r="D1421">
        <v>26.98</v>
      </c>
      <c r="E1421">
        <f>ROUND((C1421*D1421),4)</f>
        <v>26.98</v>
      </c>
      <c r="F1421" s="17"/>
    </row>
    <row r="1422" spans="1:6" x14ac:dyDescent="0.25">
      <c r="A1422" s="17" t="s">
        <v>103</v>
      </c>
      <c r="B1422" t="s">
        <v>9</v>
      </c>
      <c r="C1422" t="s">
        <v>9</v>
      </c>
      <c r="D1422" t="s">
        <v>9</v>
      </c>
      <c r="E1422">
        <f>SUM(E1421:E1421)</f>
        <v>26.98</v>
      </c>
      <c r="F1422" s="17"/>
    </row>
    <row r="1423" spans="1:6" x14ac:dyDescent="0.25">
      <c r="F1423" s="17"/>
    </row>
    <row r="1424" spans="1:6" x14ac:dyDescent="0.25">
      <c r="A1424" s="17" t="s">
        <v>110</v>
      </c>
      <c r="B1424" t="s">
        <v>9</v>
      </c>
      <c r="C1424" t="s">
        <v>9</v>
      </c>
      <c r="D1424" t="s">
        <v>9</v>
      </c>
      <c r="E1424">
        <f>E1422</f>
        <v>26.98</v>
      </c>
      <c r="F1424" s="17"/>
    </row>
    <row r="1425" spans="1:6" x14ac:dyDescent="0.25">
      <c r="A1425" s="17" t="s">
        <v>111</v>
      </c>
      <c r="B1425" t="s">
        <v>9</v>
      </c>
      <c r="C1425" t="s">
        <v>9</v>
      </c>
      <c r="D1425" s="287">
        <v>0</v>
      </c>
      <c r="E1425">
        <f>ROUND((E1424*D1425),4)</f>
        <v>0</v>
      </c>
      <c r="F1425" s="17"/>
    </row>
    <row r="1426" spans="1:6" x14ac:dyDescent="0.25">
      <c r="A1426" s="17" t="s">
        <v>112</v>
      </c>
      <c r="B1426" t="s">
        <v>9</v>
      </c>
      <c r="C1426" t="s">
        <v>9</v>
      </c>
      <c r="D1426" t="s">
        <v>9</v>
      </c>
      <c r="E1426">
        <f>SUM(E1424:E1425)</f>
        <v>26.98</v>
      </c>
      <c r="F1426" s="17"/>
    </row>
    <row r="1427" spans="1:6" x14ac:dyDescent="0.25">
      <c r="F1427" s="17"/>
    </row>
    <row r="1428" spans="1:6" x14ac:dyDescent="0.25">
      <c r="A1428" s="17" t="s">
        <v>1223</v>
      </c>
      <c r="B1428" t="s">
        <v>79</v>
      </c>
      <c r="F1428" s="17"/>
    </row>
    <row r="1429" spans="1:6" ht="30" x14ac:dyDescent="0.25">
      <c r="A1429" s="17" t="s">
        <v>1224</v>
      </c>
      <c r="F1429" s="17"/>
    </row>
    <row r="1430" spans="1:6" x14ac:dyDescent="0.25">
      <c r="A1430" s="17" t="s">
        <v>114</v>
      </c>
      <c r="F1430" s="17"/>
    </row>
    <row r="1431" spans="1:6" x14ac:dyDescent="0.25">
      <c r="F1431" s="17"/>
    </row>
    <row r="1432" spans="1:6" x14ac:dyDescent="0.25">
      <c r="A1432" s="17" t="s">
        <v>106</v>
      </c>
      <c r="B1432" t="s">
        <v>98</v>
      </c>
      <c r="C1432" t="s">
        <v>99</v>
      </c>
      <c r="D1432" t="s">
        <v>100</v>
      </c>
      <c r="E1432" t="s">
        <v>101</v>
      </c>
      <c r="F1432" s="17"/>
    </row>
    <row r="1433" spans="1:6" ht="30" x14ac:dyDescent="0.25">
      <c r="A1433" s="17" t="s">
        <v>141</v>
      </c>
      <c r="B1433" t="s">
        <v>105</v>
      </c>
      <c r="C1433">
        <v>4</v>
      </c>
      <c r="D1433">
        <v>12.1135</v>
      </c>
      <c r="E1433">
        <f>ROUND((C1433*D1433),4)</f>
        <v>48.454000000000001</v>
      </c>
      <c r="F1433" s="17"/>
    </row>
    <row r="1434" spans="1:6" ht="30" x14ac:dyDescent="0.25">
      <c r="A1434" s="17" t="s">
        <v>123</v>
      </c>
      <c r="B1434" t="s">
        <v>105</v>
      </c>
      <c r="C1434">
        <v>4</v>
      </c>
      <c r="D1434">
        <v>14.6435</v>
      </c>
      <c r="E1434">
        <f>ROUND((C1434*D1434),4)</f>
        <v>58.573999999999998</v>
      </c>
      <c r="F1434" s="17"/>
    </row>
    <row r="1435" spans="1:6" ht="30" x14ac:dyDescent="0.25">
      <c r="A1435" s="17" t="s">
        <v>1225</v>
      </c>
      <c r="B1435" t="s">
        <v>109</v>
      </c>
      <c r="C1435">
        <v>0.90909079999999998</v>
      </c>
      <c r="D1435">
        <v>15.16</v>
      </c>
      <c r="E1435">
        <f>ROUND((C1435*D1435),4)</f>
        <v>13.7818</v>
      </c>
      <c r="F1435" s="17"/>
    </row>
    <row r="1436" spans="1:6" ht="30" x14ac:dyDescent="0.25">
      <c r="A1436" s="17" t="s">
        <v>199</v>
      </c>
      <c r="B1436" t="s">
        <v>144</v>
      </c>
      <c r="C1436">
        <v>3.6</v>
      </c>
      <c r="D1436">
        <v>11.91</v>
      </c>
      <c r="E1436">
        <f>ROUND((C1436*D1436),4)</f>
        <v>42.875999999999998</v>
      </c>
      <c r="F1436" s="17"/>
    </row>
    <row r="1437" spans="1:6" x14ac:dyDescent="0.25">
      <c r="A1437" s="17" t="s">
        <v>200</v>
      </c>
      <c r="B1437" t="s">
        <v>132</v>
      </c>
      <c r="C1437">
        <v>0.4</v>
      </c>
      <c r="D1437">
        <v>8.44</v>
      </c>
      <c r="E1437">
        <f>ROUND((C1437*D1437),4)</f>
        <v>3.3759999999999999</v>
      </c>
      <c r="F1437" s="17"/>
    </row>
    <row r="1438" spans="1:6" x14ac:dyDescent="0.25">
      <c r="A1438" s="17" t="s">
        <v>103</v>
      </c>
      <c r="B1438" t="s">
        <v>9</v>
      </c>
      <c r="C1438" t="s">
        <v>9</v>
      </c>
      <c r="D1438" t="s">
        <v>9</v>
      </c>
      <c r="E1438">
        <f>SUM(E1433:E1437)</f>
        <v>167.06180000000001</v>
      </c>
      <c r="F1438" s="17"/>
    </row>
    <row r="1439" spans="1:6" x14ac:dyDescent="0.25">
      <c r="F1439" s="17"/>
    </row>
    <row r="1440" spans="1:6" x14ac:dyDescent="0.25">
      <c r="A1440" s="17" t="s">
        <v>110</v>
      </c>
      <c r="B1440" t="s">
        <v>9</v>
      </c>
      <c r="C1440" t="s">
        <v>9</v>
      </c>
      <c r="D1440" t="s">
        <v>9</v>
      </c>
      <c r="E1440">
        <f>E1438</f>
        <v>167.06180000000001</v>
      </c>
      <c r="F1440" s="17"/>
    </row>
    <row r="1441" spans="1:6" x14ac:dyDescent="0.25">
      <c r="A1441" s="17" t="s">
        <v>111</v>
      </c>
      <c r="B1441" t="s">
        <v>9</v>
      </c>
      <c r="C1441" t="s">
        <v>9</v>
      </c>
      <c r="D1441" s="287">
        <v>0</v>
      </c>
      <c r="E1441">
        <f>ROUND((E1440*D1441),4)</f>
        <v>0</v>
      </c>
      <c r="F1441" s="17"/>
    </row>
    <row r="1442" spans="1:6" x14ac:dyDescent="0.25">
      <c r="A1442" s="17" t="s">
        <v>112</v>
      </c>
      <c r="B1442" t="s">
        <v>9</v>
      </c>
      <c r="C1442" t="s">
        <v>9</v>
      </c>
      <c r="D1442" t="s">
        <v>9</v>
      </c>
      <c r="E1442">
        <f>SUM(E1440:E1441)</f>
        <v>167.06180000000001</v>
      </c>
      <c r="F1442" s="17"/>
    </row>
    <row r="1443" spans="1:6" x14ac:dyDescent="0.25">
      <c r="F1443" s="17"/>
    </row>
    <row r="1444" spans="1:6" x14ac:dyDescent="0.25">
      <c r="A1444" s="17" t="s">
        <v>1226</v>
      </c>
      <c r="B1444" t="s">
        <v>80</v>
      </c>
      <c r="F1444" s="17"/>
    </row>
    <row r="1445" spans="1:6" ht="45" x14ac:dyDescent="0.25">
      <c r="A1445" s="17" t="s">
        <v>201</v>
      </c>
      <c r="F1445" s="17"/>
    </row>
    <row r="1446" spans="1:6" x14ac:dyDescent="0.25">
      <c r="A1446" s="17" t="s">
        <v>114</v>
      </c>
      <c r="F1446" s="17"/>
    </row>
    <row r="1447" spans="1:6" x14ac:dyDescent="0.25">
      <c r="F1447" s="17"/>
    </row>
    <row r="1448" spans="1:6" x14ac:dyDescent="0.25">
      <c r="A1448" s="17" t="s">
        <v>106</v>
      </c>
      <c r="B1448" t="s">
        <v>98</v>
      </c>
      <c r="C1448" t="s">
        <v>99</v>
      </c>
      <c r="D1448" t="s">
        <v>100</v>
      </c>
      <c r="E1448" t="s">
        <v>101</v>
      </c>
      <c r="F1448" s="17"/>
    </row>
    <row r="1449" spans="1:6" x14ac:dyDescent="0.25">
      <c r="A1449" s="17" t="s">
        <v>130</v>
      </c>
      <c r="B1449" t="s">
        <v>105</v>
      </c>
      <c r="C1449">
        <v>0.5</v>
      </c>
      <c r="D1449">
        <v>13.313499999999999</v>
      </c>
      <c r="E1449">
        <f>ROUND((C1449*D1449),4)</f>
        <v>6.6567999999999996</v>
      </c>
      <c r="F1449" s="17"/>
    </row>
    <row r="1450" spans="1:6" x14ac:dyDescent="0.25">
      <c r="A1450" s="17" t="s">
        <v>985</v>
      </c>
      <c r="B1450" t="s">
        <v>105</v>
      </c>
      <c r="C1450">
        <v>0.5</v>
      </c>
      <c r="D1450">
        <v>10.5754</v>
      </c>
      <c r="E1450">
        <f>ROUND((C1450*D1450),4)</f>
        <v>5.2877000000000001</v>
      </c>
      <c r="F1450" s="17"/>
    </row>
    <row r="1451" spans="1:6" x14ac:dyDescent="0.25">
      <c r="A1451" s="17" t="s">
        <v>131</v>
      </c>
      <c r="B1451" t="s">
        <v>132</v>
      </c>
      <c r="C1451">
        <v>1.5</v>
      </c>
      <c r="D1451">
        <v>4.41</v>
      </c>
      <c r="E1451">
        <f>ROUND((C1451*D1451),4)</f>
        <v>6.6150000000000002</v>
      </c>
      <c r="F1451" s="17"/>
    </row>
    <row r="1452" spans="1:6" ht="30" x14ac:dyDescent="0.25">
      <c r="A1452" s="17" t="s">
        <v>1106</v>
      </c>
      <c r="B1452" t="s">
        <v>108</v>
      </c>
      <c r="C1452">
        <v>1</v>
      </c>
      <c r="D1452">
        <v>105.29</v>
      </c>
      <c r="E1452">
        <f>ROUND((C1452*D1452),4)</f>
        <v>105.29</v>
      </c>
      <c r="F1452" s="17"/>
    </row>
    <row r="1453" spans="1:6" x14ac:dyDescent="0.25">
      <c r="A1453" s="17" t="s">
        <v>103</v>
      </c>
      <c r="B1453" t="s">
        <v>9</v>
      </c>
      <c r="C1453" t="s">
        <v>9</v>
      </c>
      <c r="D1453" t="s">
        <v>9</v>
      </c>
      <c r="E1453">
        <f>SUM(E1449:E1452)</f>
        <v>123.84950000000001</v>
      </c>
      <c r="F1453" s="17"/>
    </row>
    <row r="1454" spans="1:6" x14ac:dyDescent="0.25">
      <c r="F1454" s="17"/>
    </row>
    <row r="1455" spans="1:6" x14ac:dyDescent="0.25">
      <c r="A1455" s="17" t="s">
        <v>110</v>
      </c>
      <c r="B1455" t="s">
        <v>9</v>
      </c>
      <c r="C1455" t="s">
        <v>9</v>
      </c>
      <c r="D1455" t="s">
        <v>9</v>
      </c>
      <c r="E1455">
        <f>E1453</f>
        <v>123.84950000000001</v>
      </c>
      <c r="F1455" s="17"/>
    </row>
    <row r="1456" spans="1:6" x14ac:dyDescent="0.25">
      <c r="A1456" s="17" t="s">
        <v>111</v>
      </c>
      <c r="B1456" t="s">
        <v>9</v>
      </c>
      <c r="C1456" t="s">
        <v>9</v>
      </c>
      <c r="D1456" s="287">
        <v>0</v>
      </c>
      <c r="E1456">
        <f>ROUND((E1455*D1456),4)</f>
        <v>0</v>
      </c>
      <c r="F1456" s="17"/>
    </row>
    <row r="1457" spans="1:6" x14ac:dyDescent="0.25">
      <c r="A1457" s="17" t="s">
        <v>112</v>
      </c>
      <c r="B1457" t="s">
        <v>9</v>
      </c>
      <c r="C1457" t="s">
        <v>9</v>
      </c>
      <c r="D1457" t="s">
        <v>9</v>
      </c>
      <c r="E1457">
        <f>SUM(E1455:E1456)</f>
        <v>123.84950000000001</v>
      </c>
      <c r="F1457" s="17"/>
    </row>
    <row r="1458" spans="1:6" x14ac:dyDescent="0.25">
      <c r="F1458" s="17"/>
    </row>
    <row r="1459" spans="1:6" x14ac:dyDescent="0.25">
      <c r="A1459" s="17" t="s">
        <v>1227</v>
      </c>
      <c r="B1459" t="s">
        <v>45</v>
      </c>
      <c r="F1459" s="17"/>
    </row>
    <row r="1460" spans="1:6" ht="30" x14ac:dyDescent="0.25">
      <c r="A1460" s="17" t="s">
        <v>151</v>
      </c>
      <c r="F1460" s="17"/>
    </row>
    <row r="1461" spans="1:6" x14ac:dyDescent="0.25">
      <c r="A1461" s="17" t="s">
        <v>119</v>
      </c>
      <c r="F1461" s="17"/>
    </row>
    <row r="1462" spans="1:6" x14ac:dyDescent="0.25">
      <c r="F1462" s="17"/>
    </row>
    <row r="1463" spans="1:6" x14ac:dyDescent="0.25">
      <c r="A1463" s="17" t="s">
        <v>106</v>
      </c>
      <c r="B1463" t="s">
        <v>98</v>
      </c>
      <c r="C1463" t="s">
        <v>99</v>
      </c>
      <c r="D1463" t="s">
        <v>100</v>
      </c>
      <c r="E1463" t="s">
        <v>101</v>
      </c>
      <c r="F1463" s="17"/>
    </row>
    <row r="1464" spans="1:6" x14ac:dyDescent="0.25">
      <c r="A1464" s="17" t="s">
        <v>130</v>
      </c>
      <c r="B1464" t="s">
        <v>105</v>
      </c>
      <c r="C1464">
        <v>0.3</v>
      </c>
      <c r="D1464">
        <v>13.313499999999999</v>
      </c>
      <c r="E1464">
        <f>ROUND((C1464*D1464),4)</f>
        <v>3.9941</v>
      </c>
      <c r="F1464" s="17"/>
    </row>
    <row r="1465" spans="1:6" ht="60" x14ac:dyDescent="0.25">
      <c r="A1465" s="17" t="s">
        <v>152</v>
      </c>
      <c r="B1465" t="s">
        <v>153</v>
      </c>
      <c r="C1465">
        <v>1</v>
      </c>
      <c r="D1465">
        <v>303.88</v>
      </c>
      <c r="E1465">
        <f>ROUND((C1465*D1465),4)</f>
        <v>303.88</v>
      </c>
      <c r="F1465" s="17"/>
    </row>
    <row r="1466" spans="1:6" ht="30" x14ac:dyDescent="0.25">
      <c r="A1466" s="17" t="s">
        <v>154</v>
      </c>
      <c r="B1466" t="s">
        <v>109</v>
      </c>
      <c r="C1466">
        <v>1</v>
      </c>
      <c r="D1466">
        <v>906.8</v>
      </c>
      <c r="E1466">
        <f>ROUND((C1466*D1466),4)</f>
        <v>906.8</v>
      </c>
      <c r="F1466" s="17"/>
    </row>
    <row r="1467" spans="1:6" ht="30" x14ac:dyDescent="0.25">
      <c r="A1467" s="17" t="s">
        <v>155</v>
      </c>
      <c r="B1467" t="s">
        <v>109</v>
      </c>
      <c r="C1467">
        <v>1</v>
      </c>
      <c r="D1467">
        <v>7.56</v>
      </c>
      <c r="E1467">
        <f>ROUND((C1467*D1467),4)</f>
        <v>7.56</v>
      </c>
      <c r="F1467" s="17"/>
    </row>
    <row r="1468" spans="1:6" ht="30" x14ac:dyDescent="0.25">
      <c r="A1468" s="17" t="s">
        <v>1104</v>
      </c>
      <c r="B1468" t="s">
        <v>108</v>
      </c>
      <c r="C1468">
        <v>1.89</v>
      </c>
      <c r="D1468">
        <v>178.44</v>
      </c>
      <c r="E1468">
        <f>ROUND((C1468*D1468),4)</f>
        <v>337.2516</v>
      </c>
      <c r="F1468" s="17"/>
    </row>
    <row r="1469" spans="1:6" x14ac:dyDescent="0.25">
      <c r="A1469" s="17" t="s">
        <v>103</v>
      </c>
      <c r="B1469" t="s">
        <v>9</v>
      </c>
      <c r="C1469" t="s">
        <v>9</v>
      </c>
      <c r="D1469" t="s">
        <v>9</v>
      </c>
      <c r="E1469">
        <f>SUM(E1464:E1468)</f>
        <v>1559.4857</v>
      </c>
      <c r="F1469" s="17"/>
    </row>
    <row r="1470" spans="1:6" x14ac:dyDescent="0.25">
      <c r="F1470" s="17"/>
    </row>
    <row r="1471" spans="1:6" x14ac:dyDescent="0.25">
      <c r="A1471" s="17" t="s">
        <v>110</v>
      </c>
      <c r="B1471" t="s">
        <v>9</v>
      </c>
      <c r="C1471" t="s">
        <v>9</v>
      </c>
      <c r="D1471" t="s">
        <v>9</v>
      </c>
      <c r="E1471">
        <f>E1469</f>
        <v>1559.4857</v>
      </c>
      <c r="F1471" s="17"/>
    </row>
    <row r="1472" spans="1:6" x14ac:dyDescent="0.25">
      <c r="A1472" s="17" t="s">
        <v>111</v>
      </c>
      <c r="B1472" t="s">
        <v>9</v>
      </c>
      <c r="C1472" t="s">
        <v>9</v>
      </c>
      <c r="D1472" s="287">
        <v>0</v>
      </c>
      <c r="E1472">
        <f>ROUND((E1471*D1472),4)</f>
        <v>0</v>
      </c>
      <c r="F1472" s="17"/>
    </row>
    <row r="1473" spans="1:6" x14ac:dyDescent="0.25">
      <c r="A1473" s="17" t="s">
        <v>112</v>
      </c>
      <c r="B1473" t="s">
        <v>9</v>
      </c>
      <c r="C1473" t="s">
        <v>9</v>
      </c>
      <c r="D1473" t="s">
        <v>9</v>
      </c>
      <c r="E1473">
        <f>SUM(E1471:E1472)</f>
        <v>1559.4857</v>
      </c>
      <c r="F1473" s="17"/>
    </row>
    <row r="1474" spans="1:6" x14ac:dyDescent="0.25">
      <c r="F1474" s="17"/>
    </row>
    <row r="1475" spans="1:6" x14ac:dyDescent="0.25">
      <c r="A1475" s="17" t="s">
        <v>1228</v>
      </c>
      <c r="B1475" t="s">
        <v>815</v>
      </c>
      <c r="F1475" s="17"/>
    </row>
    <row r="1476" spans="1:6" ht="30" x14ac:dyDescent="0.25">
      <c r="A1476" s="17" t="s">
        <v>1189</v>
      </c>
      <c r="F1476" s="17"/>
    </row>
    <row r="1477" spans="1:6" x14ac:dyDescent="0.25">
      <c r="A1477" s="17" t="s">
        <v>197</v>
      </c>
      <c r="F1477" s="17"/>
    </row>
    <row r="1478" spans="1:6" x14ac:dyDescent="0.25">
      <c r="F1478" s="17"/>
    </row>
    <row r="1479" spans="1:6" x14ac:dyDescent="0.25">
      <c r="A1479" s="17" t="s">
        <v>104</v>
      </c>
      <c r="B1479" t="s">
        <v>98</v>
      </c>
      <c r="C1479" t="s">
        <v>99</v>
      </c>
      <c r="D1479" t="s">
        <v>100</v>
      </c>
      <c r="E1479" t="s">
        <v>101</v>
      </c>
      <c r="F1479" s="17"/>
    </row>
    <row r="1480" spans="1:6" ht="30" x14ac:dyDescent="0.25">
      <c r="A1480" s="17" t="s">
        <v>1190</v>
      </c>
      <c r="B1480" t="s">
        <v>105</v>
      </c>
      <c r="C1480">
        <v>2.2999999999999998</v>
      </c>
      <c r="D1480">
        <v>8.4700000000000006</v>
      </c>
      <c r="E1480">
        <f>ROUND((C1480*D1480),4)</f>
        <v>19.481000000000002</v>
      </c>
      <c r="F1480" s="17"/>
    </row>
    <row r="1481" spans="1:6" x14ac:dyDescent="0.25">
      <c r="A1481" s="17" t="s">
        <v>291</v>
      </c>
      <c r="B1481" t="s">
        <v>105</v>
      </c>
      <c r="C1481">
        <v>1.9</v>
      </c>
      <c r="D1481">
        <v>11.48</v>
      </c>
      <c r="E1481">
        <f>ROUND((C1481*D1481),4)</f>
        <v>21.812000000000001</v>
      </c>
      <c r="F1481" s="17"/>
    </row>
    <row r="1482" spans="1:6" x14ac:dyDescent="0.25">
      <c r="A1482" s="17" t="s">
        <v>103</v>
      </c>
      <c r="B1482" t="s">
        <v>9</v>
      </c>
      <c r="C1482" t="s">
        <v>9</v>
      </c>
      <c r="D1482" t="s">
        <v>9</v>
      </c>
      <c r="E1482">
        <f>SUM(E1480:E1481)</f>
        <v>41.293000000000006</v>
      </c>
      <c r="F1482" s="17"/>
    </row>
    <row r="1483" spans="1:6" x14ac:dyDescent="0.25">
      <c r="F1483" s="17"/>
    </row>
    <row r="1484" spans="1:6" x14ac:dyDescent="0.25">
      <c r="A1484" s="17" t="s">
        <v>106</v>
      </c>
      <c r="B1484" t="s">
        <v>98</v>
      </c>
      <c r="C1484" t="s">
        <v>99</v>
      </c>
      <c r="D1484" t="s">
        <v>100</v>
      </c>
      <c r="E1484" t="s">
        <v>101</v>
      </c>
      <c r="F1484" s="17"/>
    </row>
    <row r="1485" spans="1:6" ht="30" x14ac:dyDescent="0.25">
      <c r="A1485" s="17" t="s">
        <v>1191</v>
      </c>
      <c r="B1485" t="s">
        <v>109</v>
      </c>
      <c r="C1485">
        <v>0.1</v>
      </c>
      <c r="D1485">
        <v>1.97</v>
      </c>
      <c r="E1485">
        <f>ROUND((C1485*D1485),4)</f>
        <v>0.19700000000000001</v>
      </c>
      <c r="F1485" s="17"/>
    </row>
    <row r="1486" spans="1:6" ht="30" x14ac:dyDescent="0.25">
      <c r="A1486" s="17" t="s">
        <v>1192</v>
      </c>
      <c r="B1486" t="s">
        <v>109</v>
      </c>
      <c r="C1486">
        <v>2</v>
      </c>
      <c r="D1486">
        <v>1.07</v>
      </c>
      <c r="E1486">
        <f>ROUND((C1486*D1486),4)</f>
        <v>2.14</v>
      </c>
      <c r="F1486" s="17"/>
    </row>
    <row r="1487" spans="1:6" x14ac:dyDescent="0.25">
      <c r="A1487" s="17" t="s">
        <v>1193</v>
      </c>
      <c r="B1487" t="s">
        <v>144</v>
      </c>
      <c r="C1487">
        <v>5</v>
      </c>
      <c r="D1487">
        <v>2.4</v>
      </c>
      <c r="E1487">
        <f>ROUND((C1487*D1487),4)</f>
        <v>12</v>
      </c>
      <c r="F1487" s="17"/>
    </row>
    <row r="1488" spans="1:6" x14ac:dyDescent="0.25">
      <c r="A1488" s="17" t="s">
        <v>103</v>
      </c>
      <c r="B1488" t="s">
        <v>9</v>
      </c>
      <c r="C1488" t="s">
        <v>9</v>
      </c>
      <c r="D1488" t="s">
        <v>9</v>
      </c>
      <c r="E1488">
        <f>SUM(E1485:E1487)</f>
        <v>14.337</v>
      </c>
      <c r="F1488" s="17"/>
    </row>
    <row r="1489" spans="1:6" x14ac:dyDescent="0.25">
      <c r="F1489" s="17"/>
    </row>
    <row r="1490" spans="1:6" x14ac:dyDescent="0.25">
      <c r="A1490" s="17" t="s">
        <v>110</v>
      </c>
      <c r="B1490" t="s">
        <v>9</v>
      </c>
      <c r="C1490" t="s">
        <v>9</v>
      </c>
      <c r="D1490" t="s">
        <v>9</v>
      </c>
      <c r="E1490">
        <f>E1482+E1488</f>
        <v>55.63000000000001</v>
      </c>
      <c r="F1490" s="17"/>
    </row>
    <row r="1491" spans="1:6" x14ac:dyDescent="0.25">
      <c r="A1491" s="17" t="s">
        <v>111</v>
      </c>
      <c r="B1491" t="s">
        <v>9</v>
      </c>
      <c r="C1491" t="s">
        <v>9</v>
      </c>
      <c r="D1491" s="287">
        <v>0</v>
      </c>
      <c r="E1491">
        <f>ROUND((E1490*D1491),4)</f>
        <v>0</v>
      </c>
      <c r="F1491" s="17"/>
    </row>
    <row r="1492" spans="1:6" x14ac:dyDescent="0.25">
      <c r="A1492" s="17" t="s">
        <v>112</v>
      </c>
      <c r="B1492" t="s">
        <v>9</v>
      </c>
      <c r="C1492" t="s">
        <v>9</v>
      </c>
      <c r="D1492" t="s">
        <v>9</v>
      </c>
      <c r="E1492">
        <f>SUM(E1490:E1491)</f>
        <v>55.63000000000001</v>
      </c>
      <c r="F1492" s="17"/>
    </row>
    <row r="1493" spans="1:6" x14ac:dyDescent="0.25">
      <c r="F1493" s="17"/>
    </row>
    <row r="1494" spans="1:6" x14ac:dyDescent="0.25">
      <c r="A1494" s="17" t="s">
        <v>1229</v>
      </c>
      <c r="B1494" t="s">
        <v>818</v>
      </c>
      <c r="F1494" s="17"/>
    </row>
    <row r="1495" spans="1:6" ht="60" x14ac:dyDescent="0.25">
      <c r="A1495" s="17" t="s">
        <v>1195</v>
      </c>
      <c r="F1495" s="17"/>
    </row>
    <row r="1496" spans="1:6" x14ac:dyDescent="0.25">
      <c r="A1496" s="17" t="s">
        <v>197</v>
      </c>
      <c r="F1496" s="17"/>
    </row>
    <row r="1497" spans="1:6" x14ac:dyDescent="0.25">
      <c r="F1497" s="17"/>
    </row>
    <row r="1498" spans="1:6" x14ac:dyDescent="0.25">
      <c r="A1498" s="17" t="s">
        <v>104</v>
      </c>
      <c r="B1498" t="s">
        <v>98</v>
      </c>
      <c r="C1498" t="s">
        <v>99</v>
      </c>
      <c r="D1498" t="s">
        <v>100</v>
      </c>
      <c r="E1498" t="s">
        <v>101</v>
      </c>
      <c r="F1498" s="17"/>
    </row>
    <row r="1499" spans="1:6" ht="30" x14ac:dyDescent="0.25">
      <c r="A1499" s="17" t="s">
        <v>277</v>
      </c>
      <c r="B1499" t="s">
        <v>105</v>
      </c>
      <c r="C1499">
        <v>5</v>
      </c>
      <c r="D1499">
        <v>8.6199999999999992</v>
      </c>
      <c r="E1499">
        <f>ROUND((C1499*D1499),4)</f>
        <v>43.1</v>
      </c>
      <c r="F1499" s="17"/>
    </row>
    <row r="1500" spans="1:6" x14ac:dyDescent="0.25">
      <c r="A1500" s="17" t="s">
        <v>291</v>
      </c>
      <c r="B1500" t="s">
        <v>105</v>
      </c>
      <c r="C1500">
        <v>5</v>
      </c>
      <c r="D1500">
        <v>11.48</v>
      </c>
      <c r="E1500">
        <f>ROUND((C1500*D1500),4)</f>
        <v>57.4</v>
      </c>
      <c r="F1500" s="17"/>
    </row>
    <row r="1501" spans="1:6" x14ac:dyDescent="0.25">
      <c r="A1501" s="17" t="s">
        <v>103</v>
      </c>
      <c r="B1501" t="s">
        <v>9</v>
      </c>
      <c r="C1501" t="s">
        <v>9</v>
      </c>
      <c r="D1501" t="s">
        <v>9</v>
      </c>
      <c r="E1501">
        <f>SUM(E1499:E1500)</f>
        <v>100.5</v>
      </c>
      <c r="F1501" s="17"/>
    </row>
    <row r="1502" spans="1:6" x14ac:dyDescent="0.25">
      <c r="F1502" s="17"/>
    </row>
    <row r="1503" spans="1:6" x14ac:dyDescent="0.25">
      <c r="A1503" s="17" t="s">
        <v>106</v>
      </c>
      <c r="B1503" t="s">
        <v>98</v>
      </c>
      <c r="C1503" t="s">
        <v>99</v>
      </c>
      <c r="D1503" t="s">
        <v>100</v>
      </c>
      <c r="E1503" t="s">
        <v>101</v>
      </c>
      <c r="F1503" s="17"/>
    </row>
    <row r="1504" spans="1:6" ht="30" x14ac:dyDescent="0.25">
      <c r="A1504" s="17" t="s">
        <v>1196</v>
      </c>
      <c r="B1504" t="s">
        <v>109</v>
      </c>
      <c r="C1504">
        <v>2</v>
      </c>
      <c r="D1504">
        <v>1.03</v>
      </c>
      <c r="E1504">
        <f>ROUND((C1504*D1504),4)</f>
        <v>2.06</v>
      </c>
      <c r="F1504" s="17"/>
    </row>
    <row r="1505" spans="1:6" ht="30" x14ac:dyDescent="0.25">
      <c r="A1505" s="17" t="s">
        <v>1197</v>
      </c>
      <c r="B1505" t="s">
        <v>109</v>
      </c>
      <c r="C1505">
        <v>2</v>
      </c>
      <c r="D1505">
        <v>19.73</v>
      </c>
      <c r="E1505">
        <f>ROUND((C1505*D1505),4)</f>
        <v>39.46</v>
      </c>
      <c r="F1505" s="17"/>
    </row>
    <row r="1506" spans="1:6" ht="30" x14ac:dyDescent="0.25">
      <c r="A1506" s="17" t="s">
        <v>1198</v>
      </c>
      <c r="B1506" t="s">
        <v>109</v>
      </c>
      <c r="C1506">
        <v>0.02</v>
      </c>
      <c r="D1506">
        <v>74.88</v>
      </c>
      <c r="E1506">
        <f>ROUND((C1506*D1506),4)</f>
        <v>1.4976</v>
      </c>
      <c r="F1506" s="17"/>
    </row>
    <row r="1507" spans="1:6" ht="30" x14ac:dyDescent="0.25">
      <c r="A1507" s="17" t="s">
        <v>1199</v>
      </c>
      <c r="B1507" t="s">
        <v>144</v>
      </c>
      <c r="C1507">
        <v>1.1000000000000001</v>
      </c>
      <c r="D1507">
        <v>7.75</v>
      </c>
      <c r="E1507">
        <f>ROUND((C1507*D1507),4)</f>
        <v>8.5250000000000004</v>
      </c>
      <c r="F1507" s="17"/>
    </row>
    <row r="1508" spans="1:6" x14ac:dyDescent="0.25">
      <c r="A1508" s="17" t="s">
        <v>103</v>
      </c>
      <c r="B1508" t="s">
        <v>9</v>
      </c>
      <c r="C1508" t="s">
        <v>9</v>
      </c>
      <c r="D1508" t="s">
        <v>9</v>
      </c>
      <c r="E1508">
        <f>SUM(E1504:E1507)</f>
        <v>51.5426</v>
      </c>
      <c r="F1508" s="17"/>
    </row>
    <row r="1509" spans="1:6" x14ac:dyDescent="0.25">
      <c r="F1509" s="17"/>
    </row>
    <row r="1510" spans="1:6" x14ac:dyDescent="0.25">
      <c r="A1510" s="17" t="s">
        <v>110</v>
      </c>
      <c r="B1510" t="s">
        <v>9</v>
      </c>
      <c r="C1510" t="s">
        <v>9</v>
      </c>
      <c r="D1510" t="s">
        <v>9</v>
      </c>
      <c r="E1510">
        <f>E1501+E1508</f>
        <v>152.04259999999999</v>
      </c>
      <c r="F1510" s="17"/>
    </row>
    <row r="1511" spans="1:6" x14ac:dyDescent="0.25">
      <c r="A1511" s="17" t="s">
        <v>111</v>
      </c>
      <c r="B1511" t="s">
        <v>9</v>
      </c>
      <c r="C1511" t="s">
        <v>9</v>
      </c>
      <c r="D1511" s="287">
        <v>0</v>
      </c>
      <c r="E1511">
        <f>ROUND((E1510*D1511),4)</f>
        <v>0</v>
      </c>
      <c r="F1511" s="17"/>
    </row>
    <row r="1512" spans="1:6" x14ac:dyDescent="0.25">
      <c r="A1512" s="17" t="s">
        <v>112</v>
      </c>
      <c r="B1512" t="s">
        <v>9</v>
      </c>
      <c r="C1512" t="s">
        <v>9</v>
      </c>
      <c r="D1512" t="s">
        <v>9</v>
      </c>
      <c r="E1512">
        <f>SUM(E1510:E1511)</f>
        <v>152.04259999999999</v>
      </c>
      <c r="F1512" s="17"/>
    </row>
    <row r="1513" spans="1:6" x14ac:dyDescent="0.25">
      <c r="F1513" s="17"/>
    </row>
    <row r="1514" spans="1:6" x14ac:dyDescent="0.25">
      <c r="A1514" s="17" t="s">
        <v>1230</v>
      </c>
      <c r="B1514" t="s">
        <v>53</v>
      </c>
      <c r="F1514" s="17"/>
    </row>
    <row r="1515" spans="1:6" ht="30" x14ac:dyDescent="0.25">
      <c r="A1515" s="17" t="s">
        <v>170</v>
      </c>
      <c r="F1515" s="17"/>
    </row>
    <row r="1516" spans="1:6" x14ac:dyDescent="0.25">
      <c r="A1516" s="17" t="s">
        <v>114</v>
      </c>
      <c r="F1516" s="17"/>
    </row>
    <row r="1517" spans="1:6" x14ac:dyDescent="0.25">
      <c r="F1517" s="17"/>
    </row>
    <row r="1518" spans="1:6" x14ac:dyDescent="0.25">
      <c r="A1518" s="17" t="s">
        <v>106</v>
      </c>
      <c r="B1518" t="s">
        <v>98</v>
      </c>
      <c r="C1518" t="s">
        <v>99</v>
      </c>
      <c r="D1518" t="s">
        <v>100</v>
      </c>
      <c r="E1518" t="s">
        <v>101</v>
      </c>
      <c r="F1518" s="17"/>
    </row>
    <row r="1519" spans="1:6" x14ac:dyDescent="0.25">
      <c r="A1519" s="17" t="s">
        <v>171</v>
      </c>
      <c r="B1519" t="s">
        <v>105</v>
      </c>
      <c r="C1519">
        <v>0.312</v>
      </c>
      <c r="D1519">
        <v>14.8035</v>
      </c>
      <c r="E1519">
        <f>ROUND((C1519*D1519),4)</f>
        <v>4.6186999999999996</v>
      </c>
      <c r="F1519" s="17"/>
    </row>
    <row r="1520" spans="1:6" x14ac:dyDescent="0.25">
      <c r="A1520" s="17" t="s">
        <v>985</v>
      </c>
      <c r="B1520" t="s">
        <v>105</v>
      </c>
      <c r="C1520">
        <v>0.114</v>
      </c>
      <c r="D1520">
        <v>10.5754</v>
      </c>
      <c r="E1520">
        <f>ROUND((C1520*D1520),4)</f>
        <v>1.2056</v>
      </c>
      <c r="F1520" s="17"/>
    </row>
    <row r="1521" spans="1:6" ht="30" x14ac:dyDescent="0.25">
      <c r="A1521" s="17" t="s">
        <v>1051</v>
      </c>
      <c r="B1521" t="s">
        <v>109</v>
      </c>
      <c r="C1521">
        <v>0.06</v>
      </c>
      <c r="D1521">
        <v>0.88</v>
      </c>
      <c r="E1521">
        <f>ROUND((C1521*D1521),4)</f>
        <v>5.28E-2</v>
      </c>
      <c r="F1521" s="17"/>
    </row>
    <row r="1522" spans="1:6" x14ac:dyDescent="0.25">
      <c r="A1522" s="17" t="s">
        <v>172</v>
      </c>
      <c r="B1522" t="s">
        <v>173</v>
      </c>
      <c r="C1522">
        <v>4.8899999999999999E-2</v>
      </c>
      <c r="D1522">
        <v>100</v>
      </c>
      <c r="E1522">
        <f>ROUND((C1522*D1522),4)</f>
        <v>4.8899999999999997</v>
      </c>
      <c r="F1522" s="17"/>
    </row>
    <row r="1523" spans="1:6" x14ac:dyDescent="0.25">
      <c r="A1523" s="17" t="s">
        <v>103</v>
      </c>
      <c r="B1523" t="s">
        <v>9</v>
      </c>
      <c r="C1523" t="s">
        <v>9</v>
      </c>
      <c r="D1523" t="s">
        <v>9</v>
      </c>
      <c r="E1523">
        <f>SUM(E1519:E1522)</f>
        <v>10.767099999999999</v>
      </c>
      <c r="F1523" s="17"/>
    </row>
    <row r="1524" spans="1:6" x14ac:dyDescent="0.25">
      <c r="F1524" s="17"/>
    </row>
    <row r="1525" spans="1:6" x14ac:dyDescent="0.25">
      <c r="A1525" s="17" t="s">
        <v>110</v>
      </c>
      <c r="B1525" t="s">
        <v>9</v>
      </c>
      <c r="C1525" t="s">
        <v>9</v>
      </c>
      <c r="D1525" t="s">
        <v>9</v>
      </c>
      <c r="E1525">
        <f>E1523</f>
        <v>10.767099999999999</v>
      </c>
      <c r="F1525" s="17"/>
    </row>
    <row r="1526" spans="1:6" x14ac:dyDescent="0.25">
      <c r="A1526" s="17" t="s">
        <v>111</v>
      </c>
      <c r="B1526" t="s">
        <v>9</v>
      </c>
      <c r="C1526" t="s">
        <v>9</v>
      </c>
      <c r="D1526" s="287">
        <v>0</v>
      </c>
      <c r="E1526">
        <f>ROUND((E1525*D1526),4)</f>
        <v>0</v>
      </c>
      <c r="F1526" s="17"/>
    </row>
    <row r="1527" spans="1:6" x14ac:dyDescent="0.25">
      <c r="A1527" s="17" t="s">
        <v>112</v>
      </c>
      <c r="B1527" t="s">
        <v>9</v>
      </c>
      <c r="C1527" t="s">
        <v>9</v>
      </c>
      <c r="D1527" t="s">
        <v>9</v>
      </c>
      <c r="E1527">
        <f>SUM(E1525:E1526)</f>
        <v>10.767099999999999</v>
      </c>
      <c r="F1527" s="17"/>
    </row>
    <row r="1528" spans="1:6" x14ac:dyDescent="0.25">
      <c r="F1528" s="17"/>
    </row>
    <row r="1529" spans="1:6" x14ac:dyDescent="0.25">
      <c r="A1529" s="17" t="s">
        <v>1231</v>
      </c>
      <c r="B1529" t="s">
        <v>55</v>
      </c>
      <c r="F1529" s="17"/>
    </row>
    <row r="1530" spans="1:6" ht="30" x14ac:dyDescent="0.25">
      <c r="A1530" s="17" t="s">
        <v>174</v>
      </c>
      <c r="F1530" s="17"/>
    </row>
    <row r="1531" spans="1:6" x14ac:dyDescent="0.25">
      <c r="A1531" s="17" t="s">
        <v>114</v>
      </c>
      <c r="F1531" s="17"/>
    </row>
    <row r="1532" spans="1:6" x14ac:dyDescent="0.25">
      <c r="F1532" s="17"/>
    </row>
    <row r="1533" spans="1:6" x14ac:dyDescent="0.25">
      <c r="A1533" s="17" t="s">
        <v>106</v>
      </c>
      <c r="B1533" t="s">
        <v>98</v>
      </c>
      <c r="C1533" t="s">
        <v>99</v>
      </c>
      <c r="D1533" t="s">
        <v>100</v>
      </c>
      <c r="E1533" t="s">
        <v>101</v>
      </c>
      <c r="F1533" s="17"/>
    </row>
    <row r="1534" spans="1:6" x14ac:dyDescent="0.25">
      <c r="A1534" s="17" t="s">
        <v>171</v>
      </c>
      <c r="B1534" t="s">
        <v>105</v>
      </c>
      <c r="C1534">
        <v>0.24399999999999999</v>
      </c>
      <c r="D1534">
        <v>14.8035</v>
      </c>
      <c r="E1534">
        <f>ROUND((C1534*D1534),4)</f>
        <v>3.6120999999999999</v>
      </c>
      <c r="F1534" s="17"/>
    </row>
    <row r="1535" spans="1:6" x14ac:dyDescent="0.25">
      <c r="A1535" s="17" t="s">
        <v>985</v>
      </c>
      <c r="B1535" t="s">
        <v>105</v>
      </c>
      <c r="C1535">
        <v>8.8999999999999996E-2</v>
      </c>
      <c r="D1535">
        <v>10.5754</v>
      </c>
      <c r="E1535">
        <f>ROUND((C1535*D1535),4)</f>
        <v>0.94120000000000004</v>
      </c>
      <c r="F1535" s="17"/>
    </row>
    <row r="1536" spans="1:6" x14ac:dyDescent="0.25">
      <c r="A1536" s="17" t="s">
        <v>1130</v>
      </c>
      <c r="B1536" t="s">
        <v>175</v>
      </c>
      <c r="C1536">
        <v>0.33</v>
      </c>
      <c r="D1536">
        <v>13.85</v>
      </c>
      <c r="E1536">
        <f>ROUND((C1536*D1536),4)</f>
        <v>4.5705</v>
      </c>
      <c r="F1536" s="17"/>
    </row>
    <row r="1537" spans="1:6" x14ac:dyDescent="0.25">
      <c r="A1537" s="17" t="s">
        <v>103</v>
      </c>
      <c r="B1537" t="s">
        <v>9</v>
      </c>
      <c r="C1537" t="s">
        <v>9</v>
      </c>
      <c r="D1537" t="s">
        <v>9</v>
      </c>
      <c r="E1537">
        <f>SUM(E1534:E1536)</f>
        <v>9.1237999999999992</v>
      </c>
      <c r="F1537" s="17"/>
    </row>
    <row r="1538" spans="1:6" x14ac:dyDescent="0.25">
      <c r="F1538" s="17"/>
    </row>
    <row r="1539" spans="1:6" x14ac:dyDescent="0.25">
      <c r="A1539" s="17" t="s">
        <v>110</v>
      </c>
      <c r="B1539" t="s">
        <v>9</v>
      </c>
      <c r="C1539" t="s">
        <v>9</v>
      </c>
      <c r="D1539" t="s">
        <v>9</v>
      </c>
      <c r="E1539">
        <f>E1537</f>
        <v>9.1237999999999992</v>
      </c>
      <c r="F1539" s="17"/>
    </row>
    <row r="1540" spans="1:6" x14ac:dyDescent="0.25">
      <c r="A1540" s="17" t="s">
        <v>111</v>
      </c>
      <c r="B1540" t="s">
        <v>9</v>
      </c>
      <c r="C1540" t="s">
        <v>9</v>
      </c>
      <c r="D1540" s="287">
        <v>0</v>
      </c>
      <c r="E1540">
        <f>ROUND((E1539*D1540),4)</f>
        <v>0</v>
      </c>
      <c r="F1540" s="17"/>
    </row>
    <row r="1541" spans="1:6" x14ac:dyDescent="0.25">
      <c r="A1541" s="17" t="s">
        <v>112</v>
      </c>
      <c r="B1541" t="s">
        <v>9</v>
      </c>
      <c r="C1541" t="s">
        <v>9</v>
      </c>
      <c r="D1541" t="s">
        <v>9</v>
      </c>
      <c r="E1541">
        <f>SUM(E1539:E1540)</f>
        <v>9.1237999999999992</v>
      </c>
      <c r="F1541" s="17"/>
    </row>
    <row r="1542" spans="1:6" x14ac:dyDescent="0.25">
      <c r="F1542" s="17"/>
    </row>
    <row r="1543" spans="1:6" x14ac:dyDescent="0.25">
      <c r="A1543" s="17" t="s">
        <v>1232</v>
      </c>
      <c r="B1543" t="s">
        <v>57</v>
      </c>
      <c r="F1543" s="17"/>
    </row>
    <row r="1544" spans="1:6" ht="30" x14ac:dyDescent="0.25">
      <c r="A1544" s="17" t="s">
        <v>176</v>
      </c>
      <c r="F1544" s="17"/>
    </row>
    <row r="1545" spans="1:6" x14ac:dyDescent="0.25">
      <c r="A1545" s="17" t="s">
        <v>114</v>
      </c>
      <c r="F1545" s="17"/>
    </row>
    <row r="1546" spans="1:6" x14ac:dyDescent="0.25">
      <c r="F1546" s="17"/>
    </row>
    <row r="1547" spans="1:6" x14ac:dyDescent="0.25">
      <c r="A1547" s="17" t="s">
        <v>106</v>
      </c>
      <c r="B1547" t="s">
        <v>98</v>
      </c>
      <c r="C1547" t="s">
        <v>99</v>
      </c>
      <c r="D1547" t="s">
        <v>100</v>
      </c>
      <c r="E1547" t="s">
        <v>101</v>
      </c>
      <c r="F1547" s="17"/>
    </row>
    <row r="1548" spans="1:6" x14ac:dyDescent="0.25">
      <c r="A1548" s="17" t="s">
        <v>171</v>
      </c>
      <c r="B1548" t="s">
        <v>105</v>
      </c>
      <c r="C1548">
        <v>0.187</v>
      </c>
      <c r="D1548">
        <v>14.8035</v>
      </c>
      <c r="E1548">
        <f>ROUND((C1548*D1548),4)</f>
        <v>2.7683</v>
      </c>
      <c r="F1548" s="17"/>
    </row>
    <row r="1549" spans="1:6" x14ac:dyDescent="0.25">
      <c r="A1549" s="17" t="s">
        <v>985</v>
      </c>
      <c r="B1549" t="s">
        <v>105</v>
      </c>
      <c r="C1549">
        <v>6.9000000000000006E-2</v>
      </c>
      <c r="D1549">
        <v>10.5754</v>
      </c>
      <c r="E1549">
        <f>ROUND((C1549*D1549),4)</f>
        <v>0.72970000000000002</v>
      </c>
      <c r="F1549" s="17"/>
    </row>
    <row r="1550" spans="1:6" x14ac:dyDescent="0.25">
      <c r="A1550" s="17" t="s">
        <v>1130</v>
      </c>
      <c r="B1550" t="s">
        <v>175</v>
      </c>
      <c r="C1550">
        <v>0.33</v>
      </c>
      <c r="D1550">
        <v>13.85</v>
      </c>
      <c r="E1550">
        <f>ROUND((C1550*D1550),4)</f>
        <v>4.5705</v>
      </c>
      <c r="F1550" s="17"/>
    </row>
    <row r="1551" spans="1:6" x14ac:dyDescent="0.25">
      <c r="A1551" s="17" t="s">
        <v>103</v>
      </c>
      <c r="B1551" t="s">
        <v>9</v>
      </c>
      <c r="C1551" t="s">
        <v>9</v>
      </c>
      <c r="D1551" t="s">
        <v>9</v>
      </c>
      <c r="E1551">
        <f>SUM(E1548:E1550)</f>
        <v>8.0685000000000002</v>
      </c>
      <c r="F1551" s="17"/>
    </row>
    <row r="1552" spans="1:6" x14ac:dyDescent="0.25">
      <c r="F1552" s="17"/>
    </row>
    <row r="1553" spans="1:6" x14ac:dyDescent="0.25">
      <c r="A1553" s="17" t="s">
        <v>110</v>
      </c>
      <c r="B1553" t="s">
        <v>9</v>
      </c>
      <c r="C1553" t="s">
        <v>9</v>
      </c>
      <c r="D1553" t="s">
        <v>9</v>
      </c>
      <c r="E1553">
        <f>E1551</f>
        <v>8.0685000000000002</v>
      </c>
      <c r="F1553" s="17"/>
    </row>
    <row r="1554" spans="1:6" x14ac:dyDescent="0.25">
      <c r="A1554" s="17" t="s">
        <v>111</v>
      </c>
      <c r="B1554" t="s">
        <v>9</v>
      </c>
      <c r="C1554" t="s">
        <v>9</v>
      </c>
      <c r="D1554" s="287">
        <v>0</v>
      </c>
      <c r="E1554">
        <f>ROUND((E1553*D1554),4)</f>
        <v>0</v>
      </c>
      <c r="F1554" s="17"/>
    </row>
    <row r="1555" spans="1:6" x14ac:dyDescent="0.25">
      <c r="A1555" s="17" t="s">
        <v>112</v>
      </c>
      <c r="B1555" t="s">
        <v>9</v>
      </c>
      <c r="C1555" t="s">
        <v>9</v>
      </c>
      <c r="D1555" t="s">
        <v>9</v>
      </c>
      <c r="E1555">
        <f>SUM(E1553:E1554)</f>
        <v>8.0685000000000002</v>
      </c>
      <c r="F1555" s="17"/>
    </row>
    <row r="1556" spans="1:6" x14ac:dyDescent="0.25">
      <c r="F1556" s="17"/>
    </row>
    <row r="1557" spans="1:6" x14ac:dyDescent="0.25">
      <c r="A1557" s="17" t="s">
        <v>1233</v>
      </c>
      <c r="B1557" t="s">
        <v>866</v>
      </c>
      <c r="F1557" s="17"/>
    </row>
    <row r="1558" spans="1:6" ht="30" x14ac:dyDescent="0.25">
      <c r="A1558" s="17" t="s">
        <v>1234</v>
      </c>
      <c r="F1558" s="17"/>
    </row>
    <row r="1559" spans="1:6" x14ac:dyDescent="0.25">
      <c r="A1559" s="17" t="s">
        <v>119</v>
      </c>
      <c r="F1559" s="17"/>
    </row>
    <row r="1560" spans="1:6" x14ac:dyDescent="0.25">
      <c r="F1560" s="17"/>
    </row>
    <row r="1561" spans="1:6" x14ac:dyDescent="0.25">
      <c r="A1561" s="17" t="s">
        <v>106</v>
      </c>
      <c r="B1561" t="s">
        <v>98</v>
      </c>
      <c r="C1561" t="s">
        <v>99</v>
      </c>
      <c r="D1561" t="s">
        <v>100</v>
      </c>
      <c r="E1561" t="s">
        <v>101</v>
      </c>
      <c r="F1561" s="17"/>
    </row>
    <row r="1562" spans="1:6" ht="45" x14ac:dyDescent="0.25">
      <c r="A1562" s="17" t="s">
        <v>164</v>
      </c>
      <c r="B1562" t="s">
        <v>108</v>
      </c>
      <c r="C1562">
        <v>15</v>
      </c>
      <c r="D1562">
        <v>35.039700000000003</v>
      </c>
      <c r="E1562">
        <f t="shared" ref="E1562:E1569" si="24">ROUND((C1562*D1562),4)</f>
        <v>525.59550000000002</v>
      </c>
      <c r="F1562" s="17"/>
    </row>
    <row r="1563" spans="1:6" ht="45" x14ac:dyDescent="0.25">
      <c r="A1563" s="17" t="s">
        <v>165</v>
      </c>
      <c r="B1563" t="s">
        <v>109</v>
      </c>
      <c r="C1563">
        <v>5</v>
      </c>
      <c r="D1563">
        <v>16.537199999999999</v>
      </c>
      <c r="E1563">
        <f t="shared" si="24"/>
        <v>82.686000000000007</v>
      </c>
      <c r="F1563" s="17"/>
    </row>
    <row r="1564" spans="1:6" ht="30" x14ac:dyDescent="0.25">
      <c r="A1564" s="17" t="s">
        <v>141</v>
      </c>
      <c r="B1564" t="s">
        <v>105</v>
      </c>
      <c r="C1564">
        <v>12</v>
      </c>
      <c r="D1564">
        <v>12.1135</v>
      </c>
      <c r="E1564">
        <f t="shared" si="24"/>
        <v>145.36199999999999</v>
      </c>
      <c r="F1564" s="17"/>
    </row>
    <row r="1565" spans="1:6" ht="30" x14ac:dyDescent="0.25">
      <c r="A1565" s="17" t="s">
        <v>123</v>
      </c>
      <c r="B1565" t="s">
        <v>105</v>
      </c>
      <c r="C1565">
        <v>12</v>
      </c>
      <c r="D1565">
        <v>14.6435</v>
      </c>
      <c r="E1565">
        <f t="shared" si="24"/>
        <v>175.72200000000001</v>
      </c>
      <c r="F1565" s="17"/>
    </row>
    <row r="1566" spans="1:6" ht="30" x14ac:dyDescent="0.25">
      <c r="A1566" s="17" t="s">
        <v>166</v>
      </c>
      <c r="B1566" t="s">
        <v>108</v>
      </c>
      <c r="C1566">
        <v>7</v>
      </c>
      <c r="D1566">
        <v>26.24</v>
      </c>
      <c r="E1566">
        <f t="shared" si="24"/>
        <v>183.68</v>
      </c>
      <c r="F1566" s="17"/>
    </row>
    <row r="1567" spans="1:6" ht="30" x14ac:dyDescent="0.25">
      <c r="A1567" s="17" t="s">
        <v>167</v>
      </c>
      <c r="B1567" t="s">
        <v>132</v>
      </c>
      <c r="C1567">
        <v>1</v>
      </c>
      <c r="D1567">
        <v>28.57</v>
      </c>
      <c r="E1567">
        <f t="shared" si="24"/>
        <v>28.57</v>
      </c>
      <c r="F1567" s="17"/>
    </row>
    <row r="1568" spans="1:6" ht="30" x14ac:dyDescent="0.25">
      <c r="A1568" s="17" t="s">
        <v>1157</v>
      </c>
      <c r="B1568" t="s">
        <v>109</v>
      </c>
      <c r="C1568">
        <v>10</v>
      </c>
      <c r="D1568">
        <v>58.19</v>
      </c>
      <c r="E1568">
        <f t="shared" si="24"/>
        <v>581.9</v>
      </c>
      <c r="F1568" s="17"/>
    </row>
    <row r="1569" spans="1:6" x14ac:dyDescent="0.25">
      <c r="A1569" s="17" t="s">
        <v>168</v>
      </c>
      <c r="B1569" t="s">
        <v>132</v>
      </c>
      <c r="C1569">
        <v>1</v>
      </c>
      <c r="D1569">
        <v>8.67</v>
      </c>
      <c r="E1569">
        <f t="shared" si="24"/>
        <v>8.67</v>
      </c>
      <c r="F1569" s="17"/>
    </row>
    <row r="1570" spans="1:6" x14ac:dyDescent="0.25">
      <c r="A1570" s="17" t="s">
        <v>103</v>
      </c>
      <c r="B1570" t="s">
        <v>9</v>
      </c>
      <c r="C1570" t="s">
        <v>9</v>
      </c>
      <c r="D1570" t="s">
        <v>9</v>
      </c>
      <c r="E1570">
        <f>SUM(E1562:E1569)</f>
        <v>1732.1855</v>
      </c>
      <c r="F1570" s="17"/>
    </row>
    <row r="1571" spans="1:6" x14ac:dyDescent="0.25">
      <c r="F1571" s="17"/>
    </row>
    <row r="1572" spans="1:6" x14ac:dyDescent="0.25">
      <c r="A1572" s="17" t="s">
        <v>110</v>
      </c>
      <c r="B1572" t="s">
        <v>9</v>
      </c>
      <c r="C1572" t="s">
        <v>9</v>
      </c>
      <c r="D1572" t="s">
        <v>9</v>
      </c>
      <c r="E1572">
        <f>E1570</f>
        <v>1732.1855</v>
      </c>
      <c r="F1572" s="17"/>
    </row>
    <row r="1573" spans="1:6" x14ac:dyDescent="0.25">
      <c r="A1573" s="17" t="s">
        <v>111</v>
      </c>
      <c r="B1573" t="s">
        <v>9</v>
      </c>
      <c r="C1573" t="s">
        <v>9</v>
      </c>
      <c r="D1573" s="287">
        <v>0</v>
      </c>
      <c r="E1573">
        <f>ROUND((E1572*D1573),4)</f>
        <v>0</v>
      </c>
      <c r="F1573" s="17"/>
    </row>
    <row r="1574" spans="1:6" x14ac:dyDescent="0.25">
      <c r="A1574" s="17" t="s">
        <v>112</v>
      </c>
      <c r="B1574" t="s">
        <v>9</v>
      </c>
      <c r="C1574" t="s">
        <v>9</v>
      </c>
      <c r="D1574" t="s">
        <v>9</v>
      </c>
      <c r="E1574">
        <f>SUM(E1572:E1573)</f>
        <v>1732.1855</v>
      </c>
      <c r="F1574" s="17"/>
    </row>
    <row r="1575" spans="1:6" x14ac:dyDescent="0.25">
      <c r="F1575" s="17"/>
    </row>
    <row r="1576" spans="1:6" x14ac:dyDescent="0.25">
      <c r="A1576" s="17" t="s">
        <v>1235</v>
      </c>
      <c r="B1576" t="s">
        <v>869</v>
      </c>
      <c r="F1576" s="17"/>
    </row>
    <row r="1577" spans="1:6" ht="30" x14ac:dyDescent="0.25">
      <c r="A1577" s="17" t="s">
        <v>1236</v>
      </c>
      <c r="F1577" s="17"/>
    </row>
    <row r="1578" spans="1:6" x14ac:dyDescent="0.25">
      <c r="A1578" s="17" t="s">
        <v>119</v>
      </c>
      <c r="F1578" s="17"/>
    </row>
    <row r="1579" spans="1:6" x14ac:dyDescent="0.25">
      <c r="F1579" s="17"/>
    </row>
    <row r="1580" spans="1:6" x14ac:dyDescent="0.25">
      <c r="A1580" s="17" t="s">
        <v>106</v>
      </c>
      <c r="B1580" t="s">
        <v>98</v>
      </c>
      <c r="C1580" t="s">
        <v>99</v>
      </c>
      <c r="D1580" t="s">
        <v>100</v>
      </c>
      <c r="E1580" t="s">
        <v>101</v>
      </c>
      <c r="F1580" s="17"/>
    </row>
    <row r="1581" spans="1:6" ht="45" x14ac:dyDescent="0.25">
      <c r="A1581" s="17" t="s">
        <v>164</v>
      </c>
      <c r="B1581" t="s">
        <v>108</v>
      </c>
      <c r="C1581">
        <v>15</v>
      </c>
      <c r="D1581">
        <v>35.039700000000003</v>
      </c>
      <c r="E1581">
        <f t="shared" ref="E1581:E1588" si="25">ROUND((C1581*D1581),4)</f>
        <v>525.59550000000002</v>
      </c>
      <c r="F1581" s="17"/>
    </row>
    <row r="1582" spans="1:6" ht="45" x14ac:dyDescent="0.25">
      <c r="A1582" s="17" t="s">
        <v>165</v>
      </c>
      <c r="B1582" t="s">
        <v>109</v>
      </c>
      <c r="C1582">
        <v>6</v>
      </c>
      <c r="D1582">
        <v>16.537199999999999</v>
      </c>
      <c r="E1582">
        <f t="shared" si="25"/>
        <v>99.223200000000006</v>
      </c>
      <c r="F1582" s="17"/>
    </row>
    <row r="1583" spans="1:6" ht="30" x14ac:dyDescent="0.25">
      <c r="A1583" s="17" t="s">
        <v>141</v>
      </c>
      <c r="B1583" t="s">
        <v>105</v>
      </c>
      <c r="C1583">
        <v>12</v>
      </c>
      <c r="D1583">
        <v>12.1135</v>
      </c>
      <c r="E1583">
        <f t="shared" si="25"/>
        <v>145.36199999999999</v>
      </c>
      <c r="F1583" s="17"/>
    </row>
    <row r="1584" spans="1:6" ht="30" x14ac:dyDescent="0.25">
      <c r="A1584" s="17" t="s">
        <v>123</v>
      </c>
      <c r="B1584" t="s">
        <v>105</v>
      </c>
      <c r="C1584">
        <v>12</v>
      </c>
      <c r="D1584">
        <v>14.6435</v>
      </c>
      <c r="E1584">
        <f t="shared" si="25"/>
        <v>175.72200000000001</v>
      </c>
      <c r="F1584" s="17"/>
    </row>
    <row r="1585" spans="1:6" ht="30" x14ac:dyDescent="0.25">
      <c r="A1585" s="17" t="s">
        <v>166</v>
      </c>
      <c r="B1585" t="s">
        <v>108</v>
      </c>
      <c r="C1585">
        <v>7</v>
      </c>
      <c r="D1585">
        <v>26.24</v>
      </c>
      <c r="E1585">
        <f t="shared" si="25"/>
        <v>183.68</v>
      </c>
      <c r="F1585" s="17"/>
    </row>
    <row r="1586" spans="1:6" ht="30" x14ac:dyDescent="0.25">
      <c r="A1586" s="17" t="s">
        <v>167</v>
      </c>
      <c r="B1586" t="s">
        <v>132</v>
      </c>
      <c r="C1586">
        <v>1</v>
      </c>
      <c r="D1586">
        <v>28.57</v>
      </c>
      <c r="E1586">
        <f t="shared" si="25"/>
        <v>28.57</v>
      </c>
      <c r="F1586" s="17"/>
    </row>
    <row r="1587" spans="1:6" ht="30" x14ac:dyDescent="0.25">
      <c r="A1587" s="17" t="s">
        <v>1157</v>
      </c>
      <c r="B1587" t="s">
        <v>109</v>
      </c>
      <c r="C1587">
        <v>12</v>
      </c>
      <c r="D1587">
        <v>58.19</v>
      </c>
      <c r="E1587">
        <f t="shared" si="25"/>
        <v>698.28</v>
      </c>
      <c r="F1587" s="17"/>
    </row>
    <row r="1588" spans="1:6" x14ac:dyDescent="0.25">
      <c r="A1588" s="17" t="s">
        <v>168</v>
      </c>
      <c r="B1588" t="s">
        <v>132</v>
      </c>
      <c r="C1588">
        <v>1</v>
      </c>
      <c r="D1588">
        <v>8.67</v>
      </c>
      <c r="E1588">
        <f t="shared" si="25"/>
        <v>8.67</v>
      </c>
      <c r="F1588" s="17"/>
    </row>
    <row r="1589" spans="1:6" x14ac:dyDescent="0.25">
      <c r="A1589" s="17" t="s">
        <v>103</v>
      </c>
      <c r="B1589" t="s">
        <v>9</v>
      </c>
      <c r="C1589" t="s">
        <v>9</v>
      </c>
      <c r="D1589" t="s">
        <v>9</v>
      </c>
      <c r="E1589">
        <f>SUM(E1581:E1588)</f>
        <v>1865.1026999999999</v>
      </c>
      <c r="F1589" s="17"/>
    </row>
    <row r="1590" spans="1:6" x14ac:dyDescent="0.25">
      <c r="F1590" s="17"/>
    </row>
    <row r="1591" spans="1:6" x14ac:dyDescent="0.25">
      <c r="A1591" s="17" t="s">
        <v>110</v>
      </c>
      <c r="B1591" t="s">
        <v>9</v>
      </c>
      <c r="C1591" t="s">
        <v>9</v>
      </c>
      <c r="D1591" t="s">
        <v>9</v>
      </c>
      <c r="E1591">
        <f>E1589</f>
        <v>1865.1026999999999</v>
      </c>
      <c r="F1591" s="17"/>
    </row>
    <row r="1592" spans="1:6" x14ac:dyDescent="0.25">
      <c r="A1592" s="17" t="s">
        <v>111</v>
      </c>
      <c r="B1592" t="s">
        <v>9</v>
      </c>
      <c r="C1592" t="s">
        <v>9</v>
      </c>
      <c r="D1592" s="287">
        <v>0</v>
      </c>
      <c r="E1592">
        <f>ROUND((E1591*D1592),4)</f>
        <v>0</v>
      </c>
      <c r="F1592" s="17"/>
    </row>
    <row r="1593" spans="1:6" x14ac:dyDescent="0.25">
      <c r="A1593" s="17" t="s">
        <v>112</v>
      </c>
      <c r="B1593" t="s">
        <v>9</v>
      </c>
      <c r="C1593" t="s">
        <v>9</v>
      </c>
      <c r="D1593" t="s">
        <v>9</v>
      </c>
      <c r="E1593">
        <f>SUM(E1591:E1592)</f>
        <v>1865.1026999999999</v>
      </c>
      <c r="F1593" s="17"/>
    </row>
    <row r="1594" spans="1:6" x14ac:dyDescent="0.25">
      <c r="F1594" s="17"/>
    </row>
    <row r="1595" spans="1:6" x14ac:dyDescent="0.25">
      <c r="A1595" s="17" t="s">
        <v>1237</v>
      </c>
      <c r="B1595" t="s">
        <v>765</v>
      </c>
      <c r="F1595" s="17"/>
    </row>
    <row r="1596" spans="1:6" ht="30" x14ac:dyDescent="0.25">
      <c r="A1596" s="17" t="s">
        <v>181</v>
      </c>
      <c r="F1596" s="17"/>
    </row>
    <row r="1597" spans="1:6" x14ac:dyDescent="0.25">
      <c r="A1597" s="17" t="s">
        <v>119</v>
      </c>
      <c r="F1597" s="17"/>
    </row>
    <row r="1598" spans="1:6" x14ac:dyDescent="0.25">
      <c r="F1598" s="17"/>
    </row>
    <row r="1599" spans="1:6" x14ac:dyDescent="0.25">
      <c r="A1599" s="17" t="s">
        <v>106</v>
      </c>
      <c r="B1599" t="s">
        <v>98</v>
      </c>
      <c r="C1599" t="s">
        <v>99</v>
      </c>
      <c r="D1599" t="s">
        <v>100</v>
      </c>
      <c r="E1599" t="s">
        <v>101</v>
      </c>
      <c r="F1599" s="17"/>
    </row>
    <row r="1600" spans="1:6" ht="30" x14ac:dyDescent="0.25">
      <c r="A1600" s="17" t="s">
        <v>1150</v>
      </c>
      <c r="B1600" t="s">
        <v>109</v>
      </c>
      <c r="C1600">
        <v>1</v>
      </c>
      <c r="D1600" s="1">
        <v>3272.25</v>
      </c>
      <c r="E1600">
        <f>ROUND((C1600*D1600),4)</f>
        <v>3272.25</v>
      </c>
      <c r="F1600" s="17"/>
    </row>
    <row r="1601" spans="1:6" x14ac:dyDescent="0.25">
      <c r="A1601" s="17" t="s">
        <v>103</v>
      </c>
      <c r="B1601" t="s">
        <v>9</v>
      </c>
      <c r="C1601" t="s">
        <v>9</v>
      </c>
      <c r="D1601" t="s">
        <v>9</v>
      </c>
      <c r="E1601">
        <f>SUM(E1600:E1600)</f>
        <v>3272.25</v>
      </c>
      <c r="F1601" s="17"/>
    </row>
    <row r="1602" spans="1:6" x14ac:dyDescent="0.25">
      <c r="F1602" s="17"/>
    </row>
    <row r="1603" spans="1:6" x14ac:dyDescent="0.25">
      <c r="A1603" s="17" t="s">
        <v>110</v>
      </c>
      <c r="B1603" t="s">
        <v>9</v>
      </c>
      <c r="C1603" t="s">
        <v>9</v>
      </c>
      <c r="D1603" t="s">
        <v>9</v>
      </c>
      <c r="E1603">
        <f>E1601</f>
        <v>3272.25</v>
      </c>
      <c r="F1603" s="17"/>
    </row>
    <row r="1604" spans="1:6" x14ac:dyDescent="0.25">
      <c r="A1604" s="17" t="s">
        <v>111</v>
      </c>
      <c r="B1604" t="s">
        <v>9</v>
      </c>
      <c r="C1604" t="s">
        <v>9</v>
      </c>
      <c r="D1604" s="287">
        <v>0</v>
      </c>
      <c r="E1604">
        <f>ROUND((E1603*D1604),4)</f>
        <v>0</v>
      </c>
      <c r="F1604" s="17"/>
    </row>
    <row r="1605" spans="1:6" x14ac:dyDescent="0.25">
      <c r="A1605" s="17" t="s">
        <v>112</v>
      </c>
      <c r="B1605" t="s">
        <v>9</v>
      </c>
      <c r="C1605" t="s">
        <v>9</v>
      </c>
      <c r="D1605" t="s">
        <v>9</v>
      </c>
      <c r="E1605">
        <f>SUM(E1603:E1604)</f>
        <v>3272.25</v>
      </c>
      <c r="F1605" s="17"/>
    </row>
    <row r="1606" spans="1:6" x14ac:dyDescent="0.25">
      <c r="F1606" s="17"/>
    </row>
    <row r="1607" spans="1:6" x14ac:dyDescent="0.25">
      <c r="A1607" s="17" t="s">
        <v>1238</v>
      </c>
      <c r="B1607" t="s">
        <v>64</v>
      </c>
      <c r="F1607" s="17"/>
    </row>
    <row r="1608" spans="1:6" x14ac:dyDescent="0.25">
      <c r="A1608" s="17" t="s">
        <v>182</v>
      </c>
      <c r="F1608" s="17"/>
    </row>
    <row r="1609" spans="1:6" x14ac:dyDescent="0.25">
      <c r="A1609" s="17" t="s">
        <v>114</v>
      </c>
      <c r="F1609" s="17"/>
    </row>
    <row r="1610" spans="1:6" x14ac:dyDescent="0.25">
      <c r="F1610" s="17"/>
    </row>
    <row r="1611" spans="1:6" x14ac:dyDescent="0.25">
      <c r="A1611" s="17" t="s">
        <v>106</v>
      </c>
      <c r="B1611" t="s">
        <v>98</v>
      </c>
      <c r="C1611" t="s">
        <v>99</v>
      </c>
      <c r="D1611" t="s">
        <v>100</v>
      </c>
      <c r="E1611" t="s">
        <v>101</v>
      </c>
      <c r="F1611" s="17"/>
    </row>
    <row r="1612" spans="1:6" x14ac:dyDescent="0.25">
      <c r="A1612" s="17" t="s">
        <v>985</v>
      </c>
      <c r="B1612" t="s">
        <v>105</v>
      </c>
      <c r="C1612">
        <v>0.14000000000000001</v>
      </c>
      <c r="D1612">
        <v>10.5754</v>
      </c>
      <c r="E1612">
        <f>ROUND((C1612*D1612),4)</f>
        <v>1.4805999999999999</v>
      </c>
      <c r="F1612" s="17"/>
    </row>
    <row r="1613" spans="1:6" x14ac:dyDescent="0.25">
      <c r="A1613" s="17" t="s">
        <v>183</v>
      </c>
      <c r="B1613" t="s">
        <v>175</v>
      </c>
      <c r="C1613">
        <v>0.05</v>
      </c>
      <c r="D1613">
        <v>4</v>
      </c>
      <c r="E1613">
        <f>ROUND((C1613*D1613),4)</f>
        <v>0.2</v>
      </c>
      <c r="F1613" s="17"/>
    </row>
    <row r="1614" spans="1:6" x14ac:dyDescent="0.25">
      <c r="A1614" s="17" t="s">
        <v>103</v>
      </c>
      <c r="B1614" t="s">
        <v>9</v>
      </c>
      <c r="C1614" t="s">
        <v>9</v>
      </c>
      <c r="D1614" t="s">
        <v>9</v>
      </c>
      <c r="E1614">
        <f>SUM(E1612:E1613)</f>
        <v>1.6805999999999999</v>
      </c>
      <c r="F1614" s="17"/>
    </row>
    <row r="1615" spans="1:6" x14ac:dyDescent="0.25">
      <c r="F1615" s="17"/>
    </row>
    <row r="1616" spans="1:6" x14ac:dyDescent="0.25">
      <c r="A1616" s="17" t="s">
        <v>110</v>
      </c>
      <c r="B1616" t="s">
        <v>9</v>
      </c>
      <c r="C1616" t="s">
        <v>9</v>
      </c>
      <c r="D1616" t="s">
        <v>9</v>
      </c>
      <c r="E1616">
        <f>E1614</f>
        <v>1.6805999999999999</v>
      </c>
      <c r="F1616" s="17"/>
    </row>
    <row r="1617" spans="1:6" x14ac:dyDescent="0.25">
      <c r="A1617" s="17" t="s">
        <v>111</v>
      </c>
      <c r="B1617" t="s">
        <v>9</v>
      </c>
      <c r="C1617" t="s">
        <v>9</v>
      </c>
      <c r="D1617" s="287">
        <v>0</v>
      </c>
      <c r="E1617">
        <f>ROUND((E1616*D1617),4)</f>
        <v>0</v>
      </c>
      <c r="F1617" s="17"/>
    </row>
    <row r="1618" spans="1:6" x14ac:dyDescent="0.25">
      <c r="A1618" s="17" t="s">
        <v>112</v>
      </c>
      <c r="B1618" t="s">
        <v>9</v>
      </c>
      <c r="C1618" t="s">
        <v>9</v>
      </c>
      <c r="D1618" t="s">
        <v>9</v>
      </c>
      <c r="E1618">
        <f>SUM(E1616:E1617)</f>
        <v>1.6805999999999999</v>
      </c>
      <c r="F1618" s="17"/>
    </row>
    <row r="1619" spans="1:6" x14ac:dyDescent="0.25">
      <c r="F1619" s="17"/>
    </row>
    <row r="1620" spans="1:6" x14ac:dyDescent="0.25">
      <c r="A1620" s="17" t="s">
        <v>1239</v>
      </c>
      <c r="B1620" t="s">
        <v>83</v>
      </c>
      <c r="F1620" s="17"/>
    </row>
    <row r="1621" spans="1:6" ht="45" x14ac:dyDescent="0.25">
      <c r="A1621" s="17" t="s">
        <v>202</v>
      </c>
      <c r="F1621" s="17"/>
    </row>
    <row r="1622" spans="1:6" x14ac:dyDescent="0.25">
      <c r="A1622" s="17" t="s">
        <v>119</v>
      </c>
      <c r="F1622" s="17"/>
    </row>
    <row r="1623" spans="1:6" x14ac:dyDescent="0.25">
      <c r="F1623" s="17"/>
    </row>
    <row r="1624" spans="1:6" x14ac:dyDescent="0.25">
      <c r="A1624" s="17" t="s">
        <v>106</v>
      </c>
      <c r="B1624" t="s">
        <v>98</v>
      </c>
      <c r="C1624" t="s">
        <v>99</v>
      </c>
      <c r="D1624" t="s">
        <v>100</v>
      </c>
      <c r="E1624" t="s">
        <v>101</v>
      </c>
      <c r="F1624" s="17"/>
    </row>
    <row r="1625" spans="1:6" ht="30" x14ac:dyDescent="0.25">
      <c r="A1625" s="17" t="s">
        <v>148</v>
      </c>
      <c r="B1625" t="s">
        <v>105</v>
      </c>
      <c r="C1625">
        <v>1.49</v>
      </c>
      <c r="D1625">
        <v>14.173500000000001</v>
      </c>
      <c r="E1625">
        <f t="shared" ref="E1625:E1631" si="26">ROUND((C1625*D1625),4)</f>
        <v>21.118500000000001</v>
      </c>
      <c r="F1625" s="17"/>
    </row>
    <row r="1626" spans="1:6" x14ac:dyDescent="0.25">
      <c r="A1626" s="17" t="s">
        <v>985</v>
      </c>
      <c r="B1626" t="s">
        <v>105</v>
      </c>
      <c r="C1626">
        <v>0.98</v>
      </c>
      <c r="D1626">
        <v>10.5754</v>
      </c>
      <c r="E1626">
        <f t="shared" si="26"/>
        <v>10.363899999999999</v>
      </c>
      <c r="F1626" s="17"/>
    </row>
    <row r="1627" spans="1:6" ht="30" x14ac:dyDescent="0.25">
      <c r="A1627" s="17" t="s">
        <v>203</v>
      </c>
      <c r="B1627" t="s">
        <v>109</v>
      </c>
      <c r="C1627">
        <v>6</v>
      </c>
      <c r="D1627">
        <v>0.4</v>
      </c>
      <c r="E1627">
        <f t="shared" si="26"/>
        <v>2.4</v>
      </c>
      <c r="F1627" s="17"/>
    </row>
    <row r="1628" spans="1:6" x14ac:dyDescent="0.25">
      <c r="A1628" s="17" t="s">
        <v>204</v>
      </c>
      <c r="B1628" t="s">
        <v>132</v>
      </c>
      <c r="C1628">
        <v>3.5099999999999999E-2</v>
      </c>
      <c r="D1628">
        <v>2.58</v>
      </c>
      <c r="E1628">
        <f t="shared" si="26"/>
        <v>9.06E-2</v>
      </c>
      <c r="F1628" s="17"/>
    </row>
    <row r="1629" spans="1:6" ht="30" x14ac:dyDescent="0.25">
      <c r="A1629" s="17" t="s">
        <v>205</v>
      </c>
      <c r="B1629" t="s">
        <v>132</v>
      </c>
      <c r="C1629">
        <v>0.52280000000000004</v>
      </c>
      <c r="D1629">
        <v>14.62</v>
      </c>
      <c r="E1629">
        <f t="shared" si="26"/>
        <v>7.6433</v>
      </c>
      <c r="F1629" s="17"/>
    </row>
    <row r="1630" spans="1:6" x14ac:dyDescent="0.25">
      <c r="A1630" s="17" t="s">
        <v>147</v>
      </c>
      <c r="B1630" t="s">
        <v>108</v>
      </c>
      <c r="C1630">
        <v>1.0049999999999999</v>
      </c>
      <c r="D1630">
        <v>203.95</v>
      </c>
      <c r="E1630">
        <f t="shared" si="26"/>
        <v>204.96979999999999</v>
      </c>
      <c r="F1630" s="17"/>
    </row>
    <row r="1631" spans="1:6" ht="30" x14ac:dyDescent="0.25">
      <c r="A1631" s="17" t="s">
        <v>1240</v>
      </c>
      <c r="B1631" t="s">
        <v>109</v>
      </c>
      <c r="C1631">
        <v>2</v>
      </c>
      <c r="D1631">
        <v>23.87</v>
      </c>
      <c r="E1631">
        <f t="shared" si="26"/>
        <v>47.74</v>
      </c>
      <c r="F1631" s="17"/>
    </row>
    <row r="1632" spans="1:6" x14ac:dyDescent="0.25">
      <c r="A1632" s="17" t="s">
        <v>103</v>
      </c>
      <c r="B1632" t="s">
        <v>9</v>
      </c>
      <c r="C1632" t="s">
        <v>9</v>
      </c>
      <c r="D1632" t="s">
        <v>9</v>
      </c>
      <c r="E1632">
        <f>SUM(E1625:E1631)</f>
        <v>294.3261</v>
      </c>
      <c r="F1632" s="17"/>
    </row>
    <row r="1633" spans="1:6" x14ac:dyDescent="0.25">
      <c r="F1633" s="17"/>
    </row>
    <row r="1634" spans="1:6" x14ac:dyDescent="0.25">
      <c r="A1634" s="17" t="s">
        <v>110</v>
      </c>
      <c r="B1634" t="s">
        <v>9</v>
      </c>
      <c r="C1634" t="s">
        <v>9</v>
      </c>
      <c r="D1634" t="s">
        <v>9</v>
      </c>
      <c r="E1634">
        <f>E1632</f>
        <v>294.3261</v>
      </c>
      <c r="F1634" s="17"/>
    </row>
    <row r="1635" spans="1:6" x14ac:dyDescent="0.25">
      <c r="A1635" s="17" t="s">
        <v>111</v>
      </c>
      <c r="B1635" t="s">
        <v>9</v>
      </c>
      <c r="C1635" t="s">
        <v>9</v>
      </c>
      <c r="D1635" s="287">
        <v>0</v>
      </c>
      <c r="E1635">
        <f>ROUND((E1634*D1635),4)</f>
        <v>0</v>
      </c>
      <c r="F1635" s="17"/>
    </row>
    <row r="1636" spans="1:6" x14ac:dyDescent="0.25">
      <c r="A1636" s="17" t="s">
        <v>112</v>
      </c>
      <c r="B1636" t="s">
        <v>9</v>
      </c>
      <c r="C1636" t="s">
        <v>9</v>
      </c>
      <c r="D1636" t="s">
        <v>9</v>
      </c>
      <c r="E1636">
        <f>SUM(E1634:E1635)</f>
        <v>294.3261</v>
      </c>
      <c r="F1636" s="17"/>
    </row>
    <row r="1637" spans="1:6" x14ac:dyDescent="0.25">
      <c r="F1637" s="17"/>
    </row>
    <row r="1638" spans="1:6" x14ac:dyDescent="0.25">
      <c r="A1638" s="17" t="s">
        <v>1241</v>
      </c>
      <c r="B1638" t="s">
        <v>41</v>
      </c>
      <c r="F1638" s="17"/>
    </row>
    <row r="1639" spans="1:6" ht="60" x14ac:dyDescent="0.25">
      <c r="A1639" s="17" t="s">
        <v>149</v>
      </c>
      <c r="F1639" s="17"/>
    </row>
    <row r="1640" spans="1:6" x14ac:dyDescent="0.25">
      <c r="A1640" s="17" t="s">
        <v>119</v>
      </c>
      <c r="F1640" s="17"/>
    </row>
    <row r="1641" spans="1:6" x14ac:dyDescent="0.25">
      <c r="F1641" s="17"/>
    </row>
    <row r="1642" spans="1:6" x14ac:dyDescent="0.25">
      <c r="A1642" s="17" t="s">
        <v>106</v>
      </c>
      <c r="B1642" t="s">
        <v>98</v>
      </c>
      <c r="C1642" t="s">
        <v>99</v>
      </c>
      <c r="D1642" t="s">
        <v>100</v>
      </c>
      <c r="E1642" t="s">
        <v>101</v>
      </c>
      <c r="F1642" s="17"/>
    </row>
    <row r="1643" spans="1:6" ht="45" x14ac:dyDescent="0.25">
      <c r="A1643" s="17" t="s">
        <v>1242</v>
      </c>
      <c r="B1643" t="s">
        <v>109</v>
      </c>
      <c r="C1643">
        <v>1</v>
      </c>
      <c r="D1643">
        <v>39.260100000000001</v>
      </c>
      <c r="E1643">
        <f>ROUND((C1643*D1643),4)</f>
        <v>39.260100000000001</v>
      </c>
      <c r="F1643" s="17"/>
    </row>
    <row r="1644" spans="1:6" ht="30" x14ac:dyDescent="0.25">
      <c r="A1644" s="17" t="s">
        <v>1243</v>
      </c>
      <c r="B1644" t="s">
        <v>109</v>
      </c>
      <c r="C1644">
        <v>1</v>
      </c>
      <c r="D1644">
        <v>88.653000000000006</v>
      </c>
      <c r="E1644">
        <f>ROUND((C1644*D1644),4)</f>
        <v>88.653000000000006</v>
      </c>
      <c r="F1644" s="17"/>
    </row>
    <row r="1645" spans="1:6" ht="30" x14ac:dyDescent="0.25">
      <c r="A1645" s="17" t="s">
        <v>150</v>
      </c>
      <c r="B1645" t="s">
        <v>109</v>
      </c>
      <c r="C1645">
        <v>1</v>
      </c>
      <c r="D1645">
        <v>129.00030000000001</v>
      </c>
      <c r="E1645">
        <f>ROUND((C1645*D1645),4)</f>
        <v>129.00030000000001</v>
      </c>
      <c r="F1645" s="17"/>
    </row>
    <row r="1646" spans="1:6" x14ac:dyDescent="0.25">
      <c r="A1646" s="17" t="s">
        <v>103</v>
      </c>
      <c r="B1646" t="s">
        <v>9</v>
      </c>
      <c r="C1646" t="s">
        <v>9</v>
      </c>
      <c r="D1646" t="s">
        <v>9</v>
      </c>
      <c r="E1646">
        <f>SUM(E1643:E1645)</f>
        <v>256.91340000000002</v>
      </c>
      <c r="F1646" s="17"/>
    </row>
    <row r="1647" spans="1:6" x14ac:dyDescent="0.25">
      <c r="F1647" s="17"/>
    </row>
    <row r="1648" spans="1:6" x14ac:dyDescent="0.25">
      <c r="A1648" s="17" t="s">
        <v>110</v>
      </c>
      <c r="B1648" t="s">
        <v>9</v>
      </c>
      <c r="C1648" t="s">
        <v>9</v>
      </c>
      <c r="D1648" t="s">
        <v>9</v>
      </c>
      <c r="E1648">
        <f>E1646</f>
        <v>256.91340000000002</v>
      </c>
      <c r="F1648" s="17"/>
    </row>
    <row r="1649" spans="1:6" x14ac:dyDescent="0.25">
      <c r="A1649" s="17" t="s">
        <v>111</v>
      </c>
      <c r="B1649" t="s">
        <v>9</v>
      </c>
      <c r="C1649" t="s">
        <v>9</v>
      </c>
      <c r="D1649" s="287">
        <v>0</v>
      </c>
      <c r="E1649">
        <f>ROUND((E1648*D1649),4)</f>
        <v>0</v>
      </c>
      <c r="F1649" s="17"/>
    </row>
    <row r="1650" spans="1:6" x14ac:dyDescent="0.25">
      <c r="A1650" s="17" t="s">
        <v>112</v>
      </c>
      <c r="B1650" t="s">
        <v>9</v>
      </c>
      <c r="C1650" t="s">
        <v>9</v>
      </c>
      <c r="D1650" t="s">
        <v>9</v>
      </c>
      <c r="E1650">
        <f>SUM(E1648:E1649)</f>
        <v>256.91340000000002</v>
      </c>
      <c r="F1650" s="17"/>
    </row>
    <row r="1651" spans="1:6" x14ac:dyDescent="0.25">
      <c r="F1651" s="17"/>
    </row>
    <row r="1652" spans="1:6" x14ac:dyDescent="0.25">
      <c r="A1652" s="17" t="s">
        <v>1244</v>
      </c>
      <c r="B1652" t="s">
        <v>43</v>
      </c>
      <c r="F1652" s="17"/>
    </row>
    <row r="1653" spans="1:6" ht="45" x14ac:dyDescent="0.25">
      <c r="A1653" s="17" t="s">
        <v>1245</v>
      </c>
      <c r="F1653" s="17"/>
    </row>
    <row r="1654" spans="1:6" x14ac:dyDescent="0.25">
      <c r="A1654" s="17" t="s">
        <v>119</v>
      </c>
      <c r="F1654" s="17"/>
    </row>
    <row r="1655" spans="1:6" x14ac:dyDescent="0.25">
      <c r="F1655" s="17"/>
    </row>
    <row r="1656" spans="1:6" x14ac:dyDescent="0.25">
      <c r="A1656" s="17" t="s">
        <v>106</v>
      </c>
      <c r="B1656" t="s">
        <v>98</v>
      </c>
      <c r="C1656" t="s">
        <v>99</v>
      </c>
      <c r="D1656" t="s">
        <v>100</v>
      </c>
      <c r="E1656" t="s">
        <v>101</v>
      </c>
      <c r="F1656" s="17"/>
    </row>
    <row r="1657" spans="1:6" ht="30" x14ac:dyDescent="0.25">
      <c r="A1657" s="17" t="s">
        <v>121</v>
      </c>
      <c r="B1657" t="s">
        <v>105</v>
      </c>
      <c r="C1657">
        <v>0.17</v>
      </c>
      <c r="D1657">
        <v>14.8035</v>
      </c>
      <c r="E1657">
        <f>ROUND((C1657*D1657),4)</f>
        <v>2.5165999999999999</v>
      </c>
      <c r="F1657" s="17"/>
    </row>
    <row r="1658" spans="1:6" x14ac:dyDescent="0.25">
      <c r="A1658" s="17" t="s">
        <v>985</v>
      </c>
      <c r="B1658" t="s">
        <v>105</v>
      </c>
      <c r="C1658">
        <v>0.05</v>
      </c>
      <c r="D1658">
        <v>10.5754</v>
      </c>
      <c r="E1658">
        <f>ROUND((C1658*D1658),4)</f>
        <v>0.52880000000000005</v>
      </c>
      <c r="F1658" s="17"/>
    </row>
    <row r="1659" spans="1:6" ht="30" x14ac:dyDescent="0.25">
      <c r="A1659" s="17" t="s">
        <v>1191</v>
      </c>
      <c r="B1659" t="s">
        <v>109</v>
      </c>
      <c r="C1659">
        <v>3.04E-2</v>
      </c>
      <c r="D1659">
        <v>1.97</v>
      </c>
      <c r="E1659">
        <f>ROUND((C1659*D1659),4)</f>
        <v>5.9900000000000002E-2</v>
      </c>
      <c r="F1659" s="17"/>
    </row>
    <row r="1660" spans="1:6" ht="30" x14ac:dyDescent="0.25">
      <c r="A1660" s="17" t="s">
        <v>1246</v>
      </c>
      <c r="B1660" t="s">
        <v>109</v>
      </c>
      <c r="C1660">
        <v>1</v>
      </c>
      <c r="D1660">
        <v>53.9</v>
      </c>
      <c r="E1660">
        <f>ROUND((C1660*D1660),4)</f>
        <v>53.9</v>
      </c>
      <c r="F1660" s="17"/>
    </row>
    <row r="1661" spans="1:6" x14ac:dyDescent="0.25">
      <c r="A1661" s="17" t="s">
        <v>103</v>
      </c>
      <c r="B1661" t="s">
        <v>9</v>
      </c>
      <c r="C1661" t="s">
        <v>9</v>
      </c>
      <c r="D1661" t="s">
        <v>9</v>
      </c>
      <c r="E1661">
        <f>SUM(E1657:E1660)</f>
        <v>57.005299999999998</v>
      </c>
      <c r="F1661" s="17"/>
    </row>
    <row r="1662" spans="1:6" x14ac:dyDescent="0.25">
      <c r="F1662" s="17"/>
    </row>
    <row r="1663" spans="1:6" x14ac:dyDescent="0.25">
      <c r="A1663" s="17" t="s">
        <v>110</v>
      </c>
      <c r="B1663" t="s">
        <v>9</v>
      </c>
      <c r="C1663" t="s">
        <v>9</v>
      </c>
      <c r="D1663" t="s">
        <v>9</v>
      </c>
      <c r="E1663">
        <f>E1661</f>
        <v>57.005299999999998</v>
      </c>
      <c r="F1663" s="17"/>
    </row>
    <row r="1664" spans="1:6" x14ac:dyDescent="0.25">
      <c r="A1664" s="17" t="s">
        <v>111</v>
      </c>
      <c r="B1664" t="s">
        <v>9</v>
      </c>
      <c r="C1664" t="s">
        <v>9</v>
      </c>
      <c r="D1664" s="287">
        <v>0</v>
      </c>
      <c r="E1664">
        <f>ROUND((E1663*D1664),4)</f>
        <v>0</v>
      </c>
      <c r="F1664" s="17"/>
    </row>
    <row r="1665" spans="1:6" x14ac:dyDescent="0.25">
      <c r="A1665" s="17" t="s">
        <v>112</v>
      </c>
      <c r="B1665" t="s">
        <v>9</v>
      </c>
      <c r="C1665" t="s">
        <v>9</v>
      </c>
      <c r="D1665" t="s">
        <v>9</v>
      </c>
      <c r="E1665">
        <f>SUM(E1663:E1664)</f>
        <v>57.005299999999998</v>
      </c>
      <c r="F1665" s="17"/>
    </row>
    <row r="1666" spans="1:6" x14ac:dyDescent="0.25">
      <c r="F1666" s="17"/>
    </row>
    <row r="1667" spans="1:6" x14ac:dyDescent="0.25">
      <c r="A1667" s="17" t="s">
        <v>1247</v>
      </c>
      <c r="B1667" t="s">
        <v>815</v>
      </c>
      <c r="F1667" s="17"/>
    </row>
    <row r="1668" spans="1:6" ht="30" x14ac:dyDescent="0.25">
      <c r="A1668" s="17" t="s">
        <v>1189</v>
      </c>
      <c r="F1668" s="17"/>
    </row>
    <row r="1669" spans="1:6" x14ac:dyDescent="0.25">
      <c r="A1669" s="17" t="s">
        <v>197</v>
      </c>
      <c r="F1669" s="17"/>
    </row>
    <row r="1670" spans="1:6" x14ac:dyDescent="0.25">
      <c r="F1670" s="17"/>
    </row>
    <row r="1671" spans="1:6" x14ac:dyDescent="0.25">
      <c r="A1671" s="17" t="s">
        <v>104</v>
      </c>
      <c r="B1671" t="s">
        <v>98</v>
      </c>
      <c r="C1671" t="s">
        <v>99</v>
      </c>
      <c r="D1671" t="s">
        <v>100</v>
      </c>
      <c r="E1671" t="s">
        <v>101</v>
      </c>
      <c r="F1671" s="17"/>
    </row>
    <row r="1672" spans="1:6" ht="30" x14ac:dyDescent="0.25">
      <c r="A1672" s="17" t="s">
        <v>1190</v>
      </c>
      <c r="B1672" t="s">
        <v>105</v>
      </c>
      <c r="C1672">
        <v>2.2999999999999998</v>
      </c>
      <c r="D1672">
        <v>8.4700000000000006</v>
      </c>
      <c r="E1672">
        <f>ROUND((C1672*D1672),4)</f>
        <v>19.481000000000002</v>
      </c>
      <c r="F1672" s="17"/>
    </row>
    <row r="1673" spans="1:6" x14ac:dyDescent="0.25">
      <c r="A1673" s="17" t="s">
        <v>291</v>
      </c>
      <c r="B1673" t="s">
        <v>105</v>
      </c>
      <c r="C1673">
        <v>1.9</v>
      </c>
      <c r="D1673">
        <v>11.48</v>
      </c>
      <c r="E1673">
        <f>ROUND((C1673*D1673),4)</f>
        <v>21.812000000000001</v>
      </c>
      <c r="F1673" s="17"/>
    </row>
    <row r="1674" spans="1:6" x14ac:dyDescent="0.25">
      <c r="A1674" s="17" t="s">
        <v>103</v>
      </c>
      <c r="B1674" t="s">
        <v>9</v>
      </c>
      <c r="C1674" t="s">
        <v>9</v>
      </c>
      <c r="D1674" t="s">
        <v>9</v>
      </c>
      <c r="E1674">
        <f>SUM(E1672:E1673)</f>
        <v>41.293000000000006</v>
      </c>
      <c r="F1674" s="17"/>
    </row>
    <row r="1675" spans="1:6" x14ac:dyDescent="0.25">
      <c r="F1675" s="17"/>
    </row>
    <row r="1676" spans="1:6" x14ac:dyDescent="0.25">
      <c r="A1676" s="17" t="s">
        <v>106</v>
      </c>
      <c r="B1676" t="s">
        <v>98</v>
      </c>
      <c r="C1676" t="s">
        <v>99</v>
      </c>
      <c r="D1676" t="s">
        <v>100</v>
      </c>
      <c r="E1676" t="s">
        <v>101</v>
      </c>
      <c r="F1676" s="17"/>
    </row>
    <row r="1677" spans="1:6" ht="30" x14ac:dyDescent="0.25">
      <c r="A1677" s="17" t="s">
        <v>1191</v>
      </c>
      <c r="B1677" t="s">
        <v>109</v>
      </c>
      <c r="C1677">
        <v>0.1</v>
      </c>
      <c r="D1677">
        <v>1.97</v>
      </c>
      <c r="E1677">
        <f>ROUND((C1677*D1677),4)</f>
        <v>0.19700000000000001</v>
      </c>
      <c r="F1677" s="17"/>
    </row>
    <row r="1678" spans="1:6" ht="30" x14ac:dyDescent="0.25">
      <c r="A1678" s="17" t="s">
        <v>1192</v>
      </c>
      <c r="B1678" t="s">
        <v>109</v>
      </c>
      <c r="C1678">
        <v>2</v>
      </c>
      <c r="D1678">
        <v>1.07</v>
      </c>
      <c r="E1678">
        <f>ROUND((C1678*D1678),4)</f>
        <v>2.14</v>
      </c>
      <c r="F1678" s="17"/>
    </row>
    <row r="1679" spans="1:6" x14ac:dyDescent="0.25">
      <c r="A1679" s="17" t="s">
        <v>1193</v>
      </c>
      <c r="B1679" t="s">
        <v>144</v>
      </c>
      <c r="C1679">
        <v>5</v>
      </c>
      <c r="D1679">
        <v>2.4</v>
      </c>
      <c r="E1679">
        <f>ROUND((C1679*D1679),4)</f>
        <v>12</v>
      </c>
      <c r="F1679" s="17"/>
    </row>
    <row r="1680" spans="1:6" x14ac:dyDescent="0.25">
      <c r="A1680" s="17" t="s">
        <v>103</v>
      </c>
      <c r="B1680" t="s">
        <v>9</v>
      </c>
      <c r="C1680" t="s">
        <v>9</v>
      </c>
      <c r="D1680" t="s">
        <v>9</v>
      </c>
      <c r="E1680">
        <f>SUM(E1677:E1679)</f>
        <v>14.337</v>
      </c>
      <c r="F1680" s="17"/>
    </row>
    <row r="1681" spans="1:6" x14ac:dyDescent="0.25">
      <c r="F1681" s="17"/>
    </row>
    <row r="1682" spans="1:6" x14ac:dyDescent="0.25">
      <c r="A1682" s="17" t="s">
        <v>110</v>
      </c>
      <c r="B1682" t="s">
        <v>9</v>
      </c>
      <c r="C1682" t="s">
        <v>9</v>
      </c>
      <c r="D1682" t="s">
        <v>9</v>
      </c>
      <c r="E1682">
        <f>E1674+E1680</f>
        <v>55.63000000000001</v>
      </c>
      <c r="F1682" s="17"/>
    </row>
    <row r="1683" spans="1:6" x14ac:dyDescent="0.25">
      <c r="A1683" s="17" t="s">
        <v>111</v>
      </c>
      <c r="B1683" t="s">
        <v>9</v>
      </c>
      <c r="C1683" t="s">
        <v>9</v>
      </c>
      <c r="D1683" s="287">
        <v>0</v>
      </c>
      <c r="E1683">
        <f>ROUND((E1682*D1683),4)</f>
        <v>0</v>
      </c>
      <c r="F1683" s="17"/>
    </row>
    <row r="1684" spans="1:6" x14ac:dyDescent="0.25">
      <c r="A1684" s="17" t="s">
        <v>112</v>
      </c>
      <c r="B1684" t="s">
        <v>9</v>
      </c>
      <c r="C1684" t="s">
        <v>9</v>
      </c>
      <c r="D1684" t="s">
        <v>9</v>
      </c>
      <c r="E1684">
        <f>SUM(E1682:E1683)</f>
        <v>55.63000000000001</v>
      </c>
      <c r="F1684" s="17"/>
    </row>
    <row r="1685" spans="1:6" x14ac:dyDescent="0.25">
      <c r="F1685" s="17"/>
    </row>
    <row r="1686" spans="1:6" x14ac:dyDescent="0.25">
      <c r="A1686" s="17" t="s">
        <v>1248</v>
      </c>
      <c r="B1686" t="s">
        <v>818</v>
      </c>
      <c r="F1686" s="17"/>
    </row>
    <row r="1687" spans="1:6" ht="60" x14ac:dyDescent="0.25">
      <c r="A1687" s="17" t="s">
        <v>1195</v>
      </c>
      <c r="F1687" s="17"/>
    </row>
    <row r="1688" spans="1:6" x14ac:dyDescent="0.25">
      <c r="A1688" s="17" t="s">
        <v>197</v>
      </c>
      <c r="F1688" s="17"/>
    </row>
    <row r="1689" spans="1:6" x14ac:dyDescent="0.25">
      <c r="F1689" s="17"/>
    </row>
    <row r="1690" spans="1:6" x14ac:dyDescent="0.25">
      <c r="A1690" s="17" t="s">
        <v>104</v>
      </c>
      <c r="B1690" t="s">
        <v>98</v>
      </c>
      <c r="C1690" t="s">
        <v>99</v>
      </c>
      <c r="D1690" t="s">
        <v>100</v>
      </c>
      <c r="E1690" t="s">
        <v>101</v>
      </c>
      <c r="F1690" s="17"/>
    </row>
    <row r="1691" spans="1:6" ht="30" x14ac:dyDescent="0.25">
      <c r="A1691" s="17" t="s">
        <v>277</v>
      </c>
      <c r="B1691" t="s">
        <v>105</v>
      </c>
      <c r="C1691">
        <v>5</v>
      </c>
      <c r="D1691">
        <v>8.6199999999999992</v>
      </c>
      <c r="E1691">
        <f>ROUND((C1691*D1691),4)</f>
        <v>43.1</v>
      </c>
      <c r="F1691" s="17"/>
    </row>
    <row r="1692" spans="1:6" x14ac:dyDescent="0.25">
      <c r="A1692" s="17" t="s">
        <v>291</v>
      </c>
      <c r="B1692" t="s">
        <v>105</v>
      </c>
      <c r="C1692">
        <v>5</v>
      </c>
      <c r="D1692">
        <v>11.48</v>
      </c>
      <c r="E1692">
        <f>ROUND((C1692*D1692),4)</f>
        <v>57.4</v>
      </c>
      <c r="F1692" s="17"/>
    </row>
    <row r="1693" spans="1:6" x14ac:dyDescent="0.25">
      <c r="A1693" s="17" t="s">
        <v>103</v>
      </c>
      <c r="B1693" t="s">
        <v>9</v>
      </c>
      <c r="C1693" t="s">
        <v>9</v>
      </c>
      <c r="D1693" t="s">
        <v>9</v>
      </c>
      <c r="E1693">
        <f>SUM(E1691:E1692)</f>
        <v>100.5</v>
      </c>
      <c r="F1693" s="17"/>
    </row>
    <row r="1694" spans="1:6" x14ac:dyDescent="0.25">
      <c r="F1694" s="17"/>
    </row>
    <row r="1695" spans="1:6" x14ac:dyDescent="0.25">
      <c r="A1695" s="17" t="s">
        <v>106</v>
      </c>
      <c r="B1695" t="s">
        <v>98</v>
      </c>
      <c r="C1695" t="s">
        <v>99</v>
      </c>
      <c r="D1695" t="s">
        <v>100</v>
      </c>
      <c r="E1695" t="s">
        <v>101</v>
      </c>
      <c r="F1695" s="17"/>
    </row>
    <row r="1696" spans="1:6" ht="30" x14ac:dyDescent="0.25">
      <c r="A1696" s="17" t="s">
        <v>1196</v>
      </c>
      <c r="B1696" t="s">
        <v>109</v>
      </c>
      <c r="C1696">
        <v>2</v>
      </c>
      <c r="D1696">
        <v>1.03</v>
      </c>
      <c r="E1696">
        <f>ROUND((C1696*D1696),4)</f>
        <v>2.06</v>
      </c>
      <c r="F1696" s="17"/>
    </row>
    <row r="1697" spans="1:6" ht="30" x14ac:dyDescent="0.25">
      <c r="A1697" s="17" t="s">
        <v>1197</v>
      </c>
      <c r="B1697" t="s">
        <v>109</v>
      </c>
      <c r="C1697">
        <v>2</v>
      </c>
      <c r="D1697">
        <v>19.73</v>
      </c>
      <c r="E1697">
        <f>ROUND((C1697*D1697),4)</f>
        <v>39.46</v>
      </c>
      <c r="F1697" s="17"/>
    </row>
    <row r="1698" spans="1:6" ht="30" x14ac:dyDescent="0.25">
      <c r="A1698" s="17" t="s">
        <v>1198</v>
      </c>
      <c r="B1698" t="s">
        <v>109</v>
      </c>
      <c r="C1698">
        <v>0.02</v>
      </c>
      <c r="D1698">
        <v>74.88</v>
      </c>
      <c r="E1698">
        <f>ROUND((C1698*D1698),4)</f>
        <v>1.4976</v>
      </c>
      <c r="F1698" s="17"/>
    </row>
    <row r="1699" spans="1:6" ht="30" x14ac:dyDescent="0.25">
      <c r="A1699" s="17" t="s">
        <v>1199</v>
      </c>
      <c r="B1699" t="s">
        <v>144</v>
      </c>
      <c r="C1699">
        <v>1.1000000000000001</v>
      </c>
      <c r="D1699">
        <v>7.75</v>
      </c>
      <c r="E1699">
        <f>ROUND((C1699*D1699),4)</f>
        <v>8.5250000000000004</v>
      </c>
      <c r="F1699" s="17"/>
    </row>
    <row r="1700" spans="1:6" x14ac:dyDescent="0.25">
      <c r="A1700" s="17" t="s">
        <v>103</v>
      </c>
      <c r="B1700" t="s">
        <v>9</v>
      </c>
      <c r="C1700" t="s">
        <v>9</v>
      </c>
      <c r="D1700" t="s">
        <v>9</v>
      </c>
      <c r="E1700">
        <f>SUM(E1696:E1699)</f>
        <v>51.5426</v>
      </c>
      <c r="F1700" s="17"/>
    </row>
    <row r="1701" spans="1:6" x14ac:dyDescent="0.25">
      <c r="F1701" s="17"/>
    </row>
    <row r="1702" spans="1:6" x14ac:dyDescent="0.25">
      <c r="A1702" s="17" t="s">
        <v>110</v>
      </c>
      <c r="B1702" t="s">
        <v>9</v>
      </c>
      <c r="C1702" t="s">
        <v>9</v>
      </c>
      <c r="D1702" t="s">
        <v>9</v>
      </c>
      <c r="E1702">
        <f>E1693+E1700</f>
        <v>152.04259999999999</v>
      </c>
      <c r="F1702" s="17"/>
    </row>
    <row r="1703" spans="1:6" x14ac:dyDescent="0.25">
      <c r="A1703" s="17" t="s">
        <v>111</v>
      </c>
      <c r="B1703" t="s">
        <v>9</v>
      </c>
      <c r="C1703" t="s">
        <v>9</v>
      </c>
      <c r="D1703" s="287">
        <v>0</v>
      </c>
      <c r="E1703">
        <f>ROUND((E1702*D1703),4)</f>
        <v>0</v>
      </c>
      <c r="F1703" s="17"/>
    </row>
    <row r="1704" spans="1:6" x14ac:dyDescent="0.25">
      <c r="A1704" s="17" t="s">
        <v>112</v>
      </c>
      <c r="B1704" t="s">
        <v>9</v>
      </c>
      <c r="C1704" t="s">
        <v>9</v>
      </c>
      <c r="D1704" t="s">
        <v>9</v>
      </c>
      <c r="E1704">
        <f>SUM(E1702:E1703)</f>
        <v>152.04259999999999</v>
      </c>
      <c r="F1704" s="17"/>
    </row>
    <row r="1705" spans="1:6" x14ac:dyDescent="0.25">
      <c r="F1705" s="17"/>
    </row>
    <row r="1706" spans="1:6" x14ac:dyDescent="0.25">
      <c r="A1706" s="17" t="s">
        <v>1249</v>
      </c>
      <c r="B1706" t="s">
        <v>695</v>
      </c>
      <c r="F1706" s="17"/>
    </row>
    <row r="1707" spans="1:6" ht="30" x14ac:dyDescent="0.25">
      <c r="A1707" s="17" t="s">
        <v>1085</v>
      </c>
      <c r="F1707" s="17"/>
    </row>
    <row r="1708" spans="1:6" x14ac:dyDescent="0.25">
      <c r="A1708" s="17" t="s">
        <v>138</v>
      </c>
      <c r="F1708" s="17"/>
    </row>
    <row r="1709" spans="1:6" x14ac:dyDescent="0.25">
      <c r="F1709" s="17"/>
    </row>
    <row r="1710" spans="1:6" x14ac:dyDescent="0.25">
      <c r="A1710" s="17" t="s">
        <v>106</v>
      </c>
      <c r="B1710" t="s">
        <v>98</v>
      </c>
      <c r="C1710" t="s">
        <v>99</v>
      </c>
      <c r="D1710" t="s">
        <v>100</v>
      </c>
      <c r="E1710" t="s">
        <v>101</v>
      </c>
      <c r="F1710" s="17"/>
    </row>
    <row r="1711" spans="1:6" ht="30" x14ac:dyDescent="0.25">
      <c r="A1711" s="17" t="s">
        <v>1086</v>
      </c>
      <c r="B1711" t="s">
        <v>144</v>
      </c>
      <c r="C1711">
        <v>1</v>
      </c>
      <c r="D1711">
        <v>26.98</v>
      </c>
      <c r="E1711">
        <f>ROUND((C1711*D1711),4)</f>
        <v>26.98</v>
      </c>
      <c r="F1711" s="17"/>
    </row>
    <row r="1712" spans="1:6" x14ac:dyDescent="0.25">
      <c r="A1712" s="17" t="s">
        <v>103</v>
      </c>
      <c r="B1712" t="s">
        <v>9</v>
      </c>
      <c r="C1712" t="s">
        <v>9</v>
      </c>
      <c r="D1712" t="s">
        <v>9</v>
      </c>
      <c r="E1712">
        <f>SUM(E1711:E1711)</f>
        <v>26.98</v>
      </c>
      <c r="F1712" s="17"/>
    </row>
    <row r="1713" spans="1:6" x14ac:dyDescent="0.25">
      <c r="F1713" s="17"/>
    </row>
    <row r="1714" spans="1:6" x14ac:dyDescent="0.25">
      <c r="A1714" s="17" t="s">
        <v>110</v>
      </c>
      <c r="B1714" t="s">
        <v>9</v>
      </c>
      <c r="C1714" t="s">
        <v>9</v>
      </c>
      <c r="D1714" t="s">
        <v>9</v>
      </c>
      <c r="E1714">
        <f>E1712</f>
        <v>26.98</v>
      </c>
      <c r="F1714" s="17"/>
    </row>
    <row r="1715" spans="1:6" x14ac:dyDescent="0.25">
      <c r="A1715" s="17" t="s">
        <v>111</v>
      </c>
      <c r="B1715" t="s">
        <v>9</v>
      </c>
      <c r="C1715" t="s">
        <v>9</v>
      </c>
      <c r="D1715" s="287">
        <v>0</v>
      </c>
      <c r="E1715">
        <f>ROUND((E1714*D1715),4)</f>
        <v>0</v>
      </c>
      <c r="F1715" s="17"/>
    </row>
    <row r="1716" spans="1:6" x14ac:dyDescent="0.25">
      <c r="A1716" s="17" t="s">
        <v>112</v>
      </c>
      <c r="B1716" t="s">
        <v>9</v>
      </c>
      <c r="C1716" t="s">
        <v>9</v>
      </c>
      <c r="D1716" t="s">
        <v>9</v>
      </c>
      <c r="E1716">
        <f>SUM(E1714:E1715)</f>
        <v>26.98</v>
      </c>
      <c r="F1716" s="17"/>
    </row>
    <row r="1717" spans="1:6" x14ac:dyDescent="0.25">
      <c r="F1717" s="17"/>
    </row>
    <row r="1718" spans="1:6" x14ac:dyDescent="0.25">
      <c r="A1718" s="17" t="s">
        <v>1250</v>
      </c>
      <c r="B1718" t="s">
        <v>699</v>
      </c>
      <c r="F1718" s="17"/>
    </row>
    <row r="1719" spans="1:6" x14ac:dyDescent="0.25">
      <c r="A1719" s="17" t="s">
        <v>1088</v>
      </c>
      <c r="F1719" s="17"/>
    </row>
    <row r="1720" spans="1:6" x14ac:dyDescent="0.25">
      <c r="A1720" s="17" t="s">
        <v>138</v>
      </c>
      <c r="F1720" s="17"/>
    </row>
    <row r="1721" spans="1:6" x14ac:dyDescent="0.25">
      <c r="F1721" s="17"/>
    </row>
    <row r="1722" spans="1:6" x14ac:dyDescent="0.25">
      <c r="A1722" s="17" t="s">
        <v>106</v>
      </c>
      <c r="B1722" t="s">
        <v>98</v>
      </c>
      <c r="C1722" t="s">
        <v>99</v>
      </c>
      <c r="D1722" t="s">
        <v>100</v>
      </c>
      <c r="E1722" t="s">
        <v>101</v>
      </c>
      <c r="F1722" s="17"/>
    </row>
    <row r="1723" spans="1:6" x14ac:dyDescent="0.25">
      <c r="A1723" s="17" t="s">
        <v>1089</v>
      </c>
      <c r="B1723" t="s">
        <v>144</v>
      </c>
      <c r="C1723">
        <v>1</v>
      </c>
      <c r="D1723">
        <v>7.47</v>
      </c>
      <c r="E1723">
        <f>ROUND((C1723*D1723),4)</f>
        <v>7.47</v>
      </c>
      <c r="F1723" s="17"/>
    </row>
    <row r="1724" spans="1:6" x14ac:dyDescent="0.25">
      <c r="A1724" s="17" t="s">
        <v>103</v>
      </c>
      <c r="B1724" t="s">
        <v>9</v>
      </c>
      <c r="C1724" t="s">
        <v>9</v>
      </c>
      <c r="D1724" t="s">
        <v>9</v>
      </c>
      <c r="E1724">
        <f>SUM(E1723:E1723)</f>
        <v>7.47</v>
      </c>
      <c r="F1724" s="17"/>
    </row>
    <row r="1725" spans="1:6" x14ac:dyDescent="0.25">
      <c r="F1725" s="17"/>
    </row>
    <row r="1726" spans="1:6" x14ac:dyDescent="0.25">
      <c r="A1726" s="17" t="s">
        <v>110</v>
      </c>
      <c r="B1726" t="s">
        <v>9</v>
      </c>
      <c r="C1726" t="s">
        <v>9</v>
      </c>
      <c r="D1726" t="s">
        <v>9</v>
      </c>
      <c r="E1726">
        <f>E1724</f>
        <v>7.47</v>
      </c>
      <c r="F1726" s="17"/>
    </row>
    <row r="1727" spans="1:6" x14ac:dyDescent="0.25">
      <c r="A1727" s="17" t="s">
        <v>111</v>
      </c>
      <c r="B1727" t="s">
        <v>9</v>
      </c>
      <c r="C1727" t="s">
        <v>9</v>
      </c>
      <c r="D1727" s="287">
        <v>0</v>
      </c>
      <c r="E1727">
        <f>ROUND((E1726*D1727),4)</f>
        <v>0</v>
      </c>
      <c r="F1727" s="17"/>
    </row>
    <row r="1728" spans="1:6" x14ac:dyDescent="0.25">
      <c r="A1728" s="17" t="s">
        <v>112</v>
      </c>
      <c r="B1728" t="s">
        <v>9</v>
      </c>
      <c r="C1728" t="s">
        <v>9</v>
      </c>
      <c r="D1728" t="s">
        <v>9</v>
      </c>
      <c r="E1728">
        <f>SUM(E1726:E1727)</f>
        <v>7.47</v>
      </c>
      <c r="F1728" s="17"/>
    </row>
    <row r="1729" spans="1:6" x14ac:dyDescent="0.25">
      <c r="F1729" s="17"/>
    </row>
    <row r="1730" spans="1:6" x14ac:dyDescent="0.25">
      <c r="A1730" s="17" t="s">
        <v>1251</v>
      </c>
      <c r="B1730" t="s">
        <v>79</v>
      </c>
      <c r="F1730" s="17"/>
    </row>
    <row r="1731" spans="1:6" ht="30" x14ac:dyDescent="0.25">
      <c r="A1731" s="17" t="s">
        <v>1224</v>
      </c>
      <c r="F1731" s="17"/>
    </row>
    <row r="1732" spans="1:6" x14ac:dyDescent="0.25">
      <c r="A1732" s="17" t="s">
        <v>114</v>
      </c>
      <c r="F1732" s="17"/>
    </row>
    <row r="1733" spans="1:6" x14ac:dyDescent="0.25">
      <c r="F1733" s="17"/>
    </row>
    <row r="1734" spans="1:6" x14ac:dyDescent="0.25">
      <c r="A1734" s="17" t="s">
        <v>106</v>
      </c>
      <c r="B1734" t="s">
        <v>98</v>
      </c>
      <c r="C1734" t="s">
        <v>99</v>
      </c>
      <c r="D1734" t="s">
        <v>100</v>
      </c>
      <c r="E1734" t="s">
        <v>101</v>
      </c>
      <c r="F1734" s="17"/>
    </row>
    <row r="1735" spans="1:6" ht="30" x14ac:dyDescent="0.25">
      <c r="A1735" s="17" t="s">
        <v>141</v>
      </c>
      <c r="B1735" t="s">
        <v>105</v>
      </c>
      <c r="C1735">
        <v>4</v>
      </c>
      <c r="D1735">
        <v>12.1135</v>
      </c>
      <c r="E1735">
        <f>ROUND((C1735*D1735),4)</f>
        <v>48.454000000000001</v>
      </c>
      <c r="F1735" s="17"/>
    </row>
    <row r="1736" spans="1:6" ht="30" x14ac:dyDescent="0.25">
      <c r="A1736" s="17" t="s">
        <v>123</v>
      </c>
      <c r="B1736" t="s">
        <v>105</v>
      </c>
      <c r="C1736">
        <v>4</v>
      </c>
      <c r="D1736">
        <v>14.6435</v>
      </c>
      <c r="E1736">
        <f>ROUND((C1736*D1736),4)</f>
        <v>58.573999999999998</v>
      </c>
      <c r="F1736" s="17"/>
    </row>
    <row r="1737" spans="1:6" ht="30" x14ac:dyDescent="0.25">
      <c r="A1737" s="17" t="s">
        <v>1225</v>
      </c>
      <c r="B1737" t="s">
        <v>109</v>
      </c>
      <c r="C1737">
        <v>0.90909079999999998</v>
      </c>
      <c r="D1737">
        <v>15.16</v>
      </c>
      <c r="E1737">
        <f>ROUND((C1737*D1737),4)</f>
        <v>13.7818</v>
      </c>
      <c r="F1737" s="17"/>
    </row>
    <row r="1738" spans="1:6" ht="30" x14ac:dyDescent="0.25">
      <c r="A1738" s="17" t="s">
        <v>199</v>
      </c>
      <c r="B1738" t="s">
        <v>144</v>
      </c>
      <c r="C1738">
        <v>3.6</v>
      </c>
      <c r="D1738">
        <v>11.91</v>
      </c>
      <c r="E1738">
        <f>ROUND((C1738*D1738),4)</f>
        <v>42.875999999999998</v>
      </c>
      <c r="F1738" s="17"/>
    </row>
    <row r="1739" spans="1:6" x14ac:dyDescent="0.25">
      <c r="A1739" s="17" t="s">
        <v>200</v>
      </c>
      <c r="B1739" t="s">
        <v>132</v>
      </c>
      <c r="C1739">
        <v>0.4</v>
      </c>
      <c r="D1739">
        <v>8.44</v>
      </c>
      <c r="E1739">
        <f>ROUND((C1739*D1739),4)</f>
        <v>3.3759999999999999</v>
      </c>
      <c r="F1739" s="17"/>
    </row>
    <row r="1740" spans="1:6" x14ac:dyDescent="0.25">
      <c r="A1740" s="17" t="s">
        <v>103</v>
      </c>
      <c r="B1740" t="s">
        <v>9</v>
      </c>
      <c r="C1740" t="s">
        <v>9</v>
      </c>
      <c r="D1740" t="s">
        <v>9</v>
      </c>
      <c r="E1740">
        <f>SUM(E1735:E1739)</f>
        <v>167.06180000000001</v>
      </c>
      <c r="F1740" s="17"/>
    </row>
    <row r="1741" spans="1:6" x14ac:dyDescent="0.25">
      <c r="F1741" s="17"/>
    </row>
    <row r="1742" spans="1:6" x14ac:dyDescent="0.25">
      <c r="A1742" s="17" t="s">
        <v>110</v>
      </c>
      <c r="B1742" t="s">
        <v>9</v>
      </c>
      <c r="C1742" t="s">
        <v>9</v>
      </c>
      <c r="D1742" t="s">
        <v>9</v>
      </c>
      <c r="E1742">
        <f>E1740</f>
        <v>167.06180000000001</v>
      </c>
      <c r="F1742" s="17"/>
    </row>
    <row r="1743" spans="1:6" x14ac:dyDescent="0.25">
      <c r="A1743" s="17" t="s">
        <v>111</v>
      </c>
      <c r="B1743" t="s">
        <v>9</v>
      </c>
      <c r="C1743" t="s">
        <v>9</v>
      </c>
      <c r="D1743" s="287">
        <v>0</v>
      </c>
      <c r="E1743">
        <f>ROUND((E1742*D1743),4)</f>
        <v>0</v>
      </c>
      <c r="F1743" s="17"/>
    </row>
    <row r="1744" spans="1:6" x14ac:dyDescent="0.25">
      <c r="A1744" s="17" t="s">
        <v>112</v>
      </c>
      <c r="B1744" t="s">
        <v>9</v>
      </c>
      <c r="C1744" t="s">
        <v>9</v>
      </c>
      <c r="D1744" t="s">
        <v>9</v>
      </c>
      <c r="E1744">
        <f>SUM(E1742:E1743)</f>
        <v>167.06180000000001</v>
      </c>
      <c r="F1744" s="17"/>
    </row>
    <row r="1745" spans="1:6" x14ac:dyDescent="0.25">
      <c r="F1745" s="17"/>
    </row>
    <row r="1746" spans="1:6" x14ac:dyDescent="0.25">
      <c r="A1746" s="17" t="s">
        <v>1252</v>
      </c>
      <c r="B1746" t="s">
        <v>87</v>
      </c>
      <c r="F1746" s="17"/>
    </row>
    <row r="1747" spans="1:6" ht="45" x14ac:dyDescent="0.25">
      <c r="A1747" s="17" t="s">
        <v>209</v>
      </c>
      <c r="F1747" s="17"/>
    </row>
    <row r="1748" spans="1:6" x14ac:dyDescent="0.25">
      <c r="A1748" s="17" t="s">
        <v>119</v>
      </c>
      <c r="F1748" s="17"/>
    </row>
    <row r="1749" spans="1:6" x14ac:dyDescent="0.25">
      <c r="F1749" s="17"/>
    </row>
    <row r="1750" spans="1:6" x14ac:dyDescent="0.25">
      <c r="A1750" s="17" t="s">
        <v>106</v>
      </c>
      <c r="B1750" t="s">
        <v>98</v>
      </c>
      <c r="C1750" t="s">
        <v>99</v>
      </c>
      <c r="D1750" t="s">
        <v>100</v>
      </c>
      <c r="E1750" t="s">
        <v>101</v>
      </c>
      <c r="F1750" s="17"/>
    </row>
    <row r="1751" spans="1:6" ht="30" x14ac:dyDescent="0.25">
      <c r="A1751" s="17" t="s">
        <v>141</v>
      </c>
      <c r="B1751" t="s">
        <v>105</v>
      </c>
      <c r="C1751">
        <v>1.3</v>
      </c>
      <c r="D1751">
        <v>12.1135</v>
      </c>
      <c r="E1751">
        <f>ROUND((C1751*D1751),4)</f>
        <v>15.7476</v>
      </c>
      <c r="F1751" s="17"/>
    </row>
    <row r="1752" spans="1:6" ht="30" x14ac:dyDescent="0.25">
      <c r="A1752" s="17" t="s">
        <v>123</v>
      </c>
      <c r="B1752" t="s">
        <v>105</v>
      </c>
      <c r="C1752">
        <v>1.3</v>
      </c>
      <c r="D1752">
        <v>14.6435</v>
      </c>
      <c r="E1752">
        <f>ROUND((C1752*D1752),4)</f>
        <v>19.0366</v>
      </c>
      <c r="F1752" s="17"/>
    </row>
    <row r="1753" spans="1:6" ht="30" x14ac:dyDescent="0.25">
      <c r="A1753" s="17" t="s">
        <v>210</v>
      </c>
      <c r="B1753" t="s">
        <v>153</v>
      </c>
      <c r="C1753">
        <v>1</v>
      </c>
      <c r="D1753">
        <v>573.69000000000005</v>
      </c>
      <c r="E1753">
        <f>ROUND((C1753*D1753),4)</f>
        <v>573.69000000000005</v>
      </c>
      <c r="F1753" s="17"/>
    </row>
    <row r="1754" spans="1:6" x14ac:dyDescent="0.25">
      <c r="A1754" s="17" t="s">
        <v>103</v>
      </c>
      <c r="B1754" t="s">
        <v>9</v>
      </c>
      <c r="C1754" t="s">
        <v>9</v>
      </c>
      <c r="D1754" t="s">
        <v>9</v>
      </c>
      <c r="E1754">
        <f>SUM(E1751:E1753)</f>
        <v>608.47420000000011</v>
      </c>
      <c r="F1754" s="17"/>
    </row>
    <row r="1755" spans="1:6" x14ac:dyDescent="0.25">
      <c r="F1755" s="17"/>
    </row>
    <row r="1756" spans="1:6" x14ac:dyDescent="0.25">
      <c r="A1756" s="17" t="s">
        <v>110</v>
      </c>
      <c r="B1756" t="s">
        <v>9</v>
      </c>
      <c r="C1756" t="s">
        <v>9</v>
      </c>
      <c r="D1756" t="s">
        <v>9</v>
      </c>
      <c r="E1756">
        <f>E1754</f>
        <v>608.47420000000011</v>
      </c>
      <c r="F1756" s="17"/>
    </row>
    <row r="1757" spans="1:6" x14ac:dyDescent="0.25">
      <c r="A1757" s="17" t="s">
        <v>111</v>
      </c>
      <c r="B1757" t="s">
        <v>9</v>
      </c>
      <c r="C1757" t="s">
        <v>9</v>
      </c>
      <c r="D1757" s="287">
        <v>0</v>
      </c>
      <c r="E1757">
        <f>ROUND((E1756*D1757),4)</f>
        <v>0</v>
      </c>
      <c r="F1757" s="17"/>
    </row>
    <row r="1758" spans="1:6" x14ac:dyDescent="0.25">
      <c r="A1758" s="17" t="s">
        <v>112</v>
      </c>
      <c r="B1758" t="s">
        <v>9</v>
      </c>
      <c r="C1758" t="s">
        <v>9</v>
      </c>
      <c r="D1758" t="s">
        <v>9</v>
      </c>
      <c r="E1758">
        <f>SUM(E1756:E1757)</f>
        <v>608.47420000000011</v>
      </c>
      <c r="F1758" s="17"/>
    </row>
    <row r="1759" spans="1:6" x14ac:dyDescent="0.25">
      <c r="F1759" s="17"/>
    </row>
    <row r="1760" spans="1:6" x14ac:dyDescent="0.25">
      <c r="A1760" s="17" t="s">
        <v>1253</v>
      </c>
      <c r="B1760" t="s">
        <v>45</v>
      </c>
      <c r="F1760" s="17"/>
    </row>
    <row r="1761" spans="1:6" ht="30" x14ac:dyDescent="0.25">
      <c r="A1761" s="17" t="s">
        <v>151</v>
      </c>
      <c r="F1761" s="17"/>
    </row>
    <row r="1762" spans="1:6" x14ac:dyDescent="0.25">
      <c r="A1762" s="17" t="s">
        <v>119</v>
      </c>
      <c r="F1762" s="17"/>
    </row>
    <row r="1763" spans="1:6" x14ac:dyDescent="0.25">
      <c r="F1763" s="17"/>
    </row>
    <row r="1764" spans="1:6" x14ac:dyDescent="0.25">
      <c r="A1764" s="17" t="s">
        <v>106</v>
      </c>
      <c r="B1764" t="s">
        <v>98</v>
      </c>
      <c r="C1764" t="s">
        <v>99</v>
      </c>
      <c r="D1764" t="s">
        <v>100</v>
      </c>
      <c r="E1764" t="s">
        <v>101</v>
      </c>
      <c r="F1764" s="17"/>
    </row>
    <row r="1765" spans="1:6" x14ac:dyDescent="0.25">
      <c r="A1765" s="17" t="s">
        <v>130</v>
      </c>
      <c r="B1765" t="s">
        <v>105</v>
      </c>
      <c r="C1765">
        <v>0.3</v>
      </c>
      <c r="D1765">
        <v>13.313499999999999</v>
      </c>
      <c r="E1765">
        <f>ROUND((C1765*D1765),4)</f>
        <v>3.9941</v>
      </c>
      <c r="F1765" s="17"/>
    </row>
    <row r="1766" spans="1:6" ht="60" x14ac:dyDescent="0.25">
      <c r="A1766" s="17" t="s">
        <v>152</v>
      </c>
      <c r="B1766" t="s">
        <v>153</v>
      </c>
      <c r="C1766">
        <v>1</v>
      </c>
      <c r="D1766">
        <v>303.88</v>
      </c>
      <c r="E1766">
        <f>ROUND((C1766*D1766),4)</f>
        <v>303.88</v>
      </c>
      <c r="F1766" s="17"/>
    </row>
    <row r="1767" spans="1:6" ht="30" x14ac:dyDescent="0.25">
      <c r="A1767" s="17" t="s">
        <v>154</v>
      </c>
      <c r="B1767" t="s">
        <v>109</v>
      </c>
      <c r="C1767">
        <v>1</v>
      </c>
      <c r="D1767">
        <v>906.8</v>
      </c>
      <c r="E1767">
        <f>ROUND((C1767*D1767),4)</f>
        <v>906.8</v>
      </c>
      <c r="F1767" s="17"/>
    </row>
    <row r="1768" spans="1:6" ht="30" x14ac:dyDescent="0.25">
      <c r="A1768" s="17" t="s">
        <v>155</v>
      </c>
      <c r="B1768" t="s">
        <v>109</v>
      </c>
      <c r="C1768">
        <v>1</v>
      </c>
      <c r="D1768">
        <v>7.56</v>
      </c>
      <c r="E1768">
        <f>ROUND((C1768*D1768),4)</f>
        <v>7.56</v>
      </c>
      <c r="F1768" s="17"/>
    </row>
    <row r="1769" spans="1:6" ht="30" x14ac:dyDescent="0.25">
      <c r="A1769" s="17" t="s">
        <v>1104</v>
      </c>
      <c r="B1769" t="s">
        <v>108</v>
      </c>
      <c r="C1769">
        <v>1.89</v>
      </c>
      <c r="D1769">
        <v>178.44</v>
      </c>
      <c r="E1769">
        <f>ROUND((C1769*D1769),4)</f>
        <v>337.2516</v>
      </c>
      <c r="F1769" s="17"/>
    </row>
    <row r="1770" spans="1:6" x14ac:dyDescent="0.25">
      <c r="A1770" s="17" t="s">
        <v>103</v>
      </c>
      <c r="B1770" t="s">
        <v>9</v>
      </c>
      <c r="C1770" t="s">
        <v>9</v>
      </c>
      <c r="D1770" t="s">
        <v>9</v>
      </c>
      <c r="E1770">
        <f>SUM(E1765:E1769)</f>
        <v>1559.4857</v>
      </c>
      <c r="F1770" s="17"/>
    </row>
    <row r="1771" spans="1:6" x14ac:dyDescent="0.25">
      <c r="F1771" s="17"/>
    </row>
    <row r="1772" spans="1:6" x14ac:dyDescent="0.25">
      <c r="A1772" s="17" t="s">
        <v>110</v>
      </c>
      <c r="B1772" t="s">
        <v>9</v>
      </c>
      <c r="C1772" t="s">
        <v>9</v>
      </c>
      <c r="D1772" t="s">
        <v>9</v>
      </c>
      <c r="E1772">
        <f>E1770</f>
        <v>1559.4857</v>
      </c>
      <c r="F1772" s="17"/>
    </row>
    <row r="1773" spans="1:6" x14ac:dyDescent="0.25">
      <c r="A1773" s="17" t="s">
        <v>111</v>
      </c>
      <c r="B1773" t="s">
        <v>9</v>
      </c>
      <c r="C1773" t="s">
        <v>9</v>
      </c>
      <c r="D1773" s="287">
        <v>0</v>
      </c>
      <c r="E1773">
        <f>ROUND((E1772*D1773),4)</f>
        <v>0</v>
      </c>
      <c r="F1773" s="17"/>
    </row>
    <row r="1774" spans="1:6" x14ac:dyDescent="0.25">
      <c r="A1774" s="17" t="s">
        <v>112</v>
      </c>
      <c r="B1774" t="s">
        <v>9</v>
      </c>
      <c r="C1774" t="s">
        <v>9</v>
      </c>
      <c r="D1774" t="s">
        <v>9</v>
      </c>
      <c r="E1774">
        <f>SUM(E1772:E1773)</f>
        <v>1559.4857</v>
      </c>
      <c r="F1774" s="17"/>
    </row>
    <row r="1775" spans="1:6" x14ac:dyDescent="0.25">
      <c r="F1775" s="17"/>
    </row>
    <row r="1776" spans="1:6" x14ac:dyDescent="0.25">
      <c r="A1776" s="17" t="s">
        <v>1254</v>
      </c>
      <c r="B1776" t="s">
        <v>29</v>
      </c>
      <c r="F1776" s="17"/>
    </row>
    <row r="1777" spans="1:6" ht="45" x14ac:dyDescent="0.25">
      <c r="A1777" s="17" t="s">
        <v>129</v>
      </c>
      <c r="F1777" s="17"/>
    </row>
    <row r="1778" spans="1:6" x14ac:dyDescent="0.25">
      <c r="A1778" s="17" t="s">
        <v>114</v>
      </c>
      <c r="F1778" s="17"/>
    </row>
    <row r="1779" spans="1:6" x14ac:dyDescent="0.25">
      <c r="F1779" s="17"/>
    </row>
    <row r="1780" spans="1:6" x14ac:dyDescent="0.25">
      <c r="A1780" s="17" t="s">
        <v>106</v>
      </c>
      <c r="B1780" t="s">
        <v>98</v>
      </c>
      <c r="C1780" t="s">
        <v>99</v>
      </c>
      <c r="D1780" t="s">
        <v>100</v>
      </c>
      <c r="E1780" t="s">
        <v>101</v>
      </c>
      <c r="F1780" s="17"/>
    </row>
    <row r="1781" spans="1:6" x14ac:dyDescent="0.25">
      <c r="A1781" s="17" t="s">
        <v>130</v>
      </c>
      <c r="B1781" t="s">
        <v>105</v>
      </c>
      <c r="C1781">
        <v>0.5</v>
      </c>
      <c r="D1781">
        <v>13.313499999999999</v>
      </c>
      <c r="E1781">
        <f>ROUND((C1781*D1781),4)</f>
        <v>6.6567999999999996</v>
      </c>
      <c r="F1781" s="17"/>
    </row>
    <row r="1782" spans="1:6" x14ac:dyDescent="0.25">
      <c r="A1782" s="17" t="s">
        <v>985</v>
      </c>
      <c r="B1782" t="s">
        <v>105</v>
      </c>
      <c r="C1782">
        <v>0.5</v>
      </c>
      <c r="D1782">
        <v>10.5754</v>
      </c>
      <c r="E1782">
        <f>ROUND((C1782*D1782),4)</f>
        <v>5.2877000000000001</v>
      </c>
      <c r="F1782" s="17"/>
    </row>
    <row r="1783" spans="1:6" x14ac:dyDescent="0.25">
      <c r="A1783" s="17" t="s">
        <v>131</v>
      </c>
      <c r="B1783" t="s">
        <v>132</v>
      </c>
      <c r="C1783">
        <v>1.5</v>
      </c>
      <c r="D1783">
        <v>4.41</v>
      </c>
      <c r="E1783">
        <f>ROUND((C1783*D1783),4)</f>
        <v>6.6150000000000002</v>
      </c>
      <c r="F1783" s="17"/>
    </row>
    <row r="1784" spans="1:6" ht="30" x14ac:dyDescent="0.25">
      <c r="A1784" s="17" t="s">
        <v>1255</v>
      </c>
      <c r="B1784" t="s">
        <v>108</v>
      </c>
      <c r="C1784">
        <v>1</v>
      </c>
      <c r="D1784">
        <v>137.44999999999999</v>
      </c>
      <c r="E1784">
        <f>ROUND((C1784*D1784),4)</f>
        <v>137.44999999999999</v>
      </c>
      <c r="F1784" s="17"/>
    </row>
    <row r="1785" spans="1:6" x14ac:dyDescent="0.25">
      <c r="A1785" s="17" t="s">
        <v>103</v>
      </c>
      <c r="B1785" t="s">
        <v>9</v>
      </c>
      <c r="C1785" t="s">
        <v>9</v>
      </c>
      <c r="D1785" t="s">
        <v>9</v>
      </c>
      <c r="E1785">
        <f>SUM(E1781:E1784)</f>
        <v>156.0095</v>
      </c>
      <c r="F1785" s="17"/>
    </row>
    <row r="1786" spans="1:6" x14ac:dyDescent="0.25">
      <c r="F1786" s="17"/>
    </row>
    <row r="1787" spans="1:6" x14ac:dyDescent="0.25">
      <c r="A1787" s="17" t="s">
        <v>110</v>
      </c>
      <c r="B1787" t="s">
        <v>9</v>
      </c>
      <c r="C1787" t="s">
        <v>9</v>
      </c>
      <c r="D1787" t="s">
        <v>9</v>
      </c>
      <c r="E1787">
        <f>E1785</f>
        <v>156.0095</v>
      </c>
      <c r="F1787" s="17"/>
    </row>
    <row r="1788" spans="1:6" x14ac:dyDescent="0.25">
      <c r="A1788" s="17" t="s">
        <v>111</v>
      </c>
      <c r="B1788" t="s">
        <v>9</v>
      </c>
      <c r="C1788" t="s">
        <v>9</v>
      </c>
      <c r="D1788" s="287">
        <v>0</v>
      </c>
      <c r="E1788">
        <f>ROUND((E1787*D1788),4)</f>
        <v>0</v>
      </c>
      <c r="F1788" s="17"/>
    </row>
    <row r="1789" spans="1:6" x14ac:dyDescent="0.25">
      <c r="A1789" s="17" t="s">
        <v>112</v>
      </c>
      <c r="B1789" t="s">
        <v>9</v>
      </c>
      <c r="C1789" t="s">
        <v>9</v>
      </c>
      <c r="D1789" t="s">
        <v>9</v>
      </c>
      <c r="E1789">
        <f>SUM(E1787:E1788)</f>
        <v>156.0095</v>
      </c>
      <c r="F1789" s="17"/>
    </row>
    <row r="1790" spans="1:6" x14ac:dyDescent="0.25">
      <c r="F1790" s="17"/>
    </row>
    <row r="1791" spans="1:6" x14ac:dyDescent="0.25">
      <c r="A1791" s="17" t="s">
        <v>1256</v>
      </c>
      <c r="B1791" t="s">
        <v>53</v>
      </c>
      <c r="F1791" s="17"/>
    </row>
    <row r="1792" spans="1:6" ht="30" x14ac:dyDescent="0.25">
      <c r="A1792" s="17" t="s">
        <v>170</v>
      </c>
      <c r="F1792" s="17"/>
    </row>
    <row r="1793" spans="1:6" x14ac:dyDescent="0.25">
      <c r="A1793" s="17" t="s">
        <v>114</v>
      </c>
      <c r="F1793" s="17"/>
    </row>
    <row r="1794" spans="1:6" x14ac:dyDescent="0.25">
      <c r="F1794" s="17"/>
    </row>
    <row r="1795" spans="1:6" x14ac:dyDescent="0.25">
      <c r="A1795" s="17" t="s">
        <v>106</v>
      </c>
      <c r="B1795" t="s">
        <v>98</v>
      </c>
      <c r="C1795" t="s">
        <v>99</v>
      </c>
      <c r="D1795" t="s">
        <v>100</v>
      </c>
      <c r="E1795" t="s">
        <v>101</v>
      </c>
      <c r="F1795" s="17"/>
    </row>
    <row r="1796" spans="1:6" x14ac:dyDescent="0.25">
      <c r="A1796" s="17" t="s">
        <v>171</v>
      </c>
      <c r="B1796" t="s">
        <v>105</v>
      </c>
      <c r="C1796">
        <v>0.312</v>
      </c>
      <c r="D1796">
        <v>14.8035</v>
      </c>
      <c r="E1796">
        <f>ROUND((C1796*D1796),4)</f>
        <v>4.6186999999999996</v>
      </c>
      <c r="F1796" s="17"/>
    </row>
    <row r="1797" spans="1:6" x14ac:dyDescent="0.25">
      <c r="A1797" s="17" t="s">
        <v>985</v>
      </c>
      <c r="B1797" t="s">
        <v>105</v>
      </c>
      <c r="C1797">
        <v>0.114</v>
      </c>
      <c r="D1797">
        <v>10.5754</v>
      </c>
      <c r="E1797">
        <f>ROUND((C1797*D1797),4)</f>
        <v>1.2056</v>
      </c>
      <c r="F1797" s="17"/>
    </row>
    <row r="1798" spans="1:6" ht="30" x14ac:dyDescent="0.25">
      <c r="A1798" s="17" t="s">
        <v>1051</v>
      </c>
      <c r="B1798" t="s">
        <v>109</v>
      </c>
      <c r="C1798">
        <v>0.06</v>
      </c>
      <c r="D1798">
        <v>0.88</v>
      </c>
      <c r="E1798">
        <f>ROUND((C1798*D1798),4)</f>
        <v>5.28E-2</v>
      </c>
      <c r="F1798" s="17"/>
    </row>
    <row r="1799" spans="1:6" x14ac:dyDescent="0.25">
      <c r="A1799" s="17" t="s">
        <v>172</v>
      </c>
      <c r="B1799" t="s">
        <v>173</v>
      </c>
      <c r="C1799">
        <v>4.8899999999999999E-2</v>
      </c>
      <c r="D1799">
        <v>100</v>
      </c>
      <c r="E1799">
        <f>ROUND((C1799*D1799),4)</f>
        <v>4.8899999999999997</v>
      </c>
      <c r="F1799" s="17"/>
    </row>
    <row r="1800" spans="1:6" x14ac:dyDescent="0.25">
      <c r="A1800" s="17" t="s">
        <v>103</v>
      </c>
      <c r="B1800" t="s">
        <v>9</v>
      </c>
      <c r="C1800" t="s">
        <v>9</v>
      </c>
      <c r="D1800" t="s">
        <v>9</v>
      </c>
      <c r="E1800">
        <f>SUM(E1796:E1799)</f>
        <v>10.767099999999999</v>
      </c>
      <c r="F1800" s="17"/>
    </row>
    <row r="1801" spans="1:6" x14ac:dyDescent="0.25">
      <c r="F1801" s="17"/>
    </row>
    <row r="1802" spans="1:6" x14ac:dyDescent="0.25">
      <c r="A1802" s="17" t="s">
        <v>110</v>
      </c>
      <c r="B1802" t="s">
        <v>9</v>
      </c>
      <c r="C1802" t="s">
        <v>9</v>
      </c>
      <c r="D1802" t="s">
        <v>9</v>
      </c>
      <c r="E1802">
        <f>E1800</f>
        <v>10.767099999999999</v>
      </c>
      <c r="F1802" s="17"/>
    </row>
    <row r="1803" spans="1:6" x14ac:dyDescent="0.25">
      <c r="A1803" s="17" t="s">
        <v>111</v>
      </c>
      <c r="B1803" t="s">
        <v>9</v>
      </c>
      <c r="C1803" t="s">
        <v>9</v>
      </c>
      <c r="D1803" s="287">
        <v>0</v>
      </c>
      <c r="E1803">
        <f>ROUND((E1802*D1803),4)</f>
        <v>0</v>
      </c>
      <c r="F1803" s="17"/>
    </row>
    <row r="1804" spans="1:6" x14ac:dyDescent="0.25">
      <c r="A1804" s="17" t="s">
        <v>112</v>
      </c>
      <c r="B1804" t="s">
        <v>9</v>
      </c>
      <c r="C1804" t="s">
        <v>9</v>
      </c>
      <c r="D1804" t="s">
        <v>9</v>
      </c>
      <c r="E1804">
        <f>SUM(E1802:E1803)</f>
        <v>10.767099999999999</v>
      </c>
      <c r="F1804" s="17"/>
    </row>
    <row r="1805" spans="1:6" x14ac:dyDescent="0.25">
      <c r="F1805" s="17"/>
    </row>
    <row r="1806" spans="1:6" x14ac:dyDescent="0.25">
      <c r="A1806" s="17" t="s">
        <v>1257</v>
      </c>
      <c r="B1806" t="s">
        <v>55</v>
      </c>
      <c r="F1806" s="17"/>
    </row>
    <row r="1807" spans="1:6" ht="30" x14ac:dyDescent="0.25">
      <c r="A1807" s="17" t="s">
        <v>174</v>
      </c>
      <c r="F1807" s="17"/>
    </row>
    <row r="1808" spans="1:6" x14ac:dyDescent="0.25">
      <c r="A1808" s="17" t="s">
        <v>114</v>
      </c>
      <c r="F1808" s="17"/>
    </row>
    <row r="1809" spans="1:6" x14ac:dyDescent="0.25">
      <c r="F1809" s="17"/>
    </row>
    <row r="1810" spans="1:6" x14ac:dyDescent="0.25">
      <c r="A1810" s="17" t="s">
        <v>106</v>
      </c>
      <c r="B1810" t="s">
        <v>98</v>
      </c>
      <c r="C1810" t="s">
        <v>99</v>
      </c>
      <c r="D1810" t="s">
        <v>100</v>
      </c>
      <c r="E1810" t="s">
        <v>101</v>
      </c>
      <c r="F1810" s="17"/>
    </row>
    <row r="1811" spans="1:6" x14ac:dyDescent="0.25">
      <c r="A1811" s="17" t="s">
        <v>171</v>
      </c>
      <c r="B1811" t="s">
        <v>105</v>
      </c>
      <c r="C1811">
        <v>0.24399999999999999</v>
      </c>
      <c r="D1811">
        <v>14.8035</v>
      </c>
      <c r="E1811">
        <f>ROUND((C1811*D1811),4)</f>
        <v>3.6120999999999999</v>
      </c>
      <c r="F1811" s="17"/>
    </row>
    <row r="1812" spans="1:6" x14ac:dyDescent="0.25">
      <c r="A1812" s="17" t="s">
        <v>985</v>
      </c>
      <c r="B1812" t="s">
        <v>105</v>
      </c>
      <c r="C1812">
        <v>8.8999999999999996E-2</v>
      </c>
      <c r="D1812">
        <v>10.5754</v>
      </c>
      <c r="E1812">
        <f>ROUND((C1812*D1812),4)</f>
        <v>0.94120000000000004</v>
      </c>
      <c r="F1812" s="17"/>
    </row>
    <row r="1813" spans="1:6" x14ac:dyDescent="0.25">
      <c r="A1813" s="17" t="s">
        <v>1130</v>
      </c>
      <c r="B1813" t="s">
        <v>175</v>
      </c>
      <c r="C1813">
        <v>0.33</v>
      </c>
      <c r="D1813">
        <v>13.85</v>
      </c>
      <c r="E1813">
        <f>ROUND((C1813*D1813),4)</f>
        <v>4.5705</v>
      </c>
      <c r="F1813" s="17"/>
    </row>
    <row r="1814" spans="1:6" x14ac:dyDescent="0.25">
      <c r="A1814" s="17" t="s">
        <v>103</v>
      </c>
      <c r="B1814" t="s">
        <v>9</v>
      </c>
      <c r="C1814" t="s">
        <v>9</v>
      </c>
      <c r="D1814" t="s">
        <v>9</v>
      </c>
      <c r="E1814">
        <f>SUM(E1811:E1813)</f>
        <v>9.1237999999999992</v>
      </c>
      <c r="F1814" s="17"/>
    </row>
    <row r="1815" spans="1:6" x14ac:dyDescent="0.25">
      <c r="F1815" s="17"/>
    </row>
    <row r="1816" spans="1:6" x14ac:dyDescent="0.25">
      <c r="A1816" s="17" t="s">
        <v>110</v>
      </c>
      <c r="B1816" t="s">
        <v>9</v>
      </c>
      <c r="C1816" t="s">
        <v>9</v>
      </c>
      <c r="D1816" t="s">
        <v>9</v>
      </c>
      <c r="E1816">
        <f>E1814</f>
        <v>9.1237999999999992</v>
      </c>
      <c r="F1816" s="17"/>
    </row>
    <row r="1817" spans="1:6" x14ac:dyDescent="0.25">
      <c r="A1817" s="17" t="s">
        <v>111</v>
      </c>
      <c r="B1817" t="s">
        <v>9</v>
      </c>
      <c r="C1817" t="s">
        <v>9</v>
      </c>
      <c r="D1817" s="287">
        <v>0</v>
      </c>
      <c r="E1817">
        <f>ROUND((E1816*D1817),4)</f>
        <v>0</v>
      </c>
      <c r="F1817" s="17"/>
    </row>
    <row r="1818" spans="1:6" x14ac:dyDescent="0.25">
      <c r="A1818" s="17" t="s">
        <v>112</v>
      </c>
      <c r="B1818" t="s">
        <v>9</v>
      </c>
      <c r="C1818" t="s">
        <v>9</v>
      </c>
      <c r="D1818" t="s">
        <v>9</v>
      </c>
      <c r="E1818">
        <f>SUM(E1816:E1817)</f>
        <v>9.1237999999999992</v>
      </c>
      <c r="F1818" s="17"/>
    </row>
    <row r="1819" spans="1:6" x14ac:dyDescent="0.25">
      <c r="F1819" s="17"/>
    </row>
    <row r="1820" spans="1:6" x14ac:dyDescent="0.25">
      <c r="A1820" s="17" t="s">
        <v>1258</v>
      </c>
      <c r="B1820" t="s">
        <v>57</v>
      </c>
      <c r="F1820" s="17"/>
    </row>
    <row r="1821" spans="1:6" ht="30" x14ac:dyDescent="0.25">
      <c r="A1821" s="17" t="s">
        <v>176</v>
      </c>
      <c r="F1821" s="17"/>
    </row>
    <row r="1822" spans="1:6" x14ac:dyDescent="0.25">
      <c r="A1822" s="17" t="s">
        <v>114</v>
      </c>
      <c r="F1822" s="17"/>
    </row>
    <row r="1823" spans="1:6" x14ac:dyDescent="0.25">
      <c r="F1823" s="17"/>
    </row>
    <row r="1824" spans="1:6" x14ac:dyDescent="0.25">
      <c r="A1824" s="17" t="s">
        <v>106</v>
      </c>
      <c r="B1824" t="s">
        <v>98</v>
      </c>
      <c r="C1824" t="s">
        <v>99</v>
      </c>
      <c r="D1824" t="s">
        <v>100</v>
      </c>
      <c r="E1824" t="s">
        <v>101</v>
      </c>
      <c r="F1824" s="17"/>
    </row>
    <row r="1825" spans="1:6" x14ac:dyDescent="0.25">
      <c r="A1825" s="17" t="s">
        <v>171</v>
      </c>
      <c r="B1825" t="s">
        <v>105</v>
      </c>
      <c r="C1825">
        <v>0.187</v>
      </c>
      <c r="D1825">
        <v>14.8035</v>
      </c>
      <c r="E1825">
        <f>ROUND((C1825*D1825),4)</f>
        <v>2.7683</v>
      </c>
      <c r="F1825" s="17"/>
    </row>
    <row r="1826" spans="1:6" x14ac:dyDescent="0.25">
      <c r="A1826" s="17" t="s">
        <v>985</v>
      </c>
      <c r="B1826" t="s">
        <v>105</v>
      </c>
      <c r="C1826">
        <v>6.9000000000000006E-2</v>
      </c>
      <c r="D1826">
        <v>10.5754</v>
      </c>
      <c r="E1826">
        <f>ROUND((C1826*D1826),4)</f>
        <v>0.72970000000000002</v>
      </c>
      <c r="F1826" s="17"/>
    </row>
    <row r="1827" spans="1:6" x14ac:dyDescent="0.25">
      <c r="A1827" s="17" t="s">
        <v>1130</v>
      </c>
      <c r="B1827" t="s">
        <v>175</v>
      </c>
      <c r="C1827">
        <v>0.33</v>
      </c>
      <c r="D1827">
        <v>13.85</v>
      </c>
      <c r="E1827">
        <f>ROUND((C1827*D1827),4)</f>
        <v>4.5705</v>
      </c>
      <c r="F1827" s="17"/>
    </row>
    <row r="1828" spans="1:6" x14ac:dyDescent="0.25">
      <c r="A1828" s="17" t="s">
        <v>103</v>
      </c>
      <c r="B1828" t="s">
        <v>9</v>
      </c>
      <c r="C1828" t="s">
        <v>9</v>
      </c>
      <c r="D1828" t="s">
        <v>9</v>
      </c>
      <c r="E1828">
        <f>SUM(E1825:E1827)</f>
        <v>8.0685000000000002</v>
      </c>
      <c r="F1828" s="17"/>
    </row>
    <row r="1829" spans="1:6" x14ac:dyDescent="0.25">
      <c r="F1829" s="17"/>
    </row>
    <row r="1830" spans="1:6" x14ac:dyDescent="0.25">
      <c r="A1830" s="17" t="s">
        <v>110</v>
      </c>
      <c r="B1830" t="s">
        <v>9</v>
      </c>
      <c r="C1830" t="s">
        <v>9</v>
      </c>
      <c r="D1830" t="s">
        <v>9</v>
      </c>
      <c r="E1830">
        <f>E1828</f>
        <v>8.0685000000000002</v>
      </c>
      <c r="F1830" s="17"/>
    </row>
    <row r="1831" spans="1:6" x14ac:dyDescent="0.25">
      <c r="A1831" s="17" t="s">
        <v>111</v>
      </c>
      <c r="B1831" t="s">
        <v>9</v>
      </c>
      <c r="C1831" t="s">
        <v>9</v>
      </c>
      <c r="D1831" s="287">
        <v>0</v>
      </c>
      <c r="E1831">
        <f>ROUND((E1830*D1831),4)</f>
        <v>0</v>
      </c>
      <c r="F1831" s="17"/>
    </row>
    <row r="1832" spans="1:6" x14ac:dyDescent="0.25">
      <c r="A1832" s="17" t="s">
        <v>112</v>
      </c>
      <c r="B1832" t="s">
        <v>9</v>
      </c>
      <c r="C1832" t="s">
        <v>9</v>
      </c>
      <c r="D1832" t="s">
        <v>9</v>
      </c>
      <c r="E1832">
        <f>SUM(E1830:E1831)</f>
        <v>8.0685000000000002</v>
      </c>
      <c r="F1832" s="17"/>
    </row>
    <row r="1833" spans="1:6" x14ac:dyDescent="0.25">
      <c r="F1833" s="17"/>
    </row>
    <row r="1834" spans="1:6" x14ac:dyDescent="0.25">
      <c r="A1834" s="17" t="s">
        <v>1259</v>
      </c>
      <c r="B1834" t="s">
        <v>898</v>
      </c>
      <c r="F1834" s="17"/>
    </row>
    <row r="1835" spans="1:6" ht="30" x14ac:dyDescent="0.25">
      <c r="A1835" s="17" t="s">
        <v>1260</v>
      </c>
      <c r="F1835" s="17"/>
    </row>
    <row r="1836" spans="1:6" x14ac:dyDescent="0.25">
      <c r="A1836" s="17" t="s">
        <v>119</v>
      </c>
      <c r="F1836" s="17"/>
    </row>
    <row r="1837" spans="1:6" x14ac:dyDescent="0.25">
      <c r="F1837" s="17"/>
    </row>
    <row r="1838" spans="1:6" x14ac:dyDescent="0.25">
      <c r="A1838" s="17" t="s">
        <v>106</v>
      </c>
      <c r="B1838" t="s">
        <v>98</v>
      </c>
      <c r="C1838" t="s">
        <v>99</v>
      </c>
      <c r="D1838" t="s">
        <v>100</v>
      </c>
      <c r="E1838" t="s">
        <v>101</v>
      </c>
      <c r="F1838" s="17"/>
    </row>
    <row r="1839" spans="1:6" ht="45" x14ac:dyDescent="0.25">
      <c r="A1839" s="17" t="s">
        <v>164</v>
      </c>
      <c r="B1839" t="s">
        <v>108</v>
      </c>
      <c r="C1839">
        <v>3</v>
      </c>
      <c r="D1839">
        <v>35.039700000000003</v>
      </c>
      <c r="E1839">
        <f t="shared" ref="E1839:E1845" si="27">ROUND((C1839*D1839),4)</f>
        <v>105.1191</v>
      </c>
      <c r="F1839" s="17"/>
    </row>
    <row r="1840" spans="1:6" ht="30" x14ac:dyDescent="0.25">
      <c r="A1840" s="17" t="s">
        <v>1261</v>
      </c>
      <c r="B1840" t="s">
        <v>109</v>
      </c>
      <c r="C1840">
        <v>2</v>
      </c>
      <c r="D1840">
        <v>19.820499999999999</v>
      </c>
      <c r="E1840">
        <f t="shared" si="27"/>
        <v>39.640999999999998</v>
      </c>
      <c r="F1840" s="17"/>
    </row>
    <row r="1841" spans="1:6" ht="30" x14ac:dyDescent="0.25">
      <c r="A1841" s="17" t="s">
        <v>141</v>
      </c>
      <c r="B1841" t="s">
        <v>105</v>
      </c>
      <c r="C1841">
        <v>7</v>
      </c>
      <c r="D1841">
        <v>12.1135</v>
      </c>
      <c r="E1841">
        <f t="shared" si="27"/>
        <v>84.794499999999999</v>
      </c>
      <c r="F1841" s="17"/>
    </row>
    <row r="1842" spans="1:6" ht="30" x14ac:dyDescent="0.25">
      <c r="A1842" s="17" t="s">
        <v>123</v>
      </c>
      <c r="B1842" t="s">
        <v>105</v>
      </c>
      <c r="C1842">
        <v>7</v>
      </c>
      <c r="D1842">
        <v>14.6435</v>
      </c>
      <c r="E1842">
        <f t="shared" si="27"/>
        <v>102.50449999999999</v>
      </c>
      <c r="F1842" s="17"/>
    </row>
    <row r="1843" spans="1:6" ht="30" x14ac:dyDescent="0.25">
      <c r="A1843" s="17" t="s">
        <v>166</v>
      </c>
      <c r="B1843" t="s">
        <v>108</v>
      </c>
      <c r="C1843">
        <v>1.5</v>
      </c>
      <c r="D1843">
        <v>26.24</v>
      </c>
      <c r="E1843">
        <f t="shared" si="27"/>
        <v>39.36</v>
      </c>
      <c r="F1843" s="17"/>
    </row>
    <row r="1844" spans="1:6" ht="30" x14ac:dyDescent="0.25">
      <c r="A1844" s="17" t="s">
        <v>167</v>
      </c>
      <c r="B1844" t="s">
        <v>132</v>
      </c>
      <c r="C1844">
        <v>0.5</v>
      </c>
      <c r="D1844">
        <v>28.57</v>
      </c>
      <c r="E1844">
        <f t="shared" si="27"/>
        <v>14.285</v>
      </c>
      <c r="F1844" s="17"/>
    </row>
    <row r="1845" spans="1:6" x14ac:dyDescent="0.25">
      <c r="A1845" s="17" t="s">
        <v>168</v>
      </c>
      <c r="B1845" t="s">
        <v>132</v>
      </c>
      <c r="C1845">
        <v>0.5</v>
      </c>
      <c r="D1845">
        <v>8.67</v>
      </c>
      <c r="E1845">
        <f t="shared" si="27"/>
        <v>4.335</v>
      </c>
      <c r="F1845" s="17"/>
    </row>
    <row r="1846" spans="1:6" x14ac:dyDescent="0.25">
      <c r="A1846" s="17" t="s">
        <v>103</v>
      </c>
      <c r="B1846" t="s">
        <v>9</v>
      </c>
      <c r="C1846" t="s">
        <v>9</v>
      </c>
      <c r="D1846" t="s">
        <v>9</v>
      </c>
      <c r="E1846">
        <f>SUM(E1839:E1845)</f>
        <v>390.03910000000002</v>
      </c>
      <c r="F1846" s="17"/>
    </row>
    <row r="1847" spans="1:6" x14ac:dyDescent="0.25">
      <c r="F1847" s="17"/>
    </row>
    <row r="1848" spans="1:6" x14ac:dyDescent="0.25">
      <c r="A1848" s="17" t="s">
        <v>110</v>
      </c>
      <c r="B1848" t="s">
        <v>9</v>
      </c>
      <c r="C1848" t="s">
        <v>9</v>
      </c>
      <c r="D1848" t="s">
        <v>9</v>
      </c>
      <c r="E1848">
        <f>E1846</f>
        <v>390.03910000000002</v>
      </c>
      <c r="F1848" s="17"/>
    </row>
    <row r="1849" spans="1:6" x14ac:dyDescent="0.25">
      <c r="A1849" s="17" t="s">
        <v>111</v>
      </c>
      <c r="B1849" t="s">
        <v>9</v>
      </c>
      <c r="C1849" t="s">
        <v>9</v>
      </c>
      <c r="D1849" s="287">
        <v>0</v>
      </c>
      <c r="E1849">
        <f>ROUND((E1848*D1849),4)</f>
        <v>0</v>
      </c>
      <c r="F1849" s="17"/>
    </row>
    <row r="1850" spans="1:6" x14ac:dyDescent="0.25">
      <c r="A1850" s="17" t="s">
        <v>112</v>
      </c>
      <c r="B1850" t="s">
        <v>9</v>
      </c>
      <c r="C1850" t="s">
        <v>9</v>
      </c>
      <c r="D1850" t="s">
        <v>9</v>
      </c>
      <c r="E1850">
        <f>SUM(E1848:E1849)</f>
        <v>390.03910000000002</v>
      </c>
      <c r="F1850" s="17"/>
    </row>
    <row r="1851" spans="1:6" x14ac:dyDescent="0.25">
      <c r="F1851" s="17"/>
    </row>
    <row r="1852" spans="1:6" x14ac:dyDescent="0.25">
      <c r="A1852" s="17" t="s">
        <v>1262</v>
      </c>
      <c r="B1852" t="s">
        <v>901</v>
      </c>
      <c r="F1852" s="17"/>
    </row>
    <row r="1853" spans="1:6" ht="30" x14ac:dyDescent="0.25">
      <c r="A1853" s="17" t="s">
        <v>1263</v>
      </c>
      <c r="F1853" s="17"/>
    </row>
    <row r="1854" spans="1:6" x14ac:dyDescent="0.25">
      <c r="A1854" s="17" t="s">
        <v>119</v>
      </c>
      <c r="F1854" s="17"/>
    </row>
    <row r="1855" spans="1:6" x14ac:dyDescent="0.25">
      <c r="F1855" s="17"/>
    </row>
    <row r="1856" spans="1:6" x14ac:dyDescent="0.25">
      <c r="A1856" s="17" t="s">
        <v>106</v>
      </c>
      <c r="B1856" t="s">
        <v>98</v>
      </c>
      <c r="C1856" t="s">
        <v>99</v>
      </c>
      <c r="D1856" t="s">
        <v>100</v>
      </c>
      <c r="E1856" t="s">
        <v>101</v>
      </c>
      <c r="F1856" s="17"/>
    </row>
    <row r="1857" spans="1:6" ht="45" x14ac:dyDescent="0.25">
      <c r="A1857" s="17" t="s">
        <v>164</v>
      </c>
      <c r="B1857" t="s">
        <v>108</v>
      </c>
      <c r="C1857">
        <v>8</v>
      </c>
      <c r="D1857">
        <v>35.039700000000003</v>
      </c>
      <c r="E1857">
        <f t="shared" ref="E1857:E1864" si="28">ROUND((C1857*D1857),4)</f>
        <v>280.31760000000003</v>
      </c>
      <c r="F1857" s="17"/>
    </row>
    <row r="1858" spans="1:6" ht="45" x14ac:dyDescent="0.25">
      <c r="A1858" s="17" t="s">
        <v>165</v>
      </c>
      <c r="B1858" t="s">
        <v>109</v>
      </c>
      <c r="C1858">
        <v>3</v>
      </c>
      <c r="D1858">
        <v>16.537199999999999</v>
      </c>
      <c r="E1858">
        <f t="shared" si="28"/>
        <v>49.611600000000003</v>
      </c>
      <c r="F1858" s="17"/>
    </row>
    <row r="1859" spans="1:6" ht="30" x14ac:dyDescent="0.25">
      <c r="A1859" s="17" t="s">
        <v>141</v>
      </c>
      <c r="B1859" t="s">
        <v>105</v>
      </c>
      <c r="C1859">
        <v>12</v>
      </c>
      <c r="D1859">
        <v>12.1135</v>
      </c>
      <c r="E1859">
        <f t="shared" si="28"/>
        <v>145.36199999999999</v>
      </c>
      <c r="F1859" s="17"/>
    </row>
    <row r="1860" spans="1:6" ht="30" x14ac:dyDescent="0.25">
      <c r="A1860" s="17" t="s">
        <v>123</v>
      </c>
      <c r="B1860" t="s">
        <v>105</v>
      </c>
      <c r="C1860">
        <v>12</v>
      </c>
      <c r="D1860">
        <v>14.6435</v>
      </c>
      <c r="E1860">
        <f t="shared" si="28"/>
        <v>175.72200000000001</v>
      </c>
      <c r="F1860" s="17"/>
    </row>
    <row r="1861" spans="1:6" ht="30" x14ac:dyDescent="0.25">
      <c r="A1861" s="17" t="s">
        <v>166</v>
      </c>
      <c r="B1861" t="s">
        <v>108</v>
      </c>
      <c r="C1861">
        <v>7</v>
      </c>
      <c r="D1861">
        <v>26.24</v>
      </c>
      <c r="E1861">
        <f t="shared" si="28"/>
        <v>183.68</v>
      </c>
      <c r="F1861" s="17"/>
    </row>
    <row r="1862" spans="1:6" ht="30" x14ac:dyDescent="0.25">
      <c r="A1862" s="17" t="s">
        <v>167</v>
      </c>
      <c r="B1862" t="s">
        <v>132</v>
      </c>
      <c r="C1862">
        <v>1</v>
      </c>
      <c r="D1862">
        <v>28.57</v>
      </c>
      <c r="E1862">
        <f t="shared" si="28"/>
        <v>28.57</v>
      </c>
      <c r="F1862" s="17"/>
    </row>
    <row r="1863" spans="1:6" ht="30" x14ac:dyDescent="0.25">
      <c r="A1863" s="17" t="s">
        <v>1157</v>
      </c>
      <c r="B1863" t="s">
        <v>109</v>
      </c>
      <c r="C1863">
        <v>6</v>
      </c>
      <c r="D1863">
        <v>58.19</v>
      </c>
      <c r="E1863">
        <f t="shared" si="28"/>
        <v>349.14</v>
      </c>
      <c r="F1863" s="17"/>
    </row>
    <row r="1864" spans="1:6" x14ac:dyDescent="0.25">
      <c r="A1864" s="17" t="s">
        <v>168</v>
      </c>
      <c r="B1864" t="s">
        <v>132</v>
      </c>
      <c r="C1864">
        <v>1</v>
      </c>
      <c r="D1864">
        <v>8.67</v>
      </c>
      <c r="E1864">
        <f t="shared" si="28"/>
        <v>8.67</v>
      </c>
      <c r="F1864" s="17"/>
    </row>
    <row r="1865" spans="1:6" x14ac:dyDescent="0.25">
      <c r="A1865" s="17" t="s">
        <v>103</v>
      </c>
      <c r="B1865" t="s">
        <v>9</v>
      </c>
      <c r="C1865" t="s">
        <v>9</v>
      </c>
      <c r="D1865" t="s">
        <v>9</v>
      </c>
      <c r="E1865">
        <f>SUM(E1857:E1864)</f>
        <v>1221.0732</v>
      </c>
      <c r="F1865" s="17"/>
    </row>
    <row r="1866" spans="1:6" x14ac:dyDescent="0.25">
      <c r="F1866" s="17"/>
    </row>
    <row r="1867" spans="1:6" x14ac:dyDescent="0.25">
      <c r="A1867" s="17" t="s">
        <v>110</v>
      </c>
      <c r="B1867" t="s">
        <v>9</v>
      </c>
      <c r="C1867" t="s">
        <v>9</v>
      </c>
      <c r="D1867" t="s">
        <v>9</v>
      </c>
      <c r="E1867">
        <f>E1865</f>
        <v>1221.0732</v>
      </c>
      <c r="F1867" s="17"/>
    </row>
    <row r="1868" spans="1:6" x14ac:dyDescent="0.25">
      <c r="A1868" s="17" t="s">
        <v>111</v>
      </c>
      <c r="B1868" t="s">
        <v>9</v>
      </c>
      <c r="C1868" t="s">
        <v>9</v>
      </c>
      <c r="D1868" s="287">
        <v>0</v>
      </c>
      <c r="E1868">
        <f>ROUND((E1867*D1868),4)</f>
        <v>0</v>
      </c>
      <c r="F1868" s="17"/>
    </row>
    <row r="1869" spans="1:6" x14ac:dyDescent="0.25">
      <c r="A1869" s="17" t="s">
        <v>112</v>
      </c>
      <c r="B1869" t="s">
        <v>9</v>
      </c>
      <c r="C1869" t="s">
        <v>9</v>
      </c>
      <c r="D1869" t="s">
        <v>9</v>
      </c>
      <c r="E1869">
        <f>SUM(E1867:E1868)</f>
        <v>1221.0732</v>
      </c>
      <c r="F1869" s="17"/>
    </row>
    <row r="1870" spans="1:6" x14ac:dyDescent="0.25">
      <c r="F1870" s="17"/>
    </row>
    <row r="1871" spans="1:6" x14ac:dyDescent="0.25">
      <c r="A1871" s="17" t="s">
        <v>1264</v>
      </c>
      <c r="B1871" t="s">
        <v>904</v>
      </c>
      <c r="F1871" s="17"/>
    </row>
    <row r="1872" spans="1:6" ht="30" x14ac:dyDescent="0.25">
      <c r="A1872" s="17" t="s">
        <v>1265</v>
      </c>
      <c r="F1872" s="17"/>
    </row>
    <row r="1873" spans="1:6" x14ac:dyDescent="0.25">
      <c r="A1873" s="17" t="s">
        <v>119</v>
      </c>
      <c r="F1873" s="17"/>
    </row>
    <row r="1874" spans="1:6" x14ac:dyDescent="0.25">
      <c r="F1874" s="17"/>
    </row>
    <row r="1875" spans="1:6" x14ac:dyDescent="0.25">
      <c r="A1875" s="17" t="s">
        <v>106</v>
      </c>
      <c r="B1875" t="s">
        <v>98</v>
      </c>
      <c r="C1875" t="s">
        <v>99</v>
      </c>
      <c r="D1875" t="s">
        <v>100</v>
      </c>
      <c r="E1875" t="s">
        <v>101</v>
      </c>
      <c r="F1875" s="17"/>
    </row>
    <row r="1876" spans="1:6" ht="45" x14ac:dyDescent="0.25">
      <c r="A1876" s="17" t="s">
        <v>164</v>
      </c>
      <c r="B1876" t="s">
        <v>108</v>
      </c>
      <c r="C1876">
        <v>7</v>
      </c>
      <c r="D1876">
        <v>35.039700000000003</v>
      </c>
      <c r="E1876">
        <f t="shared" ref="E1876:E1883" si="29">ROUND((C1876*D1876),4)</f>
        <v>245.27789999999999</v>
      </c>
      <c r="F1876" s="17"/>
    </row>
    <row r="1877" spans="1:6" ht="45" x14ac:dyDescent="0.25">
      <c r="A1877" s="17" t="s">
        <v>165</v>
      </c>
      <c r="B1877" t="s">
        <v>109</v>
      </c>
      <c r="C1877">
        <v>2</v>
      </c>
      <c r="D1877">
        <v>16.537199999999999</v>
      </c>
      <c r="E1877">
        <f t="shared" si="29"/>
        <v>33.074399999999997</v>
      </c>
      <c r="F1877" s="17"/>
    </row>
    <row r="1878" spans="1:6" ht="30" x14ac:dyDescent="0.25">
      <c r="A1878" s="17" t="s">
        <v>141</v>
      </c>
      <c r="B1878" t="s">
        <v>105</v>
      </c>
      <c r="C1878">
        <v>7</v>
      </c>
      <c r="D1878">
        <v>12.1135</v>
      </c>
      <c r="E1878">
        <f t="shared" si="29"/>
        <v>84.794499999999999</v>
      </c>
      <c r="F1878" s="17"/>
    </row>
    <row r="1879" spans="1:6" ht="30" x14ac:dyDescent="0.25">
      <c r="A1879" s="17" t="s">
        <v>123</v>
      </c>
      <c r="B1879" t="s">
        <v>105</v>
      </c>
      <c r="C1879">
        <v>7</v>
      </c>
      <c r="D1879">
        <v>14.6435</v>
      </c>
      <c r="E1879">
        <f t="shared" si="29"/>
        <v>102.50449999999999</v>
      </c>
      <c r="F1879" s="17"/>
    </row>
    <row r="1880" spans="1:6" ht="30" x14ac:dyDescent="0.25">
      <c r="A1880" s="17" t="s">
        <v>166</v>
      </c>
      <c r="B1880" t="s">
        <v>108</v>
      </c>
      <c r="C1880">
        <v>3.5</v>
      </c>
      <c r="D1880">
        <v>26.24</v>
      </c>
      <c r="E1880">
        <f t="shared" si="29"/>
        <v>91.84</v>
      </c>
      <c r="F1880" s="17"/>
    </row>
    <row r="1881" spans="1:6" ht="30" x14ac:dyDescent="0.25">
      <c r="A1881" s="17" t="s">
        <v>167</v>
      </c>
      <c r="B1881" t="s">
        <v>132</v>
      </c>
      <c r="C1881">
        <v>0.5</v>
      </c>
      <c r="D1881">
        <v>28.57</v>
      </c>
      <c r="E1881">
        <f t="shared" si="29"/>
        <v>14.285</v>
      </c>
      <c r="F1881" s="17"/>
    </row>
    <row r="1882" spans="1:6" ht="30" x14ac:dyDescent="0.25">
      <c r="A1882" s="17" t="s">
        <v>1157</v>
      </c>
      <c r="B1882" t="s">
        <v>109</v>
      </c>
      <c r="C1882">
        <v>2</v>
      </c>
      <c r="D1882">
        <v>58.19</v>
      </c>
      <c r="E1882">
        <f t="shared" si="29"/>
        <v>116.38</v>
      </c>
      <c r="F1882" s="17"/>
    </row>
    <row r="1883" spans="1:6" x14ac:dyDescent="0.25">
      <c r="A1883" s="17" t="s">
        <v>168</v>
      </c>
      <c r="B1883" t="s">
        <v>132</v>
      </c>
      <c r="C1883">
        <v>0.5</v>
      </c>
      <c r="D1883">
        <v>8.67</v>
      </c>
      <c r="E1883">
        <f t="shared" si="29"/>
        <v>4.335</v>
      </c>
      <c r="F1883" s="17"/>
    </row>
    <row r="1884" spans="1:6" x14ac:dyDescent="0.25">
      <c r="A1884" s="17" t="s">
        <v>103</v>
      </c>
      <c r="B1884" t="s">
        <v>9</v>
      </c>
      <c r="C1884" t="s">
        <v>9</v>
      </c>
      <c r="D1884" t="s">
        <v>9</v>
      </c>
      <c r="E1884">
        <f>SUM(E1876:E1883)</f>
        <v>692.49130000000002</v>
      </c>
      <c r="F1884" s="17"/>
    </row>
    <row r="1885" spans="1:6" x14ac:dyDescent="0.25">
      <c r="F1885" s="17"/>
    </row>
    <row r="1886" spans="1:6" x14ac:dyDescent="0.25">
      <c r="A1886" s="17" t="s">
        <v>110</v>
      </c>
      <c r="B1886" t="s">
        <v>9</v>
      </c>
      <c r="C1886" t="s">
        <v>9</v>
      </c>
      <c r="D1886" t="s">
        <v>9</v>
      </c>
      <c r="E1886">
        <f>E1884</f>
        <v>692.49130000000002</v>
      </c>
      <c r="F1886" s="17"/>
    </row>
    <row r="1887" spans="1:6" x14ac:dyDescent="0.25">
      <c r="A1887" s="17" t="s">
        <v>111</v>
      </c>
      <c r="B1887" t="s">
        <v>9</v>
      </c>
      <c r="C1887" t="s">
        <v>9</v>
      </c>
      <c r="D1887" s="287">
        <v>0</v>
      </c>
      <c r="E1887">
        <f>ROUND((E1886*D1887),4)</f>
        <v>0</v>
      </c>
      <c r="F1887" s="17"/>
    </row>
    <row r="1888" spans="1:6" x14ac:dyDescent="0.25">
      <c r="A1888" s="17" t="s">
        <v>112</v>
      </c>
      <c r="B1888" t="s">
        <v>9</v>
      </c>
      <c r="C1888" t="s">
        <v>9</v>
      </c>
      <c r="D1888" t="s">
        <v>9</v>
      </c>
      <c r="E1888">
        <f>SUM(E1886:E1887)</f>
        <v>692.49130000000002</v>
      </c>
      <c r="F1888" s="17"/>
    </row>
    <row r="1889" spans="1:6" x14ac:dyDescent="0.25">
      <c r="F1889" s="17"/>
    </row>
    <row r="1890" spans="1:6" x14ac:dyDescent="0.25">
      <c r="A1890" s="17" t="s">
        <v>1266</v>
      </c>
      <c r="B1890" t="s">
        <v>907</v>
      </c>
      <c r="F1890" s="17"/>
    </row>
    <row r="1891" spans="1:6" ht="30" x14ac:dyDescent="0.25">
      <c r="A1891" s="17" t="s">
        <v>1267</v>
      </c>
      <c r="F1891" s="17"/>
    </row>
    <row r="1892" spans="1:6" x14ac:dyDescent="0.25">
      <c r="A1892" s="17" t="s">
        <v>119</v>
      </c>
      <c r="F1892" s="17"/>
    </row>
    <row r="1893" spans="1:6" x14ac:dyDescent="0.25">
      <c r="F1893" s="17"/>
    </row>
    <row r="1894" spans="1:6" x14ac:dyDescent="0.25">
      <c r="A1894" s="17" t="s">
        <v>106</v>
      </c>
      <c r="B1894" t="s">
        <v>98</v>
      </c>
      <c r="C1894" t="s">
        <v>99</v>
      </c>
      <c r="D1894" t="s">
        <v>100</v>
      </c>
      <c r="E1894" t="s">
        <v>101</v>
      </c>
      <c r="F1894" s="17"/>
    </row>
    <row r="1895" spans="1:6" ht="45" x14ac:dyDescent="0.25">
      <c r="A1895" s="17" t="s">
        <v>164</v>
      </c>
      <c r="B1895" t="s">
        <v>108</v>
      </c>
      <c r="C1895">
        <v>15</v>
      </c>
      <c r="D1895">
        <v>35.039700000000003</v>
      </c>
      <c r="E1895">
        <f t="shared" ref="E1895:E1902" si="30">ROUND((C1895*D1895),4)</f>
        <v>525.59550000000002</v>
      </c>
      <c r="F1895" s="17"/>
    </row>
    <row r="1896" spans="1:6" ht="45" x14ac:dyDescent="0.25">
      <c r="A1896" s="17" t="s">
        <v>165</v>
      </c>
      <c r="B1896" t="s">
        <v>109</v>
      </c>
      <c r="C1896">
        <v>6</v>
      </c>
      <c r="D1896">
        <v>16.537199999999999</v>
      </c>
      <c r="E1896">
        <f t="shared" si="30"/>
        <v>99.223200000000006</v>
      </c>
      <c r="F1896" s="17"/>
    </row>
    <row r="1897" spans="1:6" ht="30" x14ac:dyDescent="0.25">
      <c r="A1897" s="17" t="s">
        <v>141</v>
      </c>
      <c r="B1897" t="s">
        <v>105</v>
      </c>
      <c r="C1897">
        <v>12</v>
      </c>
      <c r="D1897">
        <v>12.1135</v>
      </c>
      <c r="E1897">
        <f t="shared" si="30"/>
        <v>145.36199999999999</v>
      </c>
      <c r="F1897" s="17"/>
    </row>
    <row r="1898" spans="1:6" ht="30" x14ac:dyDescent="0.25">
      <c r="A1898" s="17" t="s">
        <v>123</v>
      </c>
      <c r="B1898" t="s">
        <v>105</v>
      </c>
      <c r="C1898">
        <v>12</v>
      </c>
      <c r="D1898">
        <v>14.6435</v>
      </c>
      <c r="E1898">
        <f t="shared" si="30"/>
        <v>175.72200000000001</v>
      </c>
      <c r="F1898" s="17"/>
    </row>
    <row r="1899" spans="1:6" ht="30" x14ac:dyDescent="0.25">
      <c r="A1899" s="17" t="s">
        <v>166</v>
      </c>
      <c r="B1899" t="s">
        <v>108</v>
      </c>
      <c r="C1899">
        <v>7</v>
      </c>
      <c r="D1899">
        <v>26.24</v>
      </c>
      <c r="E1899">
        <f t="shared" si="30"/>
        <v>183.68</v>
      </c>
      <c r="F1899" s="17"/>
    </row>
    <row r="1900" spans="1:6" ht="30" x14ac:dyDescent="0.25">
      <c r="A1900" s="17" t="s">
        <v>167</v>
      </c>
      <c r="B1900" t="s">
        <v>132</v>
      </c>
      <c r="C1900">
        <v>1</v>
      </c>
      <c r="D1900">
        <v>28.57</v>
      </c>
      <c r="E1900">
        <f t="shared" si="30"/>
        <v>28.57</v>
      </c>
      <c r="F1900" s="17"/>
    </row>
    <row r="1901" spans="1:6" ht="30" x14ac:dyDescent="0.25">
      <c r="A1901" s="17" t="s">
        <v>1157</v>
      </c>
      <c r="B1901" t="s">
        <v>109</v>
      </c>
      <c r="C1901">
        <v>12</v>
      </c>
      <c r="D1901">
        <v>58.19</v>
      </c>
      <c r="E1901">
        <f t="shared" si="30"/>
        <v>698.28</v>
      </c>
      <c r="F1901" s="17"/>
    </row>
    <row r="1902" spans="1:6" x14ac:dyDescent="0.25">
      <c r="A1902" s="17" t="s">
        <v>168</v>
      </c>
      <c r="B1902" t="s">
        <v>132</v>
      </c>
      <c r="C1902">
        <v>1</v>
      </c>
      <c r="D1902">
        <v>8.67</v>
      </c>
      <c r="E1902">
        <f t="shared" si="30"/>
        <v>8.67</v>
      </c>
      <c r="F1902" s="17"/>
    </row>
    <row r="1903" spans="1:6" x14ac:dyDescent="0.25">
      <c r="A1903" s="17" t="s">
        <v>103</v>
      </c>
      <c r="B1903" t="s">
        <v>9</v>
      </c>
      <c r="C1903" t="s">
        <v>9</v>
      </c>
      <c r="D1903" t="s">
        <v>9</v>
      </c>
      <c r="E1903">
        <f>SUM(E1895:E1902)</f>
        <v>1865.1026999999999</v>
      </c>
      <c r="F1903" s="17"/>
    </row>
    <row r="1904" spans="1:6" x14ac:dyDescent="0.25">
      <c r="F1904" s="17"/>
    </row>
    <row r="1905" spans="1:6" x14ac:dyDescent="0.25">
      <c r="A1905" s="17" t="s">
        <v>110</v>
      </c>
      <c r="B1905" t="s">
        <v>9</v>
      </c>
      <c r="C1905" t="s">
        <v>9</v>
      </c>
      <c r="D1905" t="s">
        <v>9</v>
      </c>
      <c r="E1905">
        <f>E1903</f>
        <v>1865.1026999999999</v>
      </c>
      <c r="F1905" s="17"/>
    </row>
    <row r="1906" spans="1:6" x14ac:dyDescent="0.25">
      <c r="A1906" s="17" t="s">
        <v>111</v>
      </c>
      <c r="B1906" t="s">
        <v>9</v>
      </c>
      <c r="C1906" t="s">
        <v>9</v>
      </c>
      <c r="D1906" s="287">
        <v>0</v>
      </c>
      <c r="E1906">
        <f>ROUND((E1905*D1906),4)</f>
        <v>0</v>
      </c>
      <c r="F1906" s="17"/>
    </row>
    <row r="1907" spans="1:6" x14ac:dyDescent="0.25">
      <c r="A1907" s="17" t="s">
        <v>112</v>
      </c>
      <c r="B1907" t="s">
        <v>9</v>
      </c>
      <c r="C1907" t="s">
        <v>9</v>
      </c>
      <c r="D1907" t="s">
        <v>9</v>
      </c>
      <c r="E1907">
        <f>SUM(E1905:E1906)</f>
        <v>1865.1026999999999</v>
      </c>
      <c r="F1907" s="17"/>
    </row>
    <row r="1908" spans="1:6" x14ac:dyDescent="0.25">
      <c r="F1908" s="17"/>
    </row>
    <row r="1909" spans="1:6" x14ac:dyDescent="0.25">
      <c r="A1909" s="17" t="s">
        <v>1268</v>
      </c>
      <c r="B1909" t="s">
        <v>910</v>
      </c>
      <c r="F1909" s="17"/>
    </row>
    <row r="1910" spans="1:6" ht="30" x14ac:dyDescent="0.25">
      <c r="A1910" s="17" t="s">
        <v>1269</v>
      </c>
      <c r="F1910" s="17"/>
    </row>
    <row r="1911" spans="1:6" x14ac:dyDescent="0.25">
      <c r="A1911" s="17" t="s">
        <v>119</v>
      </c>
      <c r="F1911" s="17"/>
    </row>
    <row r="1912" spans="1:6" x14ac:dyDescent="0.25">
      <c r="F1912" s="17"/>
    </row>
    <row r="1913" spans="1:6" x14ac:dyDescent="0.25">
      <c r="A1913" s="17" t="s">
        <v>106</v>
      </c>
      <c r="B1913" t="s">
        <v>98</v>
      </c>
      <c r="C1913" t="s">
        <v>99</v>
      </c>
      <c r="D1913" t="s">
        <v>100</v>
      </c>
      <c r="E1913" t="s">
        <v>101</v>
      </c>
      <c r="F1913" s="17"/>
    </row>
    <row r="1914" spans="1:6" ht="45" x14ac:dyDescent="0.25">
      <c r="A1914" s="17" t="s">
        <v>164</v>
      </c>
      <c r="B1914" t="s">
        <v>108</v>
      </c>
      <c r="C1914">
        <v>10</v>
      </c>
      <c r="D1914">
        <v>35.039700000000003</v>
      </c>
      <c r="E1914">
        <f t="shared" ref="E1914:E1922" si="31">ROUND((C1914*D1914),4)</f>
        <v>350.39699999999999</v>
      </c>
      <c r="F1914" s="17"/>
    </row>
    <row r="1915" spans="1:6" ht="45" x14ac:dyDescent="0.25">
      <c r="A1915" s="17" t="s">
        <v>165</v>
      </c>
      <c r="B1915" t="s">
        <v>109</v>
      </c>
      <c r="C1915">
        <v>8</v>
      </c>
      <c r="D1915">
        <v>16.537199999999999</v>
      </c>
      <c r="E1915">
        <f t="shared" si="31"/>
        <v>132.29759999999999</v>
      </c>
      <c r="F1915" s="17"/>
    </row>
    <row r="1916" spans="1:6" ht="30" x14ac:dyDescent="0.25">
      <c r="A1916" s="17" t="s">
        <v>141</v>
      </c>
      <c r="B1916" t="s">
        <v>105</v>
      </c>
      <c r="C1916">
        <v>18</v>
      </c>
      <c r="D1916">
        <v>12.1135</v>
      </c>
      <c r="E1916">
        <f t="shared" si="31"/>
        <v>218.04300000000001</v>
      </c>
      <c r="F1916" s="17"/>
    </row>
    <row r="1917" spans="1:6" ht="30" x14ac:dyDescent="0.25">
      <c r="A1917" s="17" t="s">
        <v>123</v>
      </c>
      <c r="B1917" t="s">
        <v>105</v>
      </c>
      <c r="C1917">
        <v>18</v>
      </c>
      <c r="D1917">
        <v>14.6435</v>
      </c>
      <c r="E1917">
        <f t="shared" si="31"/>
        <v>263.58300000000003</v>
      </c>
      <c r="F1917" s="17"/>
    </row>
    <row r="1918" spans="1:6" ht="30" x14ac:dyDescent="0.25">
      <c r="A1918" s="17" t="s">
        <v>166</v>
      </c>
      <c r="B1918" t="s">
        <v>108</v>
      </c>
      <c r="C1918">
        <v>5</v>
      </c>
      <c r="D1918">
        <v>26.24</v>
      </c>
      <c r="E1918">
        <f t="shared" si="31"/>
        <v>131.19999999999999</v>
      </c>
      <c r="F1918" s="17"/>
    </row>
    <row r="1919" spans="1:6" ht="30" x14ac:dyDescent="0.25">
      <c r="A1919" s="17" t="s">
        <v>167</v>
      </c>
      <c r="B1919" t="s">
        <v>132</v>
      </c>
      <c r="C1919">
        <v>1.5</v>
      </c>
      <c r="D1919">
        <v>28.57</v>
      </c>
      <c r="E1919">
        <f t="shared" si="31"/>
        <v>42.854999999999997</v>
      </c>
      <c r="F1919" s="17"/>
    </row>
    <row r="1920" spans="1:6" ht="30" x14ac:dyDescent="0.25">
      <c r="A1920" s="17" t="s">
        <v>1157</v>
      </c>
      <c r="B1920" t="s">
        <v>109</v>
      </c>
      <c r="C1920">
        <v>16</v>
      </c>
      <c r="D1920">
        <v>58.19</v>
      </c>
      <c r="E1920">
        <f t="shared" si="31"/>
        <v>931.04</v>
      </c>
      <c r="F1920" s="17"/>
    </row>
    <row r="1921" spans="1:6" ht="30" x14ac:dyDescent="0.25">
      <c r="A1921" s="17" t="s">
        <v>206</v>
      </c>
      <c r="B1921" t="s">
        <v>153</v>
      </c>
      <c r="C1921">
        <v>8</v>
      </c>
      <c r="D1921">
        <v>63.42</v>
      </c>
      <c r="E1921">
        <f t="shared" si="31"/>
        <v>507.36</v>
      </c>
      <c r="F1921" s="17"/>
    </row>
    <row r="1922" spans="1:6" x14ac:dyDescent="0.25">
      <c r="A1922" s="17" t="s">
        <v>168</v>
      </c>
      <c r="B1922" t="s">
        <v>132</v>
      </c>
      <c r="C1922">
        <v>1</v>
      </c>
      <c r="D1922">
        <v>8.67</v>
      </c>
      <c r="E1922">
        <f t="shared" si="31"/>
        <v>8.67</v>
      </c>
      <c r="F1922" s="17"/>
    </row>
    <row r="1923" spans="1:6" x14ac:dyDescent="0.25">
      <c r="A1923" s="17" t="s">
        <v>103</v>
      </c>
      <c r="B1923" t="s">
        <v>9</v>
      </c>
      <c r="C1923" t="s">
        <v>9</v>
      </c>
      <c r="D1923" t="s">
        <v>9</v>
      </c>
      <c r="E1923">
        <f>SUM(E1914:E1922)</f>
        <v>2585.4456000000005</v>
      </c>
      <c r="F1923" s="17"/>
    </row>
    <row r="1924" spans="1:6" x14ac:dyDescent="0.25">
      <c r="F1924" s="17"/>
    </row>
    <row r="1925" spans="1:6" x14ac:dyDescent="0.25">
      <c r="A1925" s="17" t="s">
        <v>110</v>
      </c>
      <c r="B1925" t="s">
        <v>9</v>
      </c>
      <c r="C1925" t="s">
        <v>9</v>
      </c>
      <c r="D1925" t="s">
        <v>9</v>
      </c>
      <c r="E1925">
        <f>E1923</f>
        <v>2585.4456000000005</v>
      </c>
      <c r="F1925" s="17"/>
    </row>
    <row r="1926" spans="1:6" x14ac:dyDescent="0.25">
      <c r="A1926" s="17" t="s">
        <v>111</v>
      </c>
      <c r="B1926" t="s">
        <v>9</v>
      </c>
      <c r="C1926" t="s">
        <v>9</v>
      </c>
      <c r="D1926" s="287">
        <v>0</v>
      </c>
      <c r="E1926">
        <f>ROUND((E1925*D1926),4)</f>
        <v>0</v>
      </c>
      <c r="F1926" s="17"/>
    </row>
    <row r="1927" spans="1:6" x14ac:dyDescent="0.25">
      <c r="A1927" s="17" t="s">
        <v>112</v>
      </c>
      <c r="B1927" t="s">
        <v>9</v>
      </c>
      <c r="C1927" t="s">
        <v>9</v>
      </c>
      <c r="D1927" t="s">
        <v>9</v>
      </c>
      <c r="E1927">
        <f>SUM(E1925:E1926)</f>
        <v>2585.4456000000005</v>
      </c>
      <c r="F1927" s="17"/>
    </row>
    <row r="1928" spans="1:6" x14ac:dyDescent="0.25">
      <c r="F1928" s="17"/>
    </row>
    <row r="1929" spans="1:6" x14ac:dyDescent="0.25">
      <c r="A1929" s="17" t="s">
        <v>1270</v>
      </c>
      <c r="B1929" t="s">
        <v>913</v>
      </c>
      <c r="F1929" s="17"/>
    </row>
    <row r="1930" spans="1:6" ht="30" x14ac:dyDescent="0.25">
      <c r="A1930" s="17" t="s">
        <v>1271</v>
      </c>
      <c r="F1930" s="17"/>
    </row>
    <row r="1931" spans="1:6" x14ac:dyDescent="0.25">
      <c r="A1931" s="17" t="s">
        <v>119</v>
      </c>
      <c r="F1931" s="17"/>
    </row>
    <row r="1932" spans="1:6" x14ac:dyDescent="0.25">
      <c r="F1932" s="17"/>
    </row>
    <row r="1933" spans="1:6" x14ac:dyDescent="0.25">
      <c r="A1933" s="17" t="s">
        <v>106</v>
      </c>
      <c r="B1933" t="s">
        <v>98</v>
      </c>
      <c r="C1933" t="s">
        <v>99</v>
      </c>
      <c r="D1933" t="s">
        <v>100</v>
      </c>
      <c r="E1933" t="s">
        <v>101</v>
      </c>
      <c r="F1933" s="17"/>
    </row>
    <row r="1934" spans="1:6" ht="45" x14ac:dyDescent="0.25">
      <c r="A1934" s="17" t="s">
        <v>164</v>
      </c>
      <c r="B1934" t="s">
        <v>108</v>
      </c>
      <c r="C1934">
        <v>7</v>
      </c>
      <c r="D1934">
        <v>35.039700000000003</v>
      </c>
      <c r="E1934">
        <f t="shared" ref="E1934:E1941" si="32">ROUND((C1934*D1934),4)</f>
        <v>245.27789999999999</v>
      </c>
      <c r="F1934" s="17"/>
    </row>
    <row r="1935" spans="1:6" ht="45" x14ac:dyDescent="0.25">
      <c r="A1935" s="17" t="s">
        <v>165</v>
      </c>
      <c r="B1935" t="s">
        <v>109</v>
      </c>
      <c r="C1935">
        <v>3</v>
      </c>
      <c r="D1935">
        <v>16.537199999999999</v>
      </c>
      <c r="E1935">
        <f t="shared" si="32"/>
        <v>49.611600000000003</v>
      </c>
      <c r="F1935" s="17"/>
    </row>
    <row r="1936" spans="1:6" ht="30" x14ac:dyDescent="0.25">
      <c r="A1936" s="17" t="s">
        <v>141</v>
      </c>
      <c r="B1936" t="s">
        <v>105</v>
      </c>
      <c r="C1936">
        <v>12</v>
      </c>
      <c r="D1936">
        <v>12.1135</v>
      </c>
      <c r="E1936">
        <f t="shared" si="32"/>
        <v>145.36199999999999</v>
      </c>
      <c r="F1936" s="17"/>
    </row>
    <row r="1937" spans="1:6" ht="30" x14ac:dyDescent="0.25">
      <c r="A1937" s="17" t="s">
        <v>123</v>
      </c>
      <c r="B1937" t="s">
        <v>105</v>
      </c>
      <c r="C1937">
        <v>12</v>
      </c>
      <c r="D1937">
        <v>14.6435</v>
      </c>
      <c r="E1937">
        <f t="shared" si="32"/>
        <v>175.72200000000001</v>
      </c>
      <c r="F1937" s="17"/>
    </row>
    <row r="1938" spans="1:6" ht="30" x14ac:dyDescent="0.25">
      <c r="A1938" s="17" t="s">
        <v>166</v>
      </c>
      <c r="B1938" t="s">
        <v>108</v>
      </c>
      <c r="C1938">
        <v>3</v>
      </c>
      <c r="D1938">
        <v>26.24</v>
      </c>
      <c r="E1938">
        <f t="shared" si="32"/>
        <v>78.72</v>
      </c>
      <c r="F1938" s="17"/>
    </row>
    <row r="1939" spans="1:6" ht="30" x14ac:dyDescent="0.25">
      <c r="A1939" s="17" t="s">
        <v>167</v>
      </c>
      <c r="B1939" t="s">
        <v>132</v>
      </c>
      <c r="C1939">
        <v>1</v>
      </c>
      <c r="D1939">
        <v>28.57</v>
      </c>
      <c r="E1939">
        <f t="shared" si="32"/>
        <v>28.57</v>
      </c>
      <c r="F1939" s="17"/>
    </row>
    <row r="1940" spans="1:6" ht="30" x14ac:dyDescent="0.25">
      <c r="A1940" s="17" t="s">
        <v>1157</v>
      </c>
      <c r="B1940" t="s">
        <v>109</v>
      </c>
      <c r="C1940">
        <v>6</v>
      </c>
      <c r="D1940">
        <v>58.19</v>
      </c>
      <c r="E1940">
        <f t="shared" si="32"/>
        <v>349.14</v>
      </c>
      <c r="F1940" s="17"/>
    </row>
    <row r="1941" spans="1:6" x14ac:dyDescent="0.25">
      <c r="A1941" s="17" t="s">
        <v>168</v>
      </c>
      <c r="B1941" t="s">
        <v>132</v>
      </c>
      <c r="C1941">
        <v>1</v>
      </c>
      <c r="D1941">
        <v>8.67</v>
      </c>
      <c r="E1941">
        <f t="shared" si="32"/>
        <v>8.67</v>
      </c>
      <c r="F1941" s="17"/>
    </row>
    <row r="1942" spans="1:6" x14ac:dyDescent="0.25">
      <c r="A1942" s="17" t="s">
        <v>103</v>
      </c>
      <c r="B1942" t="s">
        <v>9</v>
      </c>
      <c r="C1942" t="s">
        <v>9</v>
      </c>
      <c r="D1942" t="s">
        <v>9</v>
      </c>
      <c r="E1942">
        <f>SUM(E1934:E1941)</f>
        <v>1081.0735</v>
      </c>
      <c r="F1942" s="17"/>
    </row>
    <row r="1943" spans="1:6" x14ac:dyDescent="0.25">
      <c r="F1943" s="17"/>
    </row>
    <row r="1944" spans="1:6" x14ac:dyDescent="0.25">
      <c r="A1944" s="17" t="s">
        <v>110</v>
      </c>
      <c r="B1944" t="s">
        <v>9</v>
      </c>
      <c r="C1944" t="s">
        <v>9</v>
      </c>
      <c r="D1944" t="s">
        <v>9</v>
      </c>
      <c r="E1944">
        <f>E1942</f>
        <v>1081.0735</v>
      </c>
      <c r="F1944" s="17"/>
    </row>
    <row r="1945" spans="1:6" x14ac:dyDescent="0.25">
      <c r="A1945" s="17" t="s">
        <v>111</v>
      </c>
      <c r="B1945" t="s">
        <v>9</v>
      </c>
      <c r="C1945" t="s">
        <v>9</v>
      </c>
      <c r="D1945" s="287">
        <v>0</v>
      </c>
      <c r="E1945">
        <f>ROUND((E1944*D1945),4)</f>
        <v>0</v>
      </c>
      <c r="F1945" s="17"/>
    </row>
    <row r="1946" spans="1:6" x14ac:dyDescent="0.25">
      <c r="A1946" s="17" t="s">
        <v>112</v>
      </c>
      <c r="B1946" t="s">
        <v>9</v>
      </c>
      <c r="C1946" t="s">
        <v>9</v>
      </c>
      <c r="D1946" t="s">
        <v>9</v>
      </c>
      <c r="E1946">
        <f>SUM(E1944:E1945)</f>
        <v>1081.0735</v>
      </c>
      <c r="F1946" s="17"/>
    </row>
    <row r="1947" spans="1:6" x14ac:dyDescent="0.25">
      <c r="F1947" s="17"/>
    </row>
    <row r="1948" spans="1:6" x14ac:dyDescent="0.25">
      <c r="A1948" s="17" t="s">
        <v>1272</v>
      </c>
      <c r="B1948" t="s">
        <v>916</v>
      </c>
      <c r="F1948" s="17"/>
    </row>
    <row r="1949" spans="1:6" x14ac:dyDescent="0.25">
      <c r="A1949" s="17" t="s">
        <v>207</v>
      </c>
      <c r="F1949" s="17"/>
    </row>
    <row r="1950" spans="1:6" x14ac:dyDescent="0.25">
      <c r="A1950" s="17" t="s">
        <v>119</v>
      </c>
      <c r="F1950" s="17"/>
    </row>
    <row r="1951" spans="1:6" x14ac:dyDescent="0.25">
      <c r="F1951" s="17"/>
    </row>
    <row r="1952" spans="1:6" x14ac:dyDescent="0.25">
      <c r="A1952" s="17" t="s">
        <v>106</v>
      </c>
      <c r="B1952" t="s">
        <v>98</v>
      </c>
      <c r="C1952" t="s">
        <v>99</v>
      </c>
      <c r="D1952" t="s">
        <v>100</v>
      </c>
      <c r="E1952" t="s">
        <v>101</v>
      </c>
      <c r="F1952" s="17"/>
    </row>
    <row r="1953" spans="1:6" ht="45" x14ac:dyDescent="0.25">
      <c r="A1953" s="17" t="s">
        <v>164</v>
      </c>
      <c r="B1953" t="s">
        <v>108</v>
      </c>
      <c r="C1953">
        <v>2</v>
      </c>
      <c r="D1953">
        <v>35.039700000000003</v>
      </c>
      <c r="E1953">
        <f t="shared" ref="E1953:E1959" si="33">ROUND((C1953*D1953),4)</f>
        <v>70.079400000000007</v>
      </c>
      <c r="F1953" s="17"/>
    </row>
    <row r="1954" spans="1:6" ht="30" x14ac:dyDescent="0.25">
      <c r="A1954" s="17" t="s">
        <v>141</v>
      </c>
      <c r="B1954" t="s">
        <v>105</v>
      </c>
      <c r="C1954">
        <v>4</v>
      </c>
      <c r="D1954">
        <v>12.1135</v>
      </c>
      <c r="E1954">
        <f t="shared" si="33"/>
        <v>48.454000000000001</v>
      </c>
      <c r="F1954" s="17"/>
    </row>
    <row r="1955" spans="1:6" ht="30" x14ac:dyDescent="0.25">
      <c r="A1955" s="17" t="s">
        <v>123</v>
      </c>
      <c r="B1955" t="s">
        <v>105</v>
      </c>
      <c r="C1955">
        <v>4</v>
      </c>
      <c r="D1955">
        <v>14.6435</v>
      </c>
      <c r="E1955">
        <f t="shared" si="33"/>
        <v>58.573999999999998</v>
      </c>
      <c r="F1955" s="17"/>
    </row>
    <row r="1956" spans="1:6" ht="30" x14ac:dyDescent="0.25">
      <c r="A1956" s="17" t="s">
        <v>166</v>
      </c>
      <c r="B1956" t="s">
        <v>108</v>
      </c>
      <c r="C1956">
        <v>1</v>
      </c>
      <c r="D1956">
        <v>26.24</v>
      </c>
      <c r="E1956">
        <f t="shared" si="33"/>
        <v>26.24</v>
      </c>
      <c r="F1956" s="17"/>
    </row>
    <row r="1957" spans="1:6" ht="30" x14ac:dyDescent="0.25">
      <c r="A1957" s="17" t="s">
        <v>167</v>
      </c>
      <c r="B1957" t="s">
        <v>132</v>
      </c>
      <c r="C1957">
        <v>0.5</v>
      </c>
      <c r="D1957">
        <v>28.57</v>
      </c>
      <c r="E1957">
        <f t="shared" si="33"/>
        <v>14.285</v>
      </c>
      <c r="F1957" s="17"/>
    </row>
    <row r="1958" spans="1:6" x14ac:dyDescent="0.25">
      <c r="A1958" s="17" t="s">
        <v>168</v>
      </c>
      <c r="B1958" t="s">
        <v>132</v>
      </c>
      <c r="C1958">
        <v>0.5</v>
      </c>
      <c r="D1958">
        <v>8.67</v>
      </c>
      <c r="E1958">
        <f t="shared" si="33"/>
        <v>4.335</v>
      </c>
      <c r="F1958" s="17"/>
    </row>
    <row r="1959" spans="1:6" ht="30" x14ac:dyDescent="0.25">
      <c r="A1959" s="17" t="s">
        <v>208</v>
      </c>
      <c r="B1959" t="s">
        <v>109</v>
      </c>
      <c r="C1959">
        <v>4</v>
      </c>
      <c r="D1959">
        <v>1.65</v>
      </c>
      <c r="E1959">
        <f t="shared" si="33"/>
        <v>6.6</v>
      </c>
      <c r="F1959" s="17"/>
    </row>
    <row r="1960" spans="1:6" x14ac:dyDescent="0.25">
      <c r="A1960" s="17" t="s">
        <v>103</v>
      </c>
      <c r="B1960" t="s">
        <v>9</v>
      </c>
      <c r="C1960" t="s">
        <v>9</v>
      </c>
      <c r="D1960" t="s">
        <v>9</v>
      </c>
      <c r="E1960">
        <f>SUM(E1953:E1959)</f>
        <v>228.56739999999999</v>
      </c>
      <c r="F1960" s="17"/>
    </row>
    <row r="1961" spans="1:6" x14ac:dyDescent="0.25">
      <c r="F1961" s="17"/>
    </row>
    <row r="1962" spans="1:6" x14ac:dyDescent="0.25">
      <c r="A1962" s="17" t="s">
        <v>110</v>
      </c>
      <c r="B1962" t="s">
        <v>9</v>
      </c>
      <c r="C1962" t="s">
        <v>9</v>
      </c>
      <c r="D1962" t="s">
        <v>9</v>
      </c>
      <c r="E1962">
        <f>E1960</f>
        <v>228.56739999999999</v>
      </c>
      <c r="F1962" s="17"/>
    </row>
    <row r="1963" spans="1:6" x14ac:dyDescent="0.25">
      <c r="A1963" s="17" t="s">
        <v>111</v>
      </c>
      <c r="B1963" t="s">
        <v>9</v>
      </c>
      <c r="C1963" t="s">
        <v>9</v>
      </c>
      <c r="D1963" s="287">
        <v>0</v>
      </c>
      <c r="E1963">
        <f>ROUND((E1962*D1963),4)</f>
        <v>0</v>
      </c>
      <c r="F1963" s="17"/>
    </row>
    <row r="1964" spans="1:6" x14ac:dyDescent="0.25">
      <c r="A1964" s="17" t="s">
        <v>112</v>
      </c>
      <c r="B1964" t="s">
        <v>9</v>
      </c>
      <c r="C1964" t="s">
        <v>9</v>
      </c>
      <c r="D1964" t="s">
        <v>9</v>
      </c>
      <c r="E1964">
        <f>SUM(E1962:E1963)</f>
        <v>228.56739999999999</v>
      </c>
      <c r="F1964" s="17"/>
    </row>
    <row r="1965" spans="1:6" x14ac:dyDescent="0.25">
      <c r="F1965" s="17"/>
    </row>
    <row r="1966" spans="1:6" x14ac:dyDescent="0.25">
      <c r="A1966" s="17" t="s">
        <v>1273</v>
      </c>
      <c r="B1966" t="s">
        <v>918</v>
      </c>
      <c r="F1966" s="17"/>
    </row>
    <row r="1967" spans="1:6" x14ac:dyDescent="0.25">
      <c r="A1967" s="17" t="s">
        <v>1274</v>
      </c>
      <c r="F1967" s="17"/>
    </row>
    <row r="1968" spans="1:6" x14ac:dyDescent="0.25">
      <c r="A1968" s="17" t="s">
        <v>1275</v>
      </c>
      <c r="F1968" s="17"/>
    </row>
    <row r="1969" spans="1:6" x14ac:dyDescent="0.25">
      <c r="F1969" s="17"/>
    </row>
    <row r="1970" spans="1:6" x14ac:dyDescent="0.25">
      <c r="A1970" s="17" t="s">
        <v>106</v>
      </c>
      <c r="B1970" t="s">
        <v>98</v>
      </c>
      <c r="C1970" t="s">
        <v>99</v>
      </c>
      <c r="D1970" t="s">
        <v>100</v>
      </c>
      <c r="E1970" t="s">
        <v>101</v>
      </c>
      <c r="F1970" s="17"/>
    </row>
    <row r="1971" spans="1:6" ht="45" x14ac:dyDescent="0.25">
      <c r="A1971" s="17" t="s">
        <v>164</v>
      </c>
      <c r="B1971" t="s">
        <v>108</v>
      </c>
      <c r="C1971">
        <v>3</v>
      </c>
      <c r="D1971">
        <v>35.039700000000003</v>
      </c>
      <c r="E1971">
        <f t="shared" ref="E1971:E1977" si="34">ROUND((C1971*D1971),4)</f>
        <v>105.1191</v>
      </c>
      <c r="F1971" s="17"/>
    </row>
    <row r="1972" spans="1:6" ht="30" x14ac:dyDescent="0.25">
      <c r="A1972" s="17" t="s">
        <v>1261</v>
      </c>
      <c r="B1972" t="s">
        <v>109</v>
      </c>
      <c r="C1972">
        <v>2</v>
      </c>
      <c r="D1972">
        <v>19.820499999999999</v>
      </c>
      <c r="E1972">
        <f t="shared" si="34"/>
        <v>39.640999999999998</v>
      </c>
      <c r="F1972" s="17"/>
    </row>
    <row r="1973" spans="1:6" ht="30" x14ac:dyDescent="0.25">
      <c r="A1973" s="17" t="s">
        <v>141</v>
      </c>
      <c r="B1973" t="s">
        <v>105</v>
      </c>
      <c r="C1973">
        <v>12</v>
      </c>
      <c r="D1973">
        <v>12.1135</v>
      </c>
      <c r="E1973">
        <f t="shared" si="34"/>
        <v>145.36199999999999</v>
      </c>
      <c r="F1973" s="17"/>
    </row>
    <row r="1974" spans="1:6" ht="30" x14ac:dyDescent="0.25">
      <c r="A1974" s="17" t="s">
        <v>123</v>
      </c>
      <c r="B1974" t="s">
        <v>105</v>
      </c>
      <c r="C1974">
        <v>12</v>
      </c>
      <c r="D1974">
        <v>14.6435</v>
      </c>
      <c r="E1974">
        <f t="shared" si="34"/>
        <v>175.72200000000001</v>
      </c>
      <c r="F1974" s="17"/>
    </row>
    <row r="1975" spans="1:6" ht="30" x14ac:dyDescent="0.25">
      <c r="A1975" s="17" t="s">
        <v>166</v>
      </c>
      <c r="B1975" t="s">
        <v>108</v>
      </c>
      <c r="C1975">
        <v>1.5</v>
      </c>
      <c r="D1975">
        <v>26.24</v>
      </c>
      <c r="E1975">
        <f t="shared" si="34"/>
        <v>39.36</v>
      </c>
      <c r="F1975" s="17"/>
    </row>
    <row r="1976" spans="1:6" ht="30" x14ac:dyDescent="0.25">
      <c r="A1976" s="17" t="s">
        <v>167</v>
      </c>
      <c r="B1976" t="s">
        <v>132</v>
      </c>
      <c r="C1976">
        <v>1</v>
      </c>
      <c r="D1976">
        <v>28.57</v>
      </c>
      <c r="E1976">
        <f t="shared" si="34"/>
        <v>28.57</v>
      </c>
      <c r="F1976" s="17"/>
    </row>
    <row r="1977" spans="1:6" x14ac:dyDescent="0.25">
      <c r="A1977" s="17" t="s">
        <v>168</v>
      </c>
      <c r="B1977" t="s">
        <v>132</v>
      </c>
      <c r="C1977">
        <v>1</v>
      </c>
      <c r="D1977">
        <v>8.67</v>
      </c>
      <c r="E1977">
        <f t="shared" si="34"/>
        <v>8.67</v>
      </c>
      <c r="F1977" s="17"/>
    </row>
    <row r="1978" spans="1:6" x14ac:dyDescent="0.25">
      <c r="A1978" s="17" t="s">
        <v>103</v>
      </c>
      <c r="B1978" t="s">
        <v>9</v>
      </c>
      <c r="C1978" t="s">
        <v>9</v>
      </c>
      <c r="D1978" t="s">
        <v>9</v>
      </c>
      <c r="E1978">
        <f>SUM(E1971:E1977)</f>
        <v>542.44410000000005</v>
      </c>
      <c r="F1978" s="17"/>
    </row>
    <row r="1979" spans="1:6" x14ac:dyDescent="0.25">
      <c r="F1979" s="17"/>
    </row>
    <row r="1980" spans="1:6" x14ac:dyDescent="0.25">
      <c r="A1980" s="17" t="s">
        <v>110</v>
      </c>
      <c r="B1980" t="s">
        <v>9</v>
      </c>
      <c r="C1980" t="s">
        <v>9</v>
      </c>
      <c r="D1980" t="s">
        <v>9</v>
      </c>
      <c r="E1980">
        <f>E1978</f>
        <v>542.44410000000005</v>
      </c>
      <c r="F1980" s="17"/>
    </row>
    <row r="1981" spans="1:6" x14ac:dyDescent="0.25">
      <c r="A1981" s="17" t="s">
        <v>111</v>
      </c>
      <c r="B1981" t="s">
        <v>9</v>
      </c>
      <c r="C1981" t="s">
        <v>9</v>
      </c>
      <c r="D1981" s="287">
        <v>0</v>
      </c>
      <c r="E1981">
        <f>ROUND((E1980*D1981),4)</f>
        <v>0</v>
      </c>
      <c r="F1981" s="17"/>
    </row>
    <row r="1982" spans="1:6" x14ac:dyDescent="0.25">
      <c r="A1982" s="17" t="s">
        <v>112</v>
      </c>
      <c r="B1982" t="s">
        <v>9</v>
      </c>
      <c r="C1982" t="s">
        <v>9</v>
      </c>
      <c r="D1982" t="s">
        <v>9</v>
      </c>
      <c r="E1982">
        <f>SUM(E1980:E1981)</f>
        <v>542.44410000000005</v>
      </c>
      <c r="F1982" s="17"/>
    </row>
    <row r="1983" spans="1:6" x14ac:dyDescent="0.25">
      <c r="F1983" s="17"/>
    </row>
    <row r="1984" spans="1:6" x14ac:dyDescent="0.25">
      <c r="A1984" s="17" t="s">
        <v>1276</v>
      </c>
      <c r="B1984" t="s">
        <v>64</v>
      </c>
      <c r="F1984" s="17"/>
    </row>
    <row r="1985" spans="1:6" x14ac:dyDescent="0.25">
      <c r="A1985" s="17" t="s">
        <v>182</v>
      </c>
      <c r="F1985" s="17"/>
    </row>
    <row r="1986" spans="1:6" x14ac:dyDescent="0.25">
      <c r="A1986" s="17" t="s">
        <v>114</v>
      </c>
      <c r="F1986" s="17"/>
    </row>
    <row r="1987" spans="1:6" x14ac:dyDescent="0.25">
      <c r="F1987" s="17"/>
    </row>
    <row r="1988" spans="1:6" x14ac:dyDescent="0.25">
      <c r="A1988" s="17" t="s">
        <v>106</v>
      </c>
      <c r="B1988" t="s">
        <v>98</v>
      </c>
      <c r="C1988" t="s">
        <v>99</v>
      </c>
      <c r="D1988" t="s">
        <v>100</v>
      </c>
      <c r="E1988" t="s">
        <v>101</v>
      </c>
      <c r="F1988" s="17"/>
    </row>
    <row r="1989" spans="1:6" x14ac:dyDescent="0.25">
      <c r="A1989" s="17" t="s">
        <v>985</v>
      </c>
      <c r="B1989" t="s">
        <v>105</v>
      </c>
      <c r="C1989">
        <v>0.14000000000000001</v>
      </c>
      <c r="D1989">
        <v>10.5754</v>
      </c>
      <c r="E1989">
        <f>ROUND((C1989*D1989),4)</f>
        <v>1.4805999999999999</v>
      </c>
      <c r="F1989" s="17"/>
    </row>
    <row r="1990" spans="1:6" x14ac:dyDescent="0.25">
      <c r="A1990" s="17" t="s">
        <v>183</v>
      </c>
      <c r="B1990" t="s">
        <v>175</v>
      </c>
      <c r="C1990">
        <v>0.05</v>
      </c>
      <c r="D1990">
        <v>4</v>
      </c>
      <c r="E1990">
        <f>ROUND((C1990*D1990),4)</f>
        <v>0.2</v>
      </c>
      <c r="F1990" s="17"/>
    </row>
    <row r="1991" spans="1:6" x14ac:dyDescent="0.25">
      <c r="A1991" s="17" t="s">
        <v>103</v>
      </c>
      <c r="B1991" t="s">
        <v>9</v>
      </c>
      <c r="C1991" t="s">
        <v>9</v>
      </c>
      <c r="D1991" t="s">
        <v>9</v>
      </c>
      <c r="E1991">
        <f>SUM(E1989:E1990)</f>
        <v>1.6805999999999999</v>
      </c>
      <c r="F1991" s="17"/>
    </row>
    <row r="1992" spans="1:6" x14ac:dyDescent="0.25">
      <c r="F1992" s="17"/>
    </row>
    <row r="1993" spans="1:6" x14ac:dyDescent="0.25">
      <c r="A1993" s="17" t="s">
        <v>110</v>
      </c>
      <c r="B1993" t="s">
        <v>9</v>
      </c>
      <c r="C1993" t="s">
        <v>9</v>
      </c>
      <c r="D1993" t="s">
        <v>9</v>
      </c>
      <c r="E1993">
        <f>E1991</f>
        <v>1.6805999999999999</v>
      </c>
      <c r="F1993" s="17"/>
    </row>
    <row r="1994" spans="1:6" x14ac:dyDescent="0.25">
      <c r="A1994" s="17" t="s">
        <v>111</v>
      </c>
      <c r="B1994" t="s">
        <v>9</v>
      </c>
      <c r="C1994" t="s">
        <v>9</v>
      </c>
      <c r="D1994" s="287">
        <v>0</v>
      </c>
      <c r="E1994">
        <f>ROUND((E1993*D1994),4)</f>
        <v>0</v>
      </c>
      <c r="F1994" s="17"/>
    </row>
    <row r="1995" spans="1:6" x14ac:dyDescent="0.25">
      <c r="A1995" s="17" t="s">
        <v>112</v>
      </c>
      <c r="B1995" t="s">
        <v>9</v>
      </c>
      <c r="C1995" t="s">
        <v>9</v>
      </c>
      <c r="D1995" t="s">
        <v>9</v>
      </c>
      <c r="E1995">
        <f>SUM(E1993:E1994)</f>
        <v>1.6805999999999999</v>
      </c>
      <c r="F1995" s="17"/>
    </row>
    <row r="1996" spans="1:6" x14ac:dyDescent="0.25">
      <c r="F1996" s="17"/>
    </row>
    <row r="1997" spans="1:6" x14ac:dyDescent="0.25">
      <c r="A1997" s="17" t="s">
        <v>1277</v>
      </c>
      <c r="B1997" t="s">
        <v>13</v>
      </c>
      <c r="F1997" s="17"/>
    </row>
    <row r="1998" spans="1:6" ht="30" x14ac:dyDescent="0.25">
      <c r="A1998" s="17" t="s">
        <v>113</v>
      </c>
      <c r="F1998" s="17"/>
    </row>
    <row r="1999" spans="1:6" x14ac:dyDescent="0.25">
      <c r="A1999" s="17" t="s">
        <v>114</v>
      </c>
      <c r="F1999" s="17"/>
    </row>
    <row r="2000" spans="1:6" x14ac:dyDescent="0.25">
      <c r="F2000" s="17"/>
    </row>
    <row r="2001" spans="1:6" x14ac:dyDescent="0.25">
      <c r="A2001" s="17" t="s">
        <v>106</v>
      </c>
      <c r="B2001" t="s">
        <v>98</v>
      </c>
      <c r="C2001" t="s">
        <v>99</v>
      </c>
      <c r="D2001" t="s">
        <v>100</v>
      </c>
      <c r="E2001" t="s">
        <v>101</v>
      </c>
      <c r="F2001" s="17"/>
    </row>
    <row r="2002" spans="1:6" ht="30" x14ac:dyDescent="0.25">
      <c r="A2002" s="17" t="s">
        <v>115</v>
      </c>
      <c r="B2002" t="s">
        <v>105</v>
      </c>
      <c r="C2002">
        <v>1.5</v>
      </c>
      <c r="D2002">
        <v>13.823499999999999</v>
      </c>
      <c r="E2002">
        <f>ROUND((C2002*D2002),4)</f>
        <v>20.735299999999999</v>
      </c>
      <c r="F2002" s="17"/>
    </row>
    <row r="2003" spans="1:6" x14ac:dyDescent="0.25">
      <c r="A2003" s="17" t="s">
        <v>985</v>
      </c>
      <c r="B2003" t="s">
        <v>105</v>
      </c>
      <c r="C2003">
        <v>1.5</v>
      </c>
      <c r="D2003">
        <v>10.5754</v>
      </c>
      <c r="E2003">
        <f>ROUND((C2003*D2003),4)</f>
        <v>15.863099999999999</v>
      </c>
      <c r="F2003" s="17"/>
    </row>
    <row r="2004" spans="1:6" x14ac:dyDescent="0.25">
      <c r="A2004" s="17" t="s">
        <v>103</v>
      </c>
      <c r="B2004" t="s">
        <v>9</v>
      </c>
      <c r="C2004" t="s">
        <v>9</v>
      </c>
      <c r="D2004" t="s">
        <v>9</v>
      </c>
      <c r="E2004">
        <f>SUM(E2002:E2003)</f>
        <v>36.598399999999998</v>
      </c>
      <c r="F2004" s="17"/>
    </row>
    <row r="2005" spans="1:6" x14ac:dyDescent="0.25">
      <c r="F2005" s="17"/>
    </row>
    <row r="2006" spans="1:6" x14ac:dyDescent="0.25">
      <c r="A2006" s="17" t="s">
        <v>110</v>
      </c>
      <c r="B2006" t="s">
        <v>9</v>
      </c>
      <c r="C2006" t="s">
        <v>9</v>
      </c>
      <c r="D2006" t="s">
        <v>9</v>
      </c>
      <c r="E2006">
        <f>E2004</f>
        <v>36.598399999999998</v>
      </c>
      <c r="F2006" s="17"/>
    </row>
    <row r="2007" spans="1:6" x14ac:dyDescent="0.25">
      <c r="A2007" s="17" t="s">
        <v>111</v>
      </c>
      <c r="B2007" t="s">
        <v>9</v>
      </c>
      <c r="C2007" t="s">
        <v>9</v>
      </c>
      <c r="D2007" s="287">
        <v>0</v>
      </c>
      <c r="E2007">
        <f>ROUND((E2006*D2007),4)</f>
        <v>0</v>
      </c>
      <c r="F2007" s="17"/>
    </row>
    <row r="2008" spans="1:6" x14ac:dyDescent="0.25">
      <c r="A2008" s="17" t="s">
        <v>112</v>
      </c>
      <c r="B2008" t="s">
        <v>9</v>
      </c>
      <c r="C2008" t="s">
        <v>9</v>
      </c>
      <c r="D2008" t="s">
        <v>9</v>
      </c>
      <c r="E2008">
        <f>SUM(E2006:E2007)</f>
        <v>36.598399999999998</v>
      </c>
      <c r="F2008" s="17"/>
    </row>
    <row r="2009" spans="1:6" x14ac:dyDescent="0.25">
      <c r="F2009" s="17"/>
    </row>
    <row r="2010" spans="1:6" x14ac:dyDescent="0.25">
      <c r="A2010" s="17" t="s">
        <v>1278</v>
      </c>
      <c r="B2010" t="s">
        <v>16</v>
      </c>
      <c r="F2010" s="17"/>
    </row>
    <row r="2011" spans="1:6" ht="30" x14ac:dyDescent="0.25">
      <c r="A2011" s="17" t="s">
        <v>116</v>
      </c>
      <c r="F2011" s="17"/>
    </row>
    <row r="2012" spans="1:6" x14ac:dyDescent="0.25">
      <c r="A2012" s="17" t="s">
        <v>114</v>
      </c>
      <c r="F2012" s="17"/>
    </row>
    <row r="2013" spans="1:6" x14ac:dyDescent="0.25">
      <c r="F2013" s="17"/>
    </row>
    <row r="2014" spans="1:6" x14ac:dyDescent="0.25">
      <c r="A2014" s="17" t="s">
        <v>106</v>
      </c>
      <c r="B2014" t="s">
        <v>98</v>
      </c>
      <c r="C2014" t="s">
        <v>99</v>
      </c>
      <c r="D2014" t="s">
        <v>100</v>
      </c>
      <c r="E2014" t="s">
        <v>101</v>
      </c>
      <c r="F2014" s="17"/>
    </row>
    <row r="2015" spans="1:6" x14ac:dyDescent="0.25">
      <c r="A2015" s="17" t="s">
        <v>117</v>
      </c>
      <c r="B2015" t="s">
        <v>105</v>
      </c>
      <c r="C2015">
        <v>0.159</v>
      </c>
      <c r="D2015">
        <v>14.375400000000001</v>
      </c>
      <c r="E2015">
        <f>ROUND((C2015*D2015),4)</f>
        <v>2.2856999999999998</v>
      </c>
      <c r="F2015" s="17"/>
    </row>
    <row r="2016" spans="1:6" x14ac:dyDescent="0.25">
      <c r="A2016" s="17" t="s">
        <v>985</v>
      </c>
      <c r="B2016" t="s">
        <v>105</v>
      </c>
      <c r="C2016">
        <v>0.159</v>
      </c>
      <c r="D2016">
        <v>10.5754</v>
      </c>
      <c r="E2016">
        <f>ROUND((C2016*D2016),4)</f>
        <v>1.6815</v>
      </c>
      <c r="F2016" s="17"/>
    </row>
    <row r="2017" spans="1:6" ht="30" x14ac:dyDescent="0.25">
      <c r="A2017" s="17" t="s">
        <v>1051</v>
      </c>
      <c r="B2017" t="s">
        <v>109</v>
      </c>
      <c r="C2017">
        <v>4.1399999999999999E-2</v>
      </c>
      <c r="D2017">
        <v>0.88</v>
      </c>
      <c r="E2017">
        <f>ROUND((C2017*D2017),4)</f>
        <v>3.6400000000000002E-2</v>
      </c>
      <c r="F2017" s="17"/>
    </row>
    <row r="2018" spans="1:6" x14ac:dyDescent="0.25">
      <c r="A2018" s="17" t="s">
        <v>103</v>
      </c>
      <c r="B2018" t="s">
        <v>9</v>
      </c>
      <c r="C2018" t="s">
        <v>9</v>
      </c>
      <c r="D2018" t="s">
        <v>9</v>
      </c>
      <c r="E2018">
        <f>SUM(E2015:E2017)</f>
        <v>4.0036000000000005</v>
      </c>
      <c r="F2018" s="17"/>
    </row>
    <row r="2019" spans="1:6" x14ac:dyDescent="0.25">
      <c r="F2019" s="17"/>
    </row>
    <row r="2020" spans="1:6" x14ac:dyDescent="0.25">
      <c r="A2020" s="17" t="s">
        <v>110</v>
      </c>
      <c r="B2020" t="s">
        <v>9</v>
      </c>
      <c r="C2020" t="s">
        <v>9</v>
      </c>
      <c r="D2020" t="s">
        <v>9</v>
      </c>
      <c r="E2020">
        <f>E2018</f>
        <v>4.0036000000000005</v>
      </c>
      <c r="F2020" s="17"/>
    </row>
    <row r="2021" spans="1:6" x14ac:dyDescent="0.25">
      <c r="A2021" s="17" t="s">
        <v>111</v>
      </c>
      <c r="B2021" t="s">
        <v>9</v>
      </c>
      <c r="C2021" t="s">
        <v>9</v>
      </c>
      <c r="D2021" s="287">
        <v>0</v>
      </c>
      <c r="E2021">
        <f>ROUND((E2020*D2021),4)</f>
        <v>0</v>
      </c>
      <c r="F2021" s="17"/>
    </row>
    <row r="2022" spans="1:6" x14ac:dyDescent="0.25">
      <c r="A2022" s="17" t="s">
        <v>112</v>
      </c>
      <c r="B2022" t="s">
        <v>9</v>
      </c>
      <c r="C2022" t="s">
        <v>9</v>
      </c>
      <c r="D2022" t="s">
        <v>9</v>
      </c>
      <c r="E2022">
        <f>SUM(E2020:E2021)</f>
        <v>4.0036000000000005</v>
      </c>
      <c r="F2022" s="17"/>
    </row>
    <row r="2023" spans="1:6" x14ac:dyDescent="0.25">
      <c r="F2023" s="17"/>
    </row>
    <row r="2024" spans="1:6" x14ac:dyDescent="0.25">
      <c r="A2024" s="17" t="s">
        <v>1279</v>
      </c>
      <c r="B2024" t="s">
        <v>18</v>
      </c>
      <c r="F2024" s="17"/>
    </row>
    <row r="2025" spans="1:6" ht="30" x14ac:dyDescent="0.25">
      <c r="A2025" s="17" t="s">
        <v>118</v>
      </c>
      <c r="F2025" s="17"/>
    </row>
    <row r="2026" spans="1:6" x14ac:dyDescent="0.25">
      <c r="A2026" s="17" t="s">
        <v>119</v>
      </c>
      <c r="F2026" s="17"/>
    </row>
    <row r="2027" spans="1:6" x14ac:dyDescent="0.25">
      <c r="F2027" s="17"/>
    </row>
    <row r="2028" spans="1:6" x14ac:dyDescent="0.25">
      <c r="A2028" s="17" t="s">
        <v>106</v>
      </c>
      <c r="B2028" t="s">
        <v>98</v>
      </c>
      <c r="C2028" t="s">
        <v>99</v>
      </c>
      <c r="D2028" t="s">
        <v>100</v>
      </c>
      <c r="E2028" t="s">
        <v>101</v>
      </c>
      <c r="F2028" s="17"/>
    </row>
    <row r="2029" spans="1:6" ht="30" x14ac:dyDescent="0.25">
      <c r="A2029" s="17" t="s">
        <v>120</v>
      </c>
      <c r="B2029" t="s">
        <v>105</v>
      </c>
      <c r="C2029">
        <v>0.25</v>
      </c>
      <c r="D2029">
        <v>12.1135</v>
      </c>
      <c r="E2029">
        <f>ROUND((C2029*D2029),4)</f>
        <v>3.0284</v>
      </c>
      <c r="F2029" s="17"/>
    </row>
    <row r="2030" spans="1:6" ht="30" x14ac:dyDescent="0.25">
      <c r="A2030" s="17" t="s">
        <v>121</v>
      </c>
      <c r="B2030" t="s">
        <v>105</v>
      </c>
      <c r="C2030">
        <v>0.25</v>
      </c>
      <c r="D2030">
        <v>14.8035</v>
      </c>
      <c r="E2030">
        <f>ROUND((C2030*D2030),4)</f>
        <v>3.7008999999999999</v>
      </c>
      <c r="F2030" s="17"/>
    </row>
    <row r="2031" spans="1:6" x14ac:dyDescent="0.25">
      <c r="A2031" s="17" t="s">
        <v>103</v>
      </c>
      <c r="B2031" t="s">
        <v>9</v>
      </c>
      <c r="C2031" t="s">
        <v>9</v>
      </c>
      <c r="D2031" t="s">
        <v>9</v>
      </c>
      <c r="E2031">
        <f>SUM(E2029:E2030)</f>
        <v>6.7293000000000003</v>
      </c>
      <c r="F2031" s="17"/>
    </row>
    <row r="2032" spans="1:6" x14ac:dyDescent="0.25">
      <c r="F2032" s="17"/>
    </row>
    <row r="2033" spans="1:6" x14ac:dyDescent="0.25">
      <c r="A2033" s="17" t="s">
        <v>110</v>
      </c>
      <c r="B2033" t="s">
        <v>9</v>
      </c>
      <c r="C2033" t="s">
        <v>9</v>
      </c>
      <c r="D2033" t="s">
        <v>9</v>
      </c>
      <c r="E2033">
        <f>E2031</f>
        <v>6.7293000000000003</v>
      </c>
      <c r="F2033" s="17"/>
    </row>
    <row r="2034" spans="1:6" x14ac:dyDescent="0.25">
      <c r="A2034" s="17" t="s">
        <v>111</v>
      </c>
      <c r="B2034" t="s">
        <v>9</v>
      </c>
      <c r="C2034" t="s">
        <v>9</v>
      </c>
      <c r="D2034" s="287">
        <v>0</v>
      </c>
      <c r="E2034">
        <f>ROUND((E2033*D2034),4)</f>
        <v>0</v>
      </c>
      <c r="F2034" s="17"/>
    </row>
    <row r="2035" spans="1:6" x14ac:dyDescent="0.25">
      <c r="A2035" s="17" t="s">
        <v>112</v>
      </c>
      <c r="B2035" t="s">
        <v>9</v>
      </c>
      <c r="C2035" t="s">
        <v>9</v>
      </c>
      <c r="D2035" t="s">
        <v>9</v>
      </c>
      <c r="E2035">
        <f>SUM(E2033:E2034)</f>
        <v>6.7293000000000003</v>
      </c>
      <c r="F2035" s="17"/>
    </row>
    <row r="2036" spans="1:6" x14ac:dyDescent="0.25">
      <c r="F2036" s="17"/>
    </row>
    <row r="2037" spans="1:6" x14ac:dyDescent="0.25">
      <c r="A2037" s="17" t="s">
        <v>1280</v>
      </c>
      <c r="B2037" t="s">
        <v>90</v>
      </c>
      <c r="F2037" s="17"/>
    </row>
    <row r="2038" spans="1:6" ht="30" x14ac:dyDescent="0.25">
      <c r="A2038" s="17" t="s">
        <v>211</v>
      </c>
      <c r="F2038" s="17"/>
    </row>
    <row r="2039" spans="1:6" x14ac:dyDescent="0.25">
      <c r="A2039" s="17" t="s">
        <v>125</v>
      </c>
      <c r="F2039" s="17"/>
    </row>
    <row r="2040" spans="1:6" x14ac:dyDescent="0.25">
      <c r="F2040" s="17"/>
    </row>
    <row r="2041" spans="1:6" x14ac:dyDescent="0.25">
      <c r="A2041" s="17" t="s">
        <v>106</v>
      </c>
      <c r="B2041" t="s">
        <v>98</v>
      </c>
      <c r="C2041" t="s">
        <v>99</v>
      </c>
      <c r="D2041" t="s">
        <v>100</v>
      </c>
      <c r="E2041" t="s">
        <v>101</v>
      </c>
      <c r="F2041" s="17"/>
    </row>
    <row r="2042" spans="1:6" x14ac:dyDescent="0.25">
      <c r="A2042" s="17" t="s">
        <v>985</v>
      </c>
      <c r="B2042" t="s">
        <v>105</v>
      </c>
      <c r="C2042">
        <v>2.5</v>
      </c>
      <c r="D2042">
        <v>10.5754</v>
      </c>
      <c r="E2042">
        <f>ROUND((C2042*D2042),4)</f>
        <v>26.438500000000001</v>
      </c>
      <c r="F2042" s="17"/>
    </row>
    <row r="2043" spans="1:6" x14ac:dyDescent="0.25">
      <c r="A2043" s="17" t="s">
        <v>103</v>
      </c>
      <c r="B2043" t="s">
        <v>9</v>
      </c>
      <c r="C2043" t="s">
        <v>9</v>
      </c>
      <c r="D2043" t="s">
        <v>9</v>
      </c>
      <c r="E2043">
        <f>SUM(E2042:E2042)</f>
        <v>26.438500000000001</v>
      </c>
      <c r="F2043" s="17"/>
    </row>
    <row r="2044" spans="1:6" x14ac:dyDescent="0.25">
      <c r="F2044" s="17"/>
    </row>
    <row r="2045" spans="1:6" x14ac:dyDescent="0.25">
      <c r="A2045" s="17" t="s">
        <v>110</v>
      </c>
      <c r="B2045" t="s">
        <v>9</v>
      </c>
      <c r="C2045" t="s">
        <v>9</v>
      </c>
      <c r="D2045" t="s">
        <v>9</v>
      </c>
      <c r="E2045">
        <f>E2043</f>
        <v>26.438500000000001</v>
      </c>
      <c r="F2045" s="17"/>
    </row>
    <row r="2046" spans="1:6" x14ac:dyDescent="0.25">
      <c r="A2046" s="17" t="s">
        <v>111</v>
      </c>
      <c r="B2046" t="s">
        <v>9</v>
      </c>
      <c r="C2046" t="s">
        <v>9</v>
      </c>
      <c r="D2046" s="287">
        <v>0</v>
      </c>
      <c r="E2046">
        <f>ROUND((E2045*D2046),4)</f>
        <v>0</v>
      </c>
      <c r="F2046" s="17"/>
    </row>
    <row r="2047" spans="1:6" x14ac:dyDescent="0.25">
      <c r="A2047" s="17" t="s">
        <v>112</v>
      </c>
      <c r="B2047" t="s">
        <v>9</v>
      </c>
      <c r="C2047" t="s">
        <v>9</v>
      </c>
      <c r="D2047" t="s">
        <v>9</v>
      </c>
      <c r="E2047">
        <f>SUM(E2045:E2046)</f>
        <v>26.438500000000001</v>
      </c>
      <c r="F2047" s="17"/>
    </row>
    <row r="2048" spans="1:6" x14ac:dyDescent="0.25">
      <c r="F2048" s="17"/>
    </row>
    <row r="2049" spans="1:6" x14ac:dyDescent="0.25">
      <c r="A2049" s="17" t="s">
        <v>1281</v>
      </c>
      <c r="B2049" t="s">
        <v>92</v>
      </c>
      <c r="F2049" s="17"/>
    </row>
    <row r="2050" spans="1:6" x14ac:dyDescent="0.25">
      <c r="A2050" s="17" t="s">
        <v>212</v>
      </c>
      <c r="F2050" s="17"/>
    </row>
    <row r="2051" spans="1:6" x14ac:dyDescent="0.25">
      <c r="A2051" s="17" t="s">
        <v>114</v>
      </c>
      <c r="F2051" s="17"/>
    </row>
    <row r="2052" spans="1:6" x14ac:dyDescent="0.25">
      <c r="F2052" s="17"/>
    </row>
    <row r="2053" spans="1:6" x14ac:dyDescent="0.25">
      <c r="A2053" s="17" t="s">
        <v>106</v>
      </c>
      <c r="B2053" t="s">
        <v>98</v>
      </c>
      <c r="C2053" t="s">
        <v>99</v>
      </c>
      <c r="D2053" t="s">
        <v>100</v>
      </c>
      <c r="E2053" t="s">
        <v>101</v>
      </c>
      <c r="F2053" s="17"/>
    </row>
    <row r="2054" spans="1:6" x14ac:dyDescent="0.25">
      <c r="A2054" s="17" t="s">
        <v>985</v>
      </c>
      <c r="B2054" t="s">
        <v>105</v>
      </c>
      <c r="C2054">
        <v>1</v>
      </c>
      <c r="D2054">
        <v>10.5754</v>
      </c>
      <c r="E2054">
        <f>ROUND((C2054*D2054),4)</f>
        <v>10.5754</v>
      </c>
      <c r="F2054" s="17"/>
    </row>
    <row r="2055" spans="1:6" x14ac:dyDescent="0.25">
      <c r="A2055" s="17" t="s">
        <v>103</v>
      </c>
      <c r="B2055" t="s">
        <v>9</v>
      </c>
      <c r="C2055" t="s">
        <v>9</v>
      </c>
      <c r="D2055" t="s">
        <v>9</v>
      </c>
      <c r="E2055">
        <f>SUM(E2054:E2054)</f>
        <v>10.5754</v>
      </c>
      <c r="F2055" s="17"/>
    </row>
    <row r="2056" spans="1:6" x14ac:dyDescent="0.25">
      <c r="F2056" s="17"/>
    </row>
    <row r="2057" spans="1:6" x14ac:dyDescent="0.25">
      <c r="A2057" s="17" t="s">
        <v>110</v>
      </c>
      <c r="B2057" t="s">
        <v>9</v>
      </c>
      <c r="C2057" t="s">
        <v>9</v>
      </c>
      <c r="D2057" t="s">
        <v>9</v>
      </c>
      <c r="E2057">
        <f>E2055</f>
        <v>10.5754</v>
      </c>
      <c r="F2057" s="17"/>
    </row>
    <row r="2058" spans="1:6" x14ac:dyDescent="0.25">
      <c r="A2058" s="17" t="s">
        <v>111</v>
      </c>
      <c r="B2058" t="s">
        <v>9</v>
      </c>
      <c r="C2058" t="s">
        <v>9</v>
      </c>
      <c r="D2058" s="287">
        <v>0</v>
      </c>
      <c r="E2058">
        <f>ROUND((E2057*D2058),4)</f>
        <v>0</v>
      </c>
      <c r="F2058" s="17"/>
    </row>
    <row r="2059" spans="1:6" x14ac:dyDescent="0.25">
      <c r="A2059" s="17" t="s">
        <v>112</v>
      </c>
      <c r="B2059" t="s">
        <v>9</v>
      </c>
      <c r="C2059" t="s">
        <v>9</v>
      </c>
      <c r="D2059" t="s">
        <v>9</v>
      </c>
      <c r="E2059">
        <f>SUM(E2057:E2058)</f>
        <v>10.5754</v>
      </c>
      <c r="F2059" s="17"/>
    </row>
    <row r="2060" spans="1:6" x14ac:dyDescent="0.25">
      <c r="F2060" s="17"/>
    </row>
    <row r="2061" spans="1:6" x14ac:dyDescent="0.25">
      <c r="A2061" s="17" t="s">
        <v>1282</v>
      </c>
      <c r="B2061" t="s">
        <v>26</v>
      </c>
      <c r="F2061" s="17"/>
    </row>
    <row r="2062" spans="1:6" ht="30" x14ac:dyDescent="0.25">
      <c r="A2062" s="17" t="s">
        <v>127</v>
      </c>
      <c r="F2062" s="17"/>
    </row>
    <row r="2063" spans="1:6" x14ac:dyDescent="0.25">
      <c r="A2063" s="17" t="s">
        <v>114</v>
      </c>
      <c r="F2063" s="17"/>
    </row>
    <row r="2064" spans="1:6" x14ac:dyDescent="0.25">
      <c r="F2064" s="17"/>
    </row>
    <row r="2065" spans="1:6" x14ac:dyDescent="0.25">
      <c r="A2065" s="17" t="s">
        <v>106</v>
      </c>
      <c r="B2065" t="s">
        <v>98</v>
      </c>
      <c r="C2065" t="s">
        <v>99</v>
      </c>
      <c r="D2065" t="s">
        <v>100</v>
      </c>
      <c r="E2065" t="s">
        <v>101</v>
      </c>
      <c r="F2065" s="17"/>
    </row>
    <row r="2066" spans="1:6" ht="30" x14ac:dyDescent="0.25">
      <c r="A2066" s="17" t="s">
        <v>123</v>
      </c>
      <c r="B2066" t="s">
        <v>105</v>
      </c>
      <c r="C2066">
        <v>0.4</v>
      </c>
      <c r="D2066">
        <v>14.6435</v>
      </c>
      <c r="E2066">
        <f>ROUND((C2066*D2066),4)</f>
        <v>5.8574000000000002</v>
      </c>
      <c r="F2066" s="17"/>
    </row>
    <row r="2067" spans="1:6" x14ac:dyDescent="0.25">
      <c r="A2067" s="17" t="s">
        <v>103</v>
      </c>
      <c r="B2067" t="s">
        <v>9</v>
      </c>
      <c r="C2067" t="s">
        <v>9</v>
      </c>
      <c r="D2067" t="s">
        <v>9</v>
      </c>
      <c r="E2067">
        <f>SUM(E2066:E2066)</f>
        <v>5.8574000000000002</v>
      </c>
      <c r="F2067" s="17"/>
    </row>
    <row r="2068" spans="1:6" x14ac:dyDescent="0.25">
      <c r="F2068" s="17"/>
    </row>
    <row r="2069" spans="1:6" x14ac:dyDescent="0.25">
      <c r="A2069" s="17" t="s">
        <v>110</v>
      </c>
      <c r="B2069" t="s">
        <v>9</v>
      </c>
      <c r="C2069" t="s">
        <v>9</v>
      </c>
      <c r="D2069" t="s">
        <v>9</v>
      </c>
      <c r="E2069">
        <f>E2067</f>
        <v>5.8574000000000002</v>
      </c>
      <c r="F2069" s="17"/>
    </row>
    <row r="2070" spans="1:6" x14ac:dyDescent="0.25">
      <c r="A2070" s="17" t="s">
        <v>111</v>
      </c>
      <c r="B2070" t="s">
        <v>9</v>
      </c>
      <c r="C2070" t="s">
        <v>9</v>
      </c>
      <c r="D2070" s="287">
        <v>0</v>
      </c>
      <c r="E2070">
        <f>ROUND((E2069*D2070),4)</f>
        <v>0</v>
      </c>
      <c r="F2070" s="17"/>
    </row>
    <row r="2071" spans="1:6" x14ac:dyDescent="0.25">
      <c r="A2071" s="17" t="s">
        <v>112</v>
      </c>
      <c r="B2071" t="s">
        <v>9</v>
      </c>
      <c r="C2071" t="s">
        <v>9</v>
      </c>
      <c r="D2071" t="s">
        <v>9</v>
      </c>
      <c r="E2071">
        <f>SUM(E2069:E2070)</f>
        <v>5.8574000000000002</v>
      </c>
      <c r="F2071" s="17"/>
    </row>
    <row r="2072" spans="1:6" x14ac:dyDescent="0.25">
      <c r="F2072" s="17"/>
    </row>
    <row r="2073" spans="1:6" x14ac:dyDescent="0.25">
      <c r="A2073" s="17" t="s">
        <v>1283</v>
      </c>
      <c r="B2073" t="s">
        <v>677</v>
      </c>
      <c r="F2073" s="17"/>
    </row>
    <row r="2074" spans="1:6" ht="90" x14ac:dyDescent="0.25">
      <c r="A2074" s="17" t="s">
        <v>1066</v>
      </c>
      <c r="F2074" s="17"/>
    </row>
    <row r="2075" spans="1:6" x14ac:dyDescent="0.25">
      <c r="A2075" s="17" t="s">
        <v>119</v>
      </c>
      <c r="F2075" s="17"/>
    </row>
    <row r="2076" spans="1:6" x14ac:dyDescent="0.25">
      <c r="F2076" s="17"/>
    </row>
    <row r="2077" spans="1:6" x14ac:dyDescent="0.25">
      <c r="A2077" s="17" t="s">
        <v>106</v>
      </c>
      <c r="B2077" t="s">
        <v>98</v>
      </c>
      <c r="C2077" t="s">
        <v>99</v>
      </c>
      <c r="D2077" t="s">
        <v>100</v>
      </c>
      <c r="E2077" t="s">
        <v>101</v>
      </c>
      <c r="F2077" s="17"/>
    </row>
    <row r="2078" spans="1:6" ht="45" x14ac:dyDescent="0.25">
      <c r="A2078" s="17" t="s">
        <v>1067</v>
      </c>
      <c r="B2078" t="s">
        <v>109</v>
      </c>
      <c r="C2078">
        <v>1</v>
      </c>
      <c r="D2078">
        <v>225</v>
      </c>
      <c r="E2078">
        <f>ROUND((C2078*D2078),4)</f>
        <v>225</v>
      </c>
      <c r="F2078" s="17"/>
    </row>
    <row r="2079" spans="1:6" x14ac:dyDescent="0.25">
      <c r="A2079" s="17" t="s">
        <v>103</v>
      </c>
      <c r="B2079" t="s">
        <v>9</v>
      </c>
      <c r="C2079" t="s">
        <v>9</v>
      </c>
      <c r="D2079" t="s">
        <v>9</v>
      </c>
      <c r="E2079">
        <f>SUM(E2078:E2078)</f>
        <v>225</v>
      </c>
      <c r="F2079" s="17"/>
    </row>
    <row r="2080" spans="1:6" x14ac:dyDescent="0.25">
      <c r="F2080" s="17"/>
    </row>
    <row r="2081" spans="1:6" x14ac:dyDescent="0.25">
      <c r="A2081" s="17" t="s">
        <v>110</v>
      </c>
      <c r="B2081" t="s">
        <v>9</v>
      </c>
      <c r="C2081" t="s">
        <v>9</v>
      </c>
      <c r="D2081" t="s">
        <v>9</v>
      </c>
      <c r="E2081">
        <f>E2079</f>
        <v>225</v>
      </c>
      <c r="F2081" s="17"/>
    </row>
    <row r="2082" spans="1:6" x14ac:dyDescent="0.25">
      <c r="A2082" s="17" t="s">
        <v>111</v>
      </c>
      <c r="B2082" t="s">
        <v>9</v>
      </c>
      <c r="C2082" t="s">
        <v>9</v>
      </c>
      <c r="D2082" s="287">
        <v>0</v>
      </c>
      <c r="E2082">
        <f>ROUND((E2081*D2082),4)</f>
        <v>0</v>
      </c>
      <c r="F2082" s="17"/>
    </row>
    <row r="2083" spans="1:6" x14ac:dyDescent="0.25">
      <c r="A2083" s="17" t="s">
        <v>112</v>
      </c>
      <c r="B2083" t="s">
        <v>9</v>
      </c>
      <c r="C2083" t="s">
        <v>9</v>
      </c>
      <c r="D2083" t="s">
        <v>9</v>
      </c>
      <c r="E2083">
        <f>SUM(E2081:E2082)</f>
        <v>225</v>
      </c>
      <c r="F2083" s="17"/>
    </row>
    <row r="2084" spans="1:6" x14ac:dyDescent="0.25">
      <c r="F2084" s="17"/>
    </row>
    <row r="2085" spans="1:6" x14ac:dyDescent="0.25">
      <c r="A2085" s="17" t="s">
        <v>1284</v>
      </c>
      <c r="B2085" t="s">
        <v>32</v>
      </c>
      <c r="F2085" s="17"/>
    </row>
    <row r="2086" spans="1:6" ht="75" x14ac:dyDescent="0.25">
      <c r="A2086" s="17" t="s">
        <v>133</v>
      </c>
      <c r="F2086" s="17"/>
    </row>
    <row r="2087" spans="1:6" x14ac:dyDescent="0.25">
      <c r="A2087" s="17" t="s">
        <v>114</v>
      </c>
      <c r="F2087" s="17"/>
    </row>
    <row r="2088" spans="1:6" x14ac:dyDescent="0.25">
      <c r="F2088" s="17"/>
    </row>
    <row r="2089" spans="1:6" x14ac:dyDescent="0.25">
      <c r="A2089" s="17" t="s">
        <v>106</v>
      </c>
      <c r="B2089" t="s">
        <v>98</v>
      </c>
      <c r="C2089" t="s">
        <v>99</v>
      </c>
      <c r="D2089" t="s">
        <v>100</v>
      </c>
      <c r="E2089" t="s">
        <v>101</v>
      </c>
      <c r="F2089" s="17"/>
    </row>
    <row r="2090" spans="1:6" ht="60" x14ac:dyDescent="0.25">
      <c r="A2090" s="17" t="s">
        <v>134</v>
      </c>
      <c r="B2090" t="s">
        <v>135</v>
      </c>
      <c r="C2090">
        <v>9.7999999999999997E-3</v>
      </c>
      <c r="D2090">
        <v>347.2131</v>
      </c>
      <c r="E2090">
        <f t="shared" ref="E2090:E2095" si="35">ROUND((C2090*D2090),4)</f>
        <v>3.4026999999999998</v>
      </c>
      <c r="F2090" s="17"/>
    </row>
    <row r="2091" spans="1:6" x14ac:dyDescent="0.25">
      <c r="A2091" s="17" t="s">
        <v>117</v>
      </c>
      <c r="B2091" t="s">
        <v>105</v>
      </c>
      <c r="C2091">
        <v>1.69</v>
      </c>
      <c r="D2091">
        <v>14.375400000000001</v>
      </c>
      <c r="E2091">
        <f t="shared" si="35"/>
        <v>24.2944</v>
      </c>
      <c r="F2091" s="17"/>
    </row>
    <row r="2092" spans="1:6" x14ac:dyDescent="0.25">
      <c r="A2092" s="17" t="s">
        <v>985</v>
      </c>
      <c r="B2092" t="s">
        <v>105</v>
      </c>
      <c r="C2092">
        <v>0.84499999999999997</v>
      </c>
      <c r="D2092">
        <v>10.5754</v>
      </c>
      <c r="E2092">
        <f t="shared" si="35"/>
        <v>8.9361999999999995</v>
      </c>
      <c r="F2092" s="17"/>
    </row>
    <row r="2093" spans="1:6" ht="30" x14ac:dyDescent="0.25">
      <c r="A2093" s="17" t="s">
        <v>1177</v>
      </c>
      <c r="B2093" t="s">
        <v>136</v>
      </c>
      <c r="C2093">
        <v>2.793E-2</v>
      </c>
      <c r="D2093">
        <v>457.67</v>
      </c>
      <c r="E2093">
        <f t="shared" si="35"/>
        <v>12.7827</v>
      </c>
      <c r="F2093" s="17"/>
    </row>
    <row r="2094" spans="1:6" ht="45" x14ac:dyDescent="0.25">
      <c r="A2094" s="17" t="s">
        <v>1178</v>
      </c>
      <c r="B2094" t="s">
        <v>144</v>
      </c>
      <c r="C2094">
        <v>0.78500000000000003</v>
      </c>
      <c r="D2094">
        <v>1.1599999999999999</v>
      </c>
      <c r="E2094">
        <f t="shared" si="35"/>
        <v>0.91059999999999997</v>
      </c>
      <c r="F2094" s="17"/>
    </row>
    <row r="2095" spans="1:6" ht="30" x14ac:dyDescent="0.25">
      <c r="A2095" s="17" t="s">
        <v>1094</v>
      </c>
      <c r="B2095" t="s">
        <v>1095</v>
      </c>
      <c r="C2095">
        <v>9.4000000000000004E-3</v>
      </c>
      <c r="D2095">
        <v>38.21</v>
      </c>
      <c r="E2095">
        <f t="shared" si="35"/>
        <v>0.35920000000000002</v>
      </c>
      <c r="F2095" s="17"/>
    </row>
    <row r="2096" spans="1:6" x14ac:dyDescent="0.25">
      <c r="A2096" s="17" t="s">
        <v>103</v>
      </c>
      <c r="B2096" t="s">
        <v>9</v>
      </c>
      <c r="C2096" t="s">
        <v>9</v>
      </c>
      <c r="D2096" t="s">
        <v>9</v>
      </c>
      <c r="E2096">
        <f>SUM(E2090:E2095)</f>
        <v>50.6858</v>
      </c>
      <c r="F2096" s="17"/>
    </row>
    <row r="2097" spans="1:6" x14ac:dyDescent="0.25">
      <c r="F2097" s="17"/>
    </row>
    <row r="2098" spans="1:6" x14ac:dyDescent="0.25">
      <c r="A2098" s="17" t="s">
        <v>110</v>
      </c>
      <c r="B2098" t="s">
        <v>9</v>
      </c>
      <c r="C2098" t="s">
        <v>9</v>
      </c>
      <c r="D2098" t="s">
        <v>9</v>
      </c>
      <c r="E2098">
        <f>E2096</f>
        <v>50.6858</v>
      </c>
      <c r="F2098" s="17"/>
    </row>
    <row r="2099" spans="1:6" x14ac:dyDescent="0.25">
      <c r="A2099" s="17" t="s">
        <v>111</v>
      </c>
      <c r="B2099" t="s">
        <v>9</v>
      </c>
      <c r="C2099" t="s">
        <v>9</v>
      </c>
      <c r="D2099" s="287">
        <v>0</v>
      </c>
      <c r="E2099">
        <f>ROUND((E2098*D2099),4)</f>
        <v>0</v>
      </c>
      <c r="F2099" s="17"/>
    </row>
    <row r="2100" spans="1:6" x14ac:dyDescent="0.25">
      <c r="A2100" s="17" t="s">
        <v>112</v>
      </c>
      <c r="B2100" t="s">
        <v>9</v>
      </c>
      <c r="C2100" t="s">
        <v>9</v>
      </c>
      <c r="D2100" t="s">
        <v>9</v>
      </c>
      <c r="E2100">
        <f>SUM(E2098:E2099)</f>
        <v>50.6858</v>
      </c>
      <c r="F2100" s="17"/>
    </row>
    <row r="2101" spans="1:6" x14ac:dyDescent="0.25">
      <c r="F2101" s="17"/>
    </row>
    <row r="2102" spans="1:6" x14ac:dyDescent="0.25">
      <c r="A2102" s="17" t="s">
        <v>1285</v>
      </c>
      <c r="B2102" t="s">
        <v>34</v>
      </c>
      <c r="F2102" s="17"/>
    </row>
    <row r="2103" spans="1:6" ht="45" x14ac:dyDescent="0.25">
      <c r="A2103" s="17" t="s">
        <v>198</v>
      </c>
      <c r="F2103" s="17"/>
    </row>
    <row r="2104" spans="1:6" x14ac:dyDescent="0.25">
      <c r="A2104" s="17" t="s">
        <v>138</v>
      </c>
      <c r="F2104" s="17"/>
    </row>
    <row r="2105" spans="1:6" x14ac:dyDescent="0.25">
      <c r="F2105" s="17"/>
    </row>
    <row r="2106" spans="1:6" x14ac:dyDescent="0.25">
      <c r="A2106" s="17" t="s">
        <v>106</v>
      </c>
      <c r="B2106" t="s">
        <v>98</v>
      </c>
      <c r="C2106" t="s">
        <v>99</v>
      </c>
      <c r="D2106" t="s">
        <v>100</v>
      </c>
      <c r="E2106" t="s">
        <v>101</v>
      </c>
      <c r="F2106" s="17"/>
    </row>
    <row r="2107" spans="1:6" ht="45" x14ac:dyDescent="0.25">
      <c r="A2107" s="17" t="s">
        <v>139</v>
      </c>
      <c r="B2107" t="s">
        <v>132</v>
      </c>
      <c r="C2107">
        <v>0.72</v>
      </c>
      <c r="D2107">
        <v>6.6932999999999998</v>
      </c>
      <c r="E2107">
        <f t="shared" ref="E2107:E2114" si="36">ROUND((C2107*D2107),4)</f>
        <v>4.8192000000000004</v>
      </c>
      <c r="F2107" s="17"/>
    </row>
    <row r="2108" spans="1:6" ht="30" x14ac:dyDescent="0.25">
      <c r="A2108" s="17" t="s">
        <v>140</v>
      </c>
      <c r="B2108" t="s">
        <v>135</v>
      </c>
      <c r="C2108">
        <v>0.01</v>
      </c>
      <c r="D2108">
        <v>322.15350000000001</v>
      </c>
      <c r="E2108">
        <f t="shared" si="36"/>
        <v>3.2214999999999998</v>
      </c>
      <c r="F2108" s="17"/>
    </row>
    <row r="2109" spans="1:6" ht="30" x14ac:dyDescent="0.25">
      <c r="A2109" s="17" t="s">
        <v>141</v>
      </c>
      <c r="B2109" t="s">
        <v>105</v>
      </c>
      <c r="C2109">
        <v>0.123</v>
      </c>
      <c r="D2109">
        <v>12.1135</v>
      </c>
      <c r="E2109">
        <f t="shared" si="36"/>
        <v>1.49</v>
      </c>
      <c r="F2109" s="17"/>
    </row>
    <row r="2110" spans="1:6" ht="30" x14ac:dyDescent="0.25">
      <c r="A2110" s="17" t="s">
        <v>142</v>
      </c>
      <c r="B2110" t="s">
        <v>105</v>
      </c>
      <c r="C2110">
        <v>7.4999999999999997E-2</v>
      </c>
      <c r="D2110">
        <v>14.375400000000001</v>
      </c>
      <c r="E2110">
        <f t="shared" si="36"/>
        <v>1.0782</v>
      </c>
      <c r="F2110" s="17"/>
    </row>
    <row r="2111" spans="1:6" x14ac:dyDescent="0.25">
      <c r="A2111" s="17" t="s">
        <v>117</v>
      </c>
      <c r="B2111" t="s">
        <v>105</v>
      </c>
      <c r="C2111">
        <v>0.02</v>
      </c>
      <c r="D2111">
        <v>14.375400000000001</v>
      </c>
      <c r="E2111">
        <f t="shared" si="36"/>
        <v>0.28749999999999998</v>
      </c>
      <c r="F2111" s="17"/>
    </row>
    <row r="2112" spans="1:6" x14ac:dyDescent="0.25">
      <c r="A2112" s="17" t="s">
        <v>985</v>
      </c>
      <c r="B2112" t="s">
        <v>105</v>
      </c>
      <c r="C2112">
        <v>0.06</v>
      </c>
      <c r="D2112">
        <v>10.5754</v>
      </c>
      <c r="E2112">
        <f t="shared" si="36"/>
        <v>0.63449999999999995</v>
      </c>
      <c r="F2112" s="17"/>
    </row>
    <row r="2113" spans="1:6" x14ac:dyDescent="0.25">
      <c r="A2113" s="17" t="s">
        <v>143</v>
      </c>
      <c r="B2113" t="s">
        <v>132</v>
      </c>
      <c r="C2113">
        <v>0.01</v>
      </c>
      <c r="D2113">
        <v>7.58</v>
      </c>
      <c r="E2113">
        <f t="shared" si="36"/>
        <v>7.5800000000000006E-2</v>
      </c>
      <c r="F2113" s="17"/>
    </row>
    <row r="2114" spans="1:6" ht="30" x14ac:dyDescent="0.25">
      <c r="A2114" s="17" t="s">
        <v>1180</v>
      </c>
      <c r="B2114" t="s">
        <v>144</v>
      </c>
      <c r="C2114">
        <v>0.22189999999999999</v>
      </c>
      <c r="D2114">
        <v>10.02</v>
      </c>
      <c r="E2114">
        <f t="shared" si="36"/>
        <v>2.2233999999999998</v>
      </c>
      <c r="F2114" s="17"/>
    </row>
    <row r="2115" spans="1:6" x14ac:dyDescent="0.25">
      <c r="A2115" s="17" t="s">
        <v>103</v>
      </c>
      <c r="B2115" t="s">
        <v>9</v>
      </c>
      <c r="C2115" t="s">
        <v>9</v>
      </c>
      <c r="D2115" t="s">
        <v>9</v>
      </c>
      <c r="E2115">
        <f>SUM(E2107:E2114)</f>
        <v>13.8301</v>
      </c>
      <c r="F2115" s="17"/>
    </row>
    <row r="2116" spans="1:6" x14ac:dyDescent="0.25">
      <c r="F2116" s="17"/>
    </row>
    <row r="2117" spans="1:6" x14ac:dyDescent="0.25">
      <c r="A2117" s="17" t="s">
        <v>110</v>
      </c>
      <c r="B2117" t="s">
        <v>9</v>
      </c>
      <c r="C2117" t="s">
        <v>9</v>
      </c>
      <c r="D2117" t="s">
        <v>9</v>
      </c>
      <c r="E2117">
        <f>E2115</f>
        <v>13.8301</v>
      </c>
      <c r="F2117" s="17"/>
    </row>
    <row r="2118" spans="1:6" x14ac:dyDescent="0.25">
      <c r="A2118" s="17" t="s">
        <v>111</v>
      </c>
      <c r="B2118" t="s">
        <v>9</v>
      </c>
      <c r="C2118" t="s">
        <v>9</v>
      </c>
      <c r="D2118" s="287">
        <v>0</v>
      </c>
      <c r="E2118">
        <f>ROUND((E2117*D2118),4)</f>
        <v>0</v>
      </c>
      <c r="F2118" s="17"/>
    </row>
    <row r="2119" spans="1:6" x14ac:dyDescent="0.25">
      <c r="A2119" s="17" t="s">
        <v>112</v>
      </c>
      <c r="B2119" t="s">
        <v>9</v>
      </c>
      <c r="C2119" t="s">
        <v>9</v>
      </c>
      <c r="D2119" t="s">
        <v>9</v>
      </c>
      <c r="E2119">
        <f>SUM(E2117:E2118)</f>
        <v>13.8301</v>
      </c>
      <c r="F2119" s="17"/>
    </row>
    <row r="2120" spans="1:6" x14ac:dyDescent="0.25">
      <c r="F2120" s="17"/>
    </row>
    <row r="2121" spans="1:6" x14ac:dyDescent="0.25">
      <c r="A2121" s="17" t="s">
        <v>1286</v>
      </c>
      <c r="B2121" t="s">
        <v>37</v>
      </c>
      <c r="F2121" s="17"/>
    </row>
    <row r="2122" spans="1:6" ht="75" x14ac:dyDescent="0.25">
      <c r="A2122" s="17" t="s">
        <v>137</v>
      </c>
      <c r="F2122" s="17"/>
    </row>
    <row r="2123" spans="1:6" x14ac:dyDescent="0.25">
      <c r="A2123" s="17" t="s">
        <v>114</v>
      </c>
      <c r="F2123" s="17"/>
    </row>
    <row r="2124" spans="1:6" x14ac:dyDescent="0.25">
      <c r="F2124" s="17"/>
    </row>
    <row r="2125" spans="1:6" x14ac:dyDescent="0.25">
      <c r="A2125" s="17" t="s">
        <v>106</v>
      </c>
      <c r="B2125" t="s">
        <v>98</v>
      </c>
      <c r="C2125" t="s">
        <v>99</v>
      </c>
      <c r="D2125" t="s">
        <v>100</v>
      </c>
      <c r="E2125" t="s">
        <v>101</v>
      </c>
      <c r="F2125" s="17"/>
    </row>
    <row r="2126" spans="1:6" ht="60" x14ac:dyDescent="0.25">
      <c r="A2126" s="17" t="s">
        <v>145</v>
      </c>
      <c r="B2126" t="s">
        <v>135</v>
      </c>
      <c r="C2126">
        <v>1.49E-3</v>
      </c>
      <c r="D2126" s="1">
        <v>1658.8304000000001</v>
      </c>
      <c r="E2126">
        <f>ROUND((C2126*D2126),4)</f>
        <v>2.4716999999999998</v>
      </c>
      <c r="F2126" s="17"/>
    </row>
    <row r="2127" spans="1:6" x14ac:dyDescent="0.25">
      <c r="A2127" s="17" t="s">
        <v>117</v>
      </c>
      <c r="B2127" t="s">
        <v>105</v>
      </c>
      <c r="C2127">
        <v>4.2000000000000003E-2</v>
      </c>
      <c r="D2127">
        <v>14.375400000000001</v>
      </c>
      <c r="E2127">
        <f>ROUND((C2127*D2127),4)</f>
        <v>0.6038</v>
      </c>
      <c r="F2127" s="17"/>
    </row>
    <row r="2128" spans="1:6" x14ac:dyDescent="0.25">
      <c r="A2128" s="17" t="s">
        <v>985</v>
      </c>
      <c r="B2128" t="s">
        <v>105</v>
      </c>
      <c r="C2128">
        <v>4.1999999999999997E-3</v>
      </c>
      <c r="D2128">
        <v>10.5754</v>
      </c>
      <c r="E2128">
        <f>ROUND((C2128*D2128),4)</f>
        <v>4.4400000000000002E-2</v>
      </c>
      <c r="F2128" s="17"/>
    </row>
    <row r="2129" spans="1:6" x14ac:dyDescent="0.25">
      <c r="A2129" s="17" t="s">
        <v>103</v>
      </c>
      <c r="B2129" t="s">
        <v>9</v>
      </c>
      <c r="C2129" t="s">
        <v>9</v>
      </c>
      <c r="D2129" t="s">
        <v>9</v>
      </c>
      <c r="E2129">
        <f>SUM(E2126:E2128)</f>
        <v>3.1198999999999999</v>
      </c>
      <c r="F2129" s="17"/>
    </row>
    <row r="2130" spans="1:6" x14ac:dyDescent="0.25">
      <c r="F2130" s="17"/>
    </row>
    <row r="2131" spans="1:6" x14ac:dyDescent="0.25">
      <c r="A2131" s="17" t="s">
        <v>110</v>
      </c>
      <c r="B2131" t="s">
        <v>9</v>
      </c>
      <c r="C2131" t="s">
        <v>9</v>
      </c>
      <c r="D2131" t="s">
        <v>9</v>
      </c>
      <c r="E2131">
        <f>E2129</f>
        <v>3.1198999999999999</v>
      </c>
      <c r="F2131" s="17"/>
    </row>
    <row r="2132" spans="1:6" x14ac:dyDescent="0.25">
      <c r="A2132" s="17" t="s">
        <v>111</v>
      </c>
      <c r="B2132" t="s">
        <v>9</v>
      </c>
      <c r="C2132" t="s">
        <v>9</v>
      </c>
      <c r="D2132" s="287">
        <v>0</v>
      </c>
      <c r="E2132">
        <f>ROUND((E2131*D2132),4)</f>
        <v>0</v>
      </c>
      <c r="F2132" s="17"/>
    </row>
    <row r="2133" spans="1:6" x14ac:dyDescent="0.25">
      <c r="A2133" s="17" t="s">
        <v>112</v>
      </c>
      <c r="B2133" t="s">
        <v>9</v>
      </c>
      <c r="C2133" t="s">
        <v>9</v>
      </c>
      <c r="D2133" t="s">
        <v>9</v>
      </c>
      <c r="E2133">
        <f>SUM(E2131:E2132)</f>
        <v>3.1198999999999999</v>
      </c>
      <c r="F2133" s="17"/>
    </row>
    <row r="2134" spans="1:6" x14ac:dyDescent="0.25">
      <c r="F2134" s="17"/>
    </row>
    <row r="2135" spans="1:6" x14ac:dyDescent="0.25">
      <c r="A2135" s="17" t="s">
        <v>1287</v>
      </c>
      <c r="B2135" t="s">
        <v>38</v>
      </c>
      <c r="F2135" s="17"/>
    </row>
    <row r="2136" spans="1:6" ht="90" x14ac:dyDescent="0.25">
      <c r="A2136" s="17" t="s">
        <v>1183</v>
      </c>
      <c r="F2136" s="17"/>
    </row>
    <row r="2137" spans="1:6" x14ac:dyDescent="0.25">
      <c r="A2137" s="17" t="s">
        <v>114</v>
      </c>
      <c r="F2137" s="17"/>
    </row>
    <row r="2138" spans="1:6" x14ac:dyDescent="0.25">
      <c r="F2138" s="17"/>
    </row>
    <row r="2139" spans="1:6" x14ac:dyDescent="0.25">
      <c r="A2139" s="17" t="s">
        <v>106</v>
      </c>
      <c r="B2139" t="s">
        <v>98</v>
      </c>
      <c r="C2139" t="s">
        <v>99</v>
      </c>
      <c r="D2139" t="s">
        <v>100</v>
      </c>
      <c r="E2139" t="s">
        <v>101</v>
      </c>
      <c r="F2139" s="17"/>
    </row>
    <row r="2140" spans="1:6" ht="60" x14ac:dyDescent="0.25">
      <c r="A2140" s="17" t="s">
        <v>134</v>
      </c>
      <c r="B2140" t="s">
        <v>135</v>
      </c>
      <c r="C2140">
        <v>3.7600000000000001E-2</v>
      </c>
      <c r="D2140">
        <v>347.2131</v>
      </c>
      <c r="E2140">
        <f>ROUND((C2140*D2140),4)</f>
        <v>13.055199999999999</v>
      </c>
      <c r="F2140" s="17"/>
    </row>
    <row r="2141" spans="1:6" x14ac:dyDescent="0.25">
      <c r="A2141" s="17" t="s">
        <v>117</v>
      </c>
      <c r="B2141" t="s">
        <v>105</v>
      </c>
      <c r="C2141">
        <v>0.47</v>
      </c>
      <c r="D2141">
        <v>14.375400000000001</v>
      </c>
      <c r="E2141">
        <f>ROUND((C2141*D2141),4)</f>
        <v>6.7564000000000002</v>
      </c>
      <c r="F2141" s="17"/>
    </row>
    <row r="2142" spans="1:6" x14ac:dyDescent="0.25">
      <c r="A2142" s="17" t="s">
        <v>985</v>
      </c>
      <c r="B2142" t="s">
        <v>105</v>
      </c>
      <c r="C2142">
        <v>0.17100000000000001</v>
      </c>
      <c r="D2142">
        <v>10.5754</v>
      </c>
      <c r="E2142">
        <f>ROUND((C2142*D2142),4)</f>
        <v>1.8084</v>
      </c>
      <c r="F2142" s="17"/>
    </row>
    <row r="2143" spans="1:6" x14ac:dyDescent="0.25">
      <c r="A2143" s="17" t="s">
        <v>103</v>
      </c>
      <c r="B2143" t="s">
        <v>9</v>
      </c>
      <c r="C2143" t="s">
        <v>9</v>
      </c>
      <c r="D2143" t="s">
        <v>9</v>
      </c>
      <c r="E2143">
        <f>SUM(E2140:E2142)</f>
        <v>21.619999999999997</v>
      </c>
      <c r="F2143" s="17"/>
    </row>
    <row r="2144" spans="1:6" x14ac:dyDescent="0.25">
      <c r="F2144" s="17"/>
    </row>
    <row r="2145" spans="1:6" x14ac:dyDescent="0.25">
      <c r="A2145" s="17" t="s">
        <v>110</v>
      </c>
      <c r="B2145" t="s">
        <v>9</v>
      </c>
      <c r="C2145" t="s">
        <v>9</v>
      </c>
      <c r="D2145" t="s">
        <v>9</v>
      </c>
      <c r="E2145">
        <f>E2143</f>
        <v>21.619999999999997</v>
      </c>
      <c r="F2145" s="17"/>
    </row>
    <row r="2146" spans="1:6" x14ac:dyDescent="0.25">
      <c r="A2146" s="17" t="s">
        <v>111</v>
      </c>
      <c r="B2146" t="s">
        <v>9</v>
      </c>
      <c r="C2146" t="s">
        <v>9</v>
      </c>
      <c r="D2146" s="287">
        <v>0</v>
      </c>
      <c r="E2146">
        <f>ROUND((E2145*D2146),4)</f>
        <v>0</v>
      </c>
      <c r="F2146" s="17"/>
    </row>
    <row r="2147" spans="1:6" x14ac:dyDescent="0.25">
      <c r="A2147" s="17" t="s">
        <v>112</v>
      </c>
      <c r="B2147" t="s">
        <v>9</v>
      </c>
      <c r="C2147" t="s">
        <v>9</v>
      </c>
      <c r="D2147" t="s">
        <v>9</v>
      </c>
      <c r="E2147">
        <f>SUM(E2145:E2146)</f>
        <v>21.619999999999997</v>
      </c>
      <c r="F2147" s="17"/>
    </row>
    <row r="2148" spans="1:6" x14ac:dyDescent="0.25">
      <c r="F2148" s="17"/>
    </row>
    <row r="2149" spans="1:6" x14ac:dyDescent="0.25">
      <c r="A2149" s="17" t="s">
        <v>1288</v>
      </c>
      <c r="B2149" t="s">
        <v>39</v>
      </c>
      <c r="F2149" s="17"/>
    </row>
    <row r="2150" spans="1:6" ht="30" x14ac:dyDescent="0.25">
      <c r="A2150" s="17" t="s">
        <v>146</v>
      </c>
      <c r="F2150" s="17"/>
    </row>
    <row r="2151" spans="1:6" x14ac:dyDescent="0.25">
      <c r="A2151" s="17" t="s">
        <v>114</v>
      </c>
      <c r="F2151" s="17"/>
    </row>
    <row r="2152" spans="1:6" x14ac:dyDescent="0.25">
      <c r="F2152" s="17"/>
    </row>
    <row r="2153" spans="1:6" x14ac:dyDescent="0.25">
      <c r="A2153" s="17" t="s">
        <v>106</v>
      </c>
      <c r="B2153" t="s">
        <v>98</v>
      </c>
      <c r="C2153" t="s">
        <v>99</v>
      </c>
      <c r="D2153" t="s">
        <v>100</v>
      </c>
      <c r="E2153" t="s">
        <v>101</v>
      </c>
      <c r="F2153" s="17"/>
    </row>
    <row r="2154" spans="1:6" x14ac:dyDescent="0.25">
      <c r="A2154" s="17" t="s">
        <v>117</v>
      </c>
      <c r="B2154" t="s">
        <v>105</v>
      </c>
      <c r="C2154">
        <v>2</v>
      </c>
      <c r="D2154">
        <v>14.375400000000001</v>
      </c>
      <c r="E2154">
        <f>ROUND((C2154*D2154),4)</f>
        <v>28.750800000000002</v>
      </c>
      <c r="F2154" s="17"/>
    </row>
    <row r="2155" spans="1:6" x14ac:dyDescent="0.25">
      <c r="A2155" s="17" t="s">
        <v>985</v>
      </c>
      <c r="B2155" t="s">
        <v>105</v>
      </c>
      <c r="C2155">
        <v>2</v>
      </c>
      <c r="D2155">
        <v>10.5754</v>
      </c>
      <c r="E2155">
        <f>ROUND((C2155*D2155),4)</f>
        <v>21.1508</v>
      </c>
      <c r="F2155" s="17"/>
    </row>
    <row r="2156" spans="1:6" ht="30" x14ac:dyDescent="0.25">
      <c r="A2156" s="17" t="s">
        <v>1185</v>
      </c>
      <c r="B2156" t="s">
        <v>135</v>
      </c>
      <c r="C2156">
        <v>4.4999999999999997E-3</v>
      </c>
      <c r="D2156">
        <v>405.7063</v>
      </c>
      <c r="E2156">
        <f>ROUND((C2156*D2156),4)</f>
        <v>1.8257000000000001</v>
      </c>
      <c r="F2156" s="17"/>
    </row>
    <row r="2157" spans="1:6" x14ac:dyDescent="0.25">
      <c r="A2157" s="17" t="s">
        <v>147</v>
      </c>
      <c r="B2157" t="s">
        <v>108</v>
      </c>
      <c r="C2157">
        <v>0.8</v>
      </c>
      <c r="D2157">
        <v>203.95</v>
      </c>
      <c r="E2157">
        <f>ROUND((C2157*D2157),4)</f>
        <v>163.16</v>
      </c>
      <c r="F2157" s="17"/>
    </row>
    <row r="2158" spans="1:6" x14ac:dyDescent="0.25">
      <c r="A2158" s="17" t="s">
        <v>103</v>
      </c>
      <c r="B2158" t="s">
        <v>9</v>
      </c>
      <c r="C2158" t="s">
        <v>9</v>
      </c>
      <c r="D2158" t="s">
        <v>9</v>
      </c>
      <c r="E2158">
        <f>SUM(E2154:E2157)</f>
        <v>214.88729999999998</v>
      </c>
      <c r="F2158" s="17"/>
    </row>
    <row r="2159" spans="1:6" x14ac:dyDescent="0.25">
      <c r="F2159" s="17"/>
    </row>
    <row r="2160" spans="1:6" x14ac:dyDescent="0.25">
      <c r="A2160" s="17" t="s">
        <v>110</v>
      </c>
      <c r="B2160" t="s">
        <v>9</v>
      </c>
      <c r="C2160" t="s">
        <v>9</v>
      </c>
      <c r="D2160" t="s">
        <v>9</v>
      </c>
      <c r="E2160">
        <f>E2158</f>
        <v>214.88729999999998</v>
      </c>
      <c r="F2160" s="17"/>
    </row>
    <row r="2161" spans="1:6" x14ac:dyDescent="0.25">
      <c r="A2161" s="17" t="s">
        <v>111</v>
      </c>
      <c r="B2161" t="s">
        <v>9</v>
      </c>
      <c r="C2161" t="s">
        <v>9</v>
      </c>
      <c r="D2161" s="287">
        <v>0</v>
      </c>
      <c r="E2161">
        <f>ROUND((E2160*D2161),4)</f>
        <v>0</v>
      </c>
      <c r="F2161" s="17"/>
    </row>
    <row r="2162" spans="1:6" x14ac:dyDescent="0.25">
      <c r="A2162" s="17" t="s">
        <v>112</v>
      </c>
      <c r="B2162" t="s">
        <v>9</v>
      </c>
      <c r="C2162" t="s">
        <v>9</v>
      </c>
      <c r="D2162" t="s">
        <v>9</v>
      </c>
      <c r="E2162">
        <f>SUM(E2160:E2161)</f>
        <v>214.88729999999998</v>
      </c>
      <c r="F2162" s="17"/>
    </row>
    <row r="2163" spans="1:6" x14ac:dyDescent="0.25">
      <c r="F2163" s="17"/>
    </row>
    <row r="2164" spans="1:6" x14ac:dyDescent="0.25">
      <c r="A2164" s="17" t="s">
        <v>1289</v>
      </c>
      <c r="B2164" t="s">
        <v>699</v>
      </c>
      <c r="F2164" s="17"/>
    </row>
    <row r="2165" spans="1:6" x14ac:dyDescent="0.25">
      <c r="A2165" s="17" t="s">
        <v>1088</v>
      </c>
      <c r="F2165" s="17"/>
    </row>
    <row r="2166" spans="1:6" x14ac:dyDescent="0.25">
      <c r="A2166" s="17" t="s">
        <v>138</v>
      </c>
      <c r="F2166" s="17"/>
    </row>
    <row r="2167" spans="1:6" x14ac:dyDescent="0.25">
      <c r="F2167" s="17"/>
    </row>
    <row r="2168" spans="1:6" x14ac:dyDescent="0.25">
      <c r="A2168" s="17" t="s">
        <v>106</v>
      </c>
      <c r="B2168" t="s">
        <v>98</v>
      </c>
      <c r="C2168" t="s">
        <v>99</v>
      </c>
      <c r="D2168" t="s">
        <v>100</v>
      </c>
      <c r="E2168" t="s">
        <v>101</v>
      </c>
      <c r="F2168" s="17"/>
    </row>
    <row r="2169" spans="1:6" x14ac:dyDescent="0.25">
      <c r="A2169" s="17" t="s">
        <v>1089</v>
      </c>
      <c r="B2169" t="s">
        <v>144</v>
      </c>
      <c r="C2169">
        <v>1</v>
      </c>
      <c r="D2169">
        <v>7.47</v>
      </c>
      <c r="E2169">
        <f>ROUND((C2169*D2169),4)</f>
        <v>7.47</v>
      </c>
      <c r="F2169" s="17"/>
    </row>
    <row r="2170" spans="1:6" x14ac:dyDescent="0.25">
      <c r="A2170" s="17" t="s">
        <v>103</v>
      </c>
      <c r="B2170" t="s">
        <v>9</v>
      </c>
      <c r="C2170" t="s">
        <v>9</v>
      </c>
      <c r="D2170" t="s">
        <v>9</v>
      </c>
      <c r="E2170">
        <f>SUM(E2169:E2169)</f>
        <v>7.47</v>
      </c>
      <c r="F2170" s="17"/>
    </row>
    <row r="2171" spans="1:6" x14ac:dyDescent="0.25">
      <c r="F2171" s="17"/>
    </row>
    <row r="2172" spans="1:6" x14ac:dyDescent="0.25">
      <c r="A2172" s="17" t="s">
        <v>110</v>
      </c>
      <c r="B2172" t="s">
        <v>9</v>
      </c>
      <c r="C2172" t="s">
        <v>9</v>
      </c>
      <c r="D2172" t="s">
        <v>9</v>
      </c>
      <c r="E2172">
        <f>E2170</f>
        <v>7.47</v>
      </c>
      <c r="F2172" s="17"/>
    </row>
    <row r="2173" spans="1:6" x14ac:dyDescent="0.25">
      <c r="A2173" s="17" t="s">
        <v>111</v>
      </c>
      <c r="B2173" t="s">
        <v>9</v>
      </c>
      <c r="C2173" t="s">
        <v>9</v>
      </c>
      <c r="D2173" s="287">
        <v>0</v>
      </c>
      <c r="E2173">
        <f>ROUND((E2172*D2173),4)</f>
        <v>0</v>
      </c>
      <c r="F2173" s="17"/>
    </row>
    <row r="2174" spans="1:6" x14ac:dyDescent="0.25">
      <c r="A2174" s="17" t="s">
        <v>112</v>
      </c>
      <c r="B2174" t="s">
        <v>9</v>
      </c>
      <c r="C2174" t="s">
        <v>9</v>
      </c>
      <c r="D2174" t="s">
        <v>9</v>
      </c>
      <c r="E2174">
        <f>SUM(E2172:E2173)</f>
        <v>7.47</v>
      </c>
      <c r="F2174" s="17"/>
    </row>
    <row r="2175" spans="1:6" x14ac:dyDescent="0.25">
      <c r="F2175" s="17"/>
    </row>
    <row r="2176" spans="1:6" x14ac:dyDescent="0.25">
      <c r="A2176" s="17" t="s">
        <v>1290</v>
      </c>
      <c r="B2176" t="s">
        <v>695</v>
      </c>
      <c r="F2176" s="17"/>
    </row>
    <row r="2177" spans="1:6" ht="30" x14ac:dyDescent="0.25">
      <c r="A2177" s="17" t="s">
        <v>1085</v>
      </c>
      <c r="F2177" s="17"/>
    </row>
    <row r="2178" spans="1:6" x14ac:dyDescent="0.25">
      <c r="A2178" s="17" t="s">
        <v>138</v>
      </c>
      <c r="F2178" s="17"/>
    </row>
    <row r="2179" spans="1:6" x14ac:dyDescent="0.25">
      <c r="F2179" s="17"/>
    </row>
    <row r="2180" spans="1:6" x14ac:dyDescent="0.25">
      <c r="A2180" s="17" t="s">
        <v>106</v>
      </c>
      <c r="B2180" t="s">
        <v>98</v>
      </c>
      <c r="C2180" t="s">
        <v>99</v>
      </c>
      <c r="D2180" t="s">
        <v>100</v>
      </c>
      <c r="E2180" t="s">
        <v>101</v>
      </c>
      <c r="F2180" s="17"/>
    </row>
    <row r="2181" spans="1:6" ht="30" x14ac:dyDescent="0.25">
      <c r="A2181" s="17" t="s">
        <v>1086</v>
      </c>
      <c r="B2181" t="s">
        <v>144</v>
      </c>
      <c r="C2181">
        <v>1</v>
      </c>
      <c r="D2181">
        <v>26.98</v>
      </c>
      <c r="E2181">
        <f>ROUND((C2181*D2181),4)</f>
        <v>26.98</v>
      </c>
      <c r="F2181" s="17"/>
    </row>
    <row r="2182" spans="1:6" x14ac:dyDescent="0.25">
      <c r="A2182" s="17" t="s">
        <v>103</v>
      </c>
      <c r="B2182" t="s">
        <v>9</v>
      </c>
      <c r="C2182" t="s">
        <v>9</v>
      </c>
      <c r="D2182" t="s">
        <v>9</v>
      </c>
      <c r="E2182">
        <f>SUM(E2181:E2181)</f>
        <v>26.98</v>
      </c>
      <c r="F2182" s="17"/>
    </row>
    <row r="2183" spans="1:6" x14ac:dyDescent="0.25">
      <c r="F2183" s="17"/>
    </row>
    <row r="2184" spans="1:6" x14ac:dyDescent="0.25">
      <c r="A2184" s="17" t="s">
        <v>110</v>
      </c>
      <c r="B2184" t="s">
        <v>9</v>
      </c>
      <c r="C2184" t="s">
        <v>9</v>
      </c>
      <c r="D2184" t="s">
        <v>9</v>
      </c>
      <c r="E2184">
        <f>E2182</f>
        <v>26.98</v>
      </c>
      <c r="F2184" s="17"/>
    </row>
    <row r="2185" spans="1:6" x14ac:dyDescent="0.25">
      <c r="A2185" s="17" t="s">
        <v>111</v>
      </c>
      <c r="B2185" t="s">
        <v>9</v>
      </c>
      <c r="C2185" t="s">
        <v>9</v>
      </c>
      <c r="D2185" s="287">
        <v>0</v>
      </c>
      <c r="E2185">
        <f>ROUND((E2184*D2185),4)</f>
        <v>0</v>
      </c>
      <c r="F2185" s="17"/>
    </row>
    <row r="2186" spans="1:6" x14ac:dyDescent="0.25">
      <c r="A2186" s="17" t="s">
        <v>112</v>
      </c>
      <c r="B2186" t="s">
        <v>9</v>
      </c>
      <c r="C2186" t="s">
        <v>9</v>
      </c>
      <c r="D2186" t="s">
        <v>9</v>
      </c>
      <c r="E2186">
        <f>SUM(E2184:E2185)</f>
        <v>26.98</v>
      </c>
      <c r="F2186" s="17"/>
    </row>
    <row r="2187" spans="1:6" x14ac:dyDescent="0.25">
      <c r="F2187" s="17"/>
    </row>
    <row r="2188" spans="1:6" x14ac:dyDescent="0.25">
      <c r="A2188" s="17" t="s">
        <v>1291</v>
      </c>
      <c r="B2188" t="s">
        <v>944</v>
      </c>
      <c r="F2188" s="17"/>
    </row>
    <row r="2189" spans="1:6" ht="30" x14ac:dyDescent="0.25">
      <c r="A2189" s="17" t="s">
        <v>128</v>
      </c>
      <c r="F2189" s="17"/>
    </row>
    <row r="2190" spans="1:6" x14ac:dyDescent="0.25">
      <c r="A2190" s="17" t="s">
        <v>114</v>
      </c>
      <c r="F2190" s="17"/>
    </row>
    <row r="2191" spans="1:6" x14ac:dyDescent="0.25">
      <c r="F2191" s="17"/>
    </row>
    <row r="2192" spans="1:6" x14ac:dyDescent="0.25">
      <c r="A2192" s="17" t="s">
        <v>106</v>
      </c>
      <c r="B2192" t="s">
        <v>98</v>
      </c>
      <c r="C2192" t="s">
        <v>99</v>
      </c>
      <c r="D2192" t="s">
        <v>100</v>
      </c>
      <c r="E2192" t="s">
        <v>101</v>
      </c>
      <c r="F2192" s="17"/>
    </row>
    <row r="2193" spans="1:6" ht="30" x14ac:dyDescent="0.25">
      <c r="A2193" s="17" t="s">
        <v>1292</v>
      </c>
      <c r="B2193" t="s">
        <v>108</v>
      </c>
      <c r="C2193">
        <v>1</v>
      </c>
      <c r="D2193">
        <v>78.42</v>
      </c>
      <c r="E2193">
        <f>ROUND((C2193*D2193),4)</f>
        <v>78.42</v>
      </c>
      <c r="F2193" s="17"/>
    </row>
    <row r="2194" spans="1:6" x14ac:dyDescent="0.25">
      <c r="A2194" s="17" t="s">
        <v>103</v>
      </c>
      <c r="B2194" t="s">
        <v>9</v>
      </c>
      <c r="C2194" t="s">
        <v>9</v>
      </c>
      <c r="D2194" t="s">
        <v>9</v>
      </c>
      <c r="E2194">
        <f>SUM(E2193:E2193)</f>
        <v>78.42</v>
      </c>
      <c r="F2194" s="17"/>
    </row>
    <row r="2195" spans="1:6" x14ac:dyDescent="0.25">
      <c r="F2195" s="17"/>
    </row>
    <row r="2196" spans="1:6" x14ac:dyDescent="0.25">
      <c r="A2196" s="17" t="s">
        <v>110</v>
      </c>
      <c r="B2196" t="s">
        <v>9</v>
      </c>
      <c r="C2196" t="s">
        <v>9</v>
      </c>
      <c r="D2196" t="s">
        <v>9</v>
      </c>
      <c r="E2196">
        <f>E2194</f>
        <v>78.42</v>
      </c>
      <c r="F2196" s="17"/>
    </row>
    <row r="2197" spans="1:6" x14ac:dyDescent="0.25">
      <c r="A2197" s="17" t="s">
        <v>111</v>
      </c>
      <c r="B2197" t="s">
        <v>9</v>
      </c>
      <c r="C2197" t="s">
        <v>9</v>
      </c>
      <c r="D2197" s="287">
        <v>0</v>
      </c>
      <c r="E2197">
        <f>ROUND((E2196*D2197),4)</f>
        <v>0</v>
      </c>
      <c r="F2197" s="17"/>
    </row>
    <row r="2198" spans="1:6" x14ac:dyDescent="0.25">
      <c r="A2198" s="17" t="s">
        <v>112</v>
      </c>
      <c r="B2198" t="s">
        <v>9</v>
      </c>
      <c r="C2198" t="s">
        <v>9</v>
      </c>
      <c r="D2198" t="s">
        <v>9</v>
      </c>
      <c r="E2198">
        <f>SUM(E2196:E2197)</f>
        <v>78.42</v>
      </c>
      <c r="F2198" s="17"/>
    </row>
    <row r="2199" spans="1:6" x14ac:dyDescent="0.25">
      <c r="F2199" s="17"/>
    </row>
    <row r="2200" spans="1:6" x14ac:dyDescent="0.25">
      <c r="A2200" s="17" t="s">
        <v>1293</v>
      </c>
      <c r="B2200" t="s">
        <v>45</v>
      </c>
      <c r="F2200" s="17"/>
    </row>
    <row r="2201" spans="1:6" ht="30" x14ac:dyDescent="0.25">
      <c r="A2201" s="17" t="s">
        <v>151</v>
      </c>
      <c r="F2201" s="17"/>
    </row>
    <row r="2202" spans="1:6" x14ac:dyDescent="0.25">
      <c r="A2202" s="17" t="s">
        <v>119</v>
      </c>
      <c r="F2202" s="17"/>
    </row>
    <row r="2203" spans="1:6" x14ac:dyDescent="0.25">
      <c r="F2203" s="17"/>
    </row>
    <row r="2204" spans="1:6" x14ac:dyDescent="0.25">
      <c r="A2204" s="17" t="s">
        <v>106</v>
      </c>
      <c r="B2204" t="s">
        <v>98</v>
      </c>
      <c r="C2204" t="s">
        <v>99</v>
      </c>
      <c r="D2204" t="s">
        <v>100</v>
      </c>
      <c r="E2204" t="s">
        <v>101</v>
      </c>
      <c r="F2204" s="17"/>
    </row>
    <row r="2205" spans="1:6" x14ac:dyDescent="0.25">
      <c r="A2205" s="17" t="s">
        <v>130</v>
      </c>
      <c r="B2205" t="s">
        <v>105</v>
      </c>
      <c r="C2205">
        <v>0.3</v>
      </c>
      <c r="D2205">
        <v>13.313499999999999</v>
      </c>
      <c r="E2205">
        <f>ROUND((C2205*D2205),4)</f>
        <v>3.9941</v>
      </c>
      <c r="F2205" s="17"/>
    </row>
    <row r="2206" spans="1:6" ht="60" x14ac:dyDescent="0.25">
      <c r="A2206" s="17" t="s">
        <v>152</v>
      </c>
      <c r="B2206" t="s">
        <v>153</v>
      </c>
      <c r="C2206">
        <v>1</v>
      </c>
      <c r="D2206">
        <v>303.88</v>
      </c>
      <c r="E2206">
        <f>ROUND((C2206*D2206),4)</f>
        <v>303.88</v>
      </c>
      <c r="F2206" s="17"/>
    </row>
    <row r="2207" spans="1:6" ht="30" x14ac:dyDescent="0.25">
      <c r="A2207" s="17" t="s">
        <v>154</v>
      </c>
      <c r="B2207" t="s">
        <v>109</v>
      </c>
      <c r="C2207">
        <v>1</v>
      </c>
      <c r="D2207">
        <v>906.8</v>
      </c>
      <c r="E2207">
        <f>ROUND((C2207*D2207),4)</f>
        <v>906.8</v>
      </c>
      <c r="F2207" s="17"/>
    </row>
    <row r="2208" spans="1:6" ht="30" x14ac:dyDescent="0.25">
      <c r="A2208" s="17" t="s">
        <v>155</v>
      </c>
      <c r="B2208" t="s">
        <v>109</v>
      </c>
      <c r="C2208">
        <v>1</v>
      </c>
      <c r="D2208">
        <v>7.56</v>
      </c>
      <c r="E2208">
        <f>ROUND((C2208*D2208),4)</f>
        <v>7.56</v>
      </c>
      <c r="F2208" s="17"/>
    </row>
    <row r="2209" spans="1:6" ht="30" x14ac:dyDescent="0.25">
      <c r="A2209" s="17" t="s">
        <v>1104</v>
      </c>
      <c r="B2209" t="s">
        <v>108</v>
      </c>
      <c r="C2209">
        <v>1.89</v>
      </c>
      <c r="D2209">
        <v>178.44</v>
      </c>
      <c r="E2209">
        <f>ROUND((C2209*D2209),4)</f>
        <v>337.2516</v>
      </c>
      <c r="F2209" s="17"/>
    </row>
    <row r="2210" spans="1:6" x14ac:dyDescent="0.25">
      <c r="A2210" s="17" t="s">
        <v>103</v>
      </c>
      <c r="B2210" t="s">
        <v>9</v>
      </c>
      <c r="C2210" t="s">
        <v>9</v>
      </c>
      <c r="D2210" t="s">
        <v>9</v>
      </c>
      <c r="E2210">
        <f>SUM(E2205:E2209)</f>
        <v>1559.4857</v>
      </c>
      <c r="F2210" s="17"/>
    </row>
    <row r="2211" spans="1:6" x14ac:dyDescent="0.25">
      <c r="F2211" s="17"/>
    </row>
    <row r="2212" spans="1:6" x14ac:dyDescent="0.25">
      <c r="A2212" s="17" t="s">
        <v>110</v>
      </c>
      <c r="B2212" t="s">
        <v>9</v>
      </c>
      <c r="C2212" t="s">
        <v>9</v>
      </c>
      <c r="D2212" t="s">
        <v>9</v>
      </c>
      <c r="E2212">
        <f>E2210</f>
        <v>1559.4857</v>
      </c>
      <c r="F2212" s="17"/>
    </row>
    <row r="2213" spans="1:6" x14ac:dyDescent="0.25">
      <c r="A2213" s="17" t="s">
        <v>111</v>
      </c>
      <c r="B2213" t="s">
        <v>9</v>
      </c>
      <c r="C2213" t="s">
        <v>9</v>
      </c>
      <c r="D2213" s="287">
        <v>0</v>
      </c>
      <c r="E2213">
        <f>ROUND((E2212*D2213),4)</f>
        <v>0</v>
      </c>
      <c r="F2213" s="17"/>
    </row>
    <row r="2214" spans="1:6" x14ac:dyDescent="0.25">
      <c r="A2214" s="17" t="s">
        <v>112</v>
      </c>
      <c r="B2214" t="s">
        <v>9</v>
      </c>
      <c r="C2214" t="s">
        <v>9</v>
      </c>
      <c r="D2214" t="s">
        <v>9</v>
      </c>
      <c r="E2214">
        <f>SUM(E2212:E2213)</f>
        <v>1559.4857</v>
      </c>
      <c r="F2214" s="17"/>
    </row>
    <row r="2215" spans="1:6" x14ac:dyDescent="0.25">
      <c r="F2215" s="17"/>
    </row>
    <row r="2216" spans="1:6" x14ac:dyDescent="0.25">
      <c r="A2216" s="17" t="s">
        <v>1294</v>
      </c>
      <c r="B2216" t="s">
        <v>53</v>
      </c>
      <c r="F2216" s="17"/>
    </row>
    <row r="2217" spans="1:6" ht="30" x14ac:dyDescent="0.25">
      <c r="A2217" s="17" t="s">
        <v>170</v>
      </c>
      <c r="F2217" s="17"/>
    </row>
    <row r="2218" spans="1:6" x14ac:dyDescent="0.25">
      <c r="A2218" s="17" t="s">
        <v>114</v>
      </c>
      <c r="F2218" s="17"/>
    </row>
    <row r="2219" spans="1:6" x14ac:dyDescent="0.25">
      <c r="F2219" s="17"/>
    </row>
    <row r="2220" spans="1:6" x14ac:dyDescent="0.25">
      <c r="A2220" s="17" t="s">
        <v>106</v>
      </c>
      <c r="B2220" t="s">
        <v>98</v>
      </c>
      <c r="C2220" t="s">
        <v>99</v>
      </c>
      <c r="D2220" t="s">
        <v>100</v>
      </c>
      <c r="E2220" t="s">
        <v>101</v>
      </c>
      <c r="F2220" s="17"/>
    </row>
    <row r="2221" spans="1:6" x14ac:dyDescent="0.25">
      <c r="A2221" s="17" t="s">
        <v>171</v>
      </c>
      <c r="B2221" t="s">
        <v>105</v>
      </c>
      <c r="C2221">
        <v>0.312</v>
      </c>
      <c r="D2221">
        <v>14.8035</v>
      </c>
      <c r="E2221">
        <f>ROUND((C2221*D2221),4)</f>
        <v>4.6186999999999996</v>
      </c>
      <c r="F2221" s="17"/>
    </row>
    <row r="2222" spans="1:6" x14ac:dyDescent="0.25">
      <c r="A2222" s="17" t="s">
        <v>985</v>
      </c>
      <c r="B2222" t="s">
        <v>105</v>
      </c>
      <c r="C2222">
        <v>0.114</v>
      </c>
      <c r="D2222">
        <v>10.5754</v>
      </c>
      <c r="E2222">
        <f>ROUND((C2222*D2222),4)</f>
        <v>1.2056</v>
      </c>
      <c r="F2222" s="17"/>
    </row>
    <row r="2223" spans="1:6" ht="30" x14ac:dyDescent="0.25">
      <c r="A2223" s="17" t="s">
        <v>1051</v>
      </c>
      <c r="B2223" t="s">
        <v>109</v>
      </c>
      <c r="C2223">
        <v>0.06</v>
      </c>
      <c r="D2223">
        <v>0.88</v>
      </c>
      <c r="E2223">
        <f>ROUND((C2223*D2223),4)</f>
        <v>5.28E-2</v>
      </c>
      <c r="F2223" s="17"/>
    </row>
    <row r="2224" spans="1:6" x14ac:dyDescent="0.25">
      <c r="A2224" s="17" t="s">
        <v>172</v>
      </c>
      <c r="B2224" t="s">
        <v>173</v>
      </c>
      <c r="C2224">
        <v>4.8899999999999999E-2</v>
      </c>
      <c r="D2224">
        <v>100</v>
      </c>
      <c r="E2224">
        <f>ROUND((C2224*D2224),4)</f>
        <v>4.8899999999999997</v>
      </c>
      <c r="F2224" s="17"/>
    </row>
    <row r="2225" spans="1:6" x14ac:dyDescent="0.25">
      <c r="A2225" s="17" t="s">
        <v>103</v>
      </c>
      <c r="B2225" t="s">
        <v>9</v>
      </c>
      <c r="C2225" t="s">
        <v>9</v>
      </c>
      <c r="D2225" t="s">
        <v>9</v>
      </c>
      <c r="E2225">
        <f>SUM(E2221:E2224)</f>
        <v>10.767099999999999</v>
      </c>
      <c r="F2225" s="17"/>
    </row>
    <row r="2226" spans="1:6" x14ac:dyDescent="0.25">
      <c r="F2226" s="17"/>
    </row>
    <row r="2227" spans="1:6" x14ac:dyDescent="0.25">
      <c r="A2227" s="17" t="s">
        <v>110</v>
      </c>
      <c r="B2227" t="s">
        <v>9</v>
      </c>
      <c r="C2227" t="s">
        <v>9</v>
      </c>
      <c r="D2227" t="s">
        <v>9</v>
      </c>
      <c r="E2227">
        <f>E2225</f>
        <v>10.767099999999999</v>
      </c>
      <c r="F2227" s="17"/>
    </row>
    <row r="2228" spans="1:6" x14ac:dyDescent="0.25">
      <c r="A2228" s="17" t="s">
        <v>111</v>
      </c>
      <c r="B2228" t="s">
        <v>9</v>
      </c>
      <c r="C2228" t="s">
        <v>9</v>
      </c>
      <c r="D2228" s="287">
        <v>0</v>
      </c>
      <c r="E2228">
        <f>ROUND((E2227*D2228),4)</f>
        <v>0</v>
      </c>
      <c r="F2228" s="17"/>
    </row>
    <row r="2229" spans="1:6" x14ac:dyDescent="0.25">
      <c r="A2229" s="17" t="s">
        <v>112</v>
      </c>
      <c r="B2229" t="s">
        <v>9</v>
      </c>
      <c r="C2229" t="s">
        <v>9</v>
      </c>
      <c r="D2229" t="s">
        <v>9</v>
      </c>
      <c r="E2229">
        <f>SUM(E2227:E2228)</f>
        <v>10.767099999999999</v>
      </c>
      <c r="F2229" s="17"/>
    </row>
    <row r="2230" spans="1:6" x14ac:dyDescent="0.25">
      <c r="F2230" s="17"/>
    </row>
    <row r="2231" spans="1:6" x14ac:dyDescent="0.25">
      <c r="A2231" s="17" t="s">
        <v>1295</v>
      </c>
      <c r="B2231" t="s">
        <v>55</v>
      </c>
      <c r="F2231" s="17"/>
    </row>
    <row r="2232" spans="1:6" ht="30" x14ac:dyDescent="0.25">
      <c r="A2232" s="17" t="s">
        <v>174</v>
      </c>
      <c r="F2232" s="17"/>
    </row>
    <row r="2233" spans="1:6" x14ac:dyDescent="0.25">
      <c r="A2233" s="17" t="s">
        <v>114</v>
      </c>
      <c r="F2233" s="17"/>
    </row>
    <row r="2234" spans="1:6" x14ac:dyDescent="0.25">
      <c r="F2234" s="17"/>
    </row>
    <row r="2235" spans="1:6" x14ac:dyDescent="0.25">
      <c r="A2235" s="17" t="s">
        <v>106</v>
      </c>
      <c r="B2235" t="s">
        <v>98</v>
      </c>
      <c r="C2235" t="s">
        <v>99</v>
      </c>
      <c r="D2235" t="s">
        <v>100</v>
      </c>
      <c r="E2235" t="s">
        <v>101</v>
      </c>
      <c r="F2235" s="17"/>
    </row>
    <row r="2236" spans="1:6" x14ac:dyDescent="0.25">
      <c r="A2236" s="17" t="s">
        <v>171</v>
      </c>
      <c r="B2236" t="s">
        <v>105</v>
      </c>
      <c r="C2236">
        <v>0.24399999999999999</v>
      </c>
      <c r="D2236">
        <v>14.8035</v>
      </c>
      <c r="E2236">
        <f>ROUND((C2236*D2236),4)</f>
        <v>3.6120999999999999</v>
      </c>
      <c r="F2236" s="17"/>
    </row>
    <row r="2237" spans="1:6" x14ac:dyDescent="0.25">
      <c r="A2237" s="17" t="s">
        <v>985</v>
      </c>
      <c r="B2237" t="s">
        <v>105</v>
      </c>
      <c r="C2237">
        <v>8.8999999999999996E-2</v>
      </c>
      <c r="D2237">
        <v>10.5754</v>
      </c>
      <c r="E2237">
        <f>ROUND((C2237*D2237),4)</f>
        <v>0.94120000000000004</v>
      </c>
      <c r="F2237" s="17"/>
    </row>
    <row r="2238" spans="1:6" x14ac:dyDescent="0.25">
      <c r="A2238" s="17" t="s">
        <v>1130</v>
      </c>
      <c r="B2238" t="s">
        <v>175</v>
      </c>
      <c r="C2238">
        <v>0.33</v>
      </c>
      <c r="D2238">
        <v>13.85</v>
      </c>
      <c r="E2238">
        <f>ROUND((C2238*D2238),4)</f>
        <v>4.5705</v>
      </c>
      <c r="F2238" s="17"/>
    </row>
    <row r="2239" spans="1:6" x14ac:dyDescent="0.25">
      <c r="A2239" s="17" t="s">
        <v>103</v>
      </c>
      <c r="B2239" t="s">
        <v>9</v>
      </c>
      <c r="C2239" t="s">
        <v>9</v>
      </c>
      <c r="D2239" t="s">
        <v>9</v>
      </c>
      <c r="E2239">
        <f>SUM(E2236:E2238)</f>
        <v>9.1237999999999992</v>
      </c>
      <c r="F2239" s="17"/>
    </row>
    <row r="2240" spans="1:6" x14ac:dyDescent="0.25">
      <c r="F2240" s="17"/>
    </row>
    <row r="2241" spans="1:6" x14ac:dyDescent="0.25">
      <c r="A2241" s="17" t="s">
        <v>110</v>
      </c>
      <c r="B2241" t="s">
        <v>9</v>
      </c>
      <c r="C2241" t="s">
        <v>9</v>
      </c>
      <c r="D2241" t="s">
        <v>9</v>
      </c>
      <c r="E2241">
        <f>E2239</f>
        <v>9.1237999999999992</v>
      </c>
      <c r="F2241" s="17"/>
    </row>
    <row r="2242" spans="1:6" x14ac:dyDescent="0.25">
      <c r="A2242" s="17" t="s">
        <v>111</v>
      </c>
      <c r="B2242" t="s">
        <v>9</v>
      </c>
      <c r="C2242" t="s">
        <v>9</v>
      </c>
      <c r="D2242" s="287">
        <v>0</v>
      </c>
      <c r="E2242">
        <f>ROUND((E2241*D2242),4)</f>
        <v>0</v>
      </c>
      <c r="F2242" s="17"/>
    </row>
    <row r="2243" spans="1:6" x14ac:dyDescent="0.25">
      <c r="A2243" s="17" t="s">
        <v>112</v>
      </c>
      <c r="B2243" t="s">
        <v>9</v>
      </c>
      <c r="C2243" t="s">
        <v>9</v>
      </c>
      <c r="D2243" t="s">
        <v>9</v>
      </c>
      <c r="E2243">
        <f>SUM(E2241:E2242)</f>
        <v>9.1237999999999992</v>
      </c>
      <c r="F2243" s="17"/>
    </row>
    <row r="2244" spans="1:6" x14ac:dyDescent="0.25">
      <c r="F2244" s="17"/>
    </row>
    <row r="2245" spans="1:6" x14ac:dyDescent="0.25">
      <c r="A2245" s="17" t="s">
        <v>1296</v>
      </c>
      <c r="B2245" t="s">
        <v>57</v>
      </c>
      <c r="F2245" s="17"/>
    </row>
    <row r="2246" spans="1:6" ht="30" x14ac:dyDescent="0.25">
      <c r="A2246" s="17" t="s">
        <v>176</v>
      </c>
      <c r="F2246" s="17"/>
    </row>
    <row r="2247" spans="1:6" x14ac:dyDescent="0.25">
      <c r="A2247" s="17" t="s">
        <v>114</v>
      </c>
      <c r="F2247" s="17"/>
    </row>
    <row r="2248" spans="1:6" x14ac:dyDescent="0.25">
      <c r="F2248" s="17"/>
    </row>
    <row r="2249" spans="1:6" x14ac:dyDescent="0.25">
      <c r="A2249" s="17" t="s">
        <v>106</v>
      </c>
      <c r="B2249" t="s">
        <v>98</v>
      </c>
      <c r="C2249" t="s">
        <v>99</v>
      </c>
      <c r="D2249" t="s">
        <v>100</v>
      </c>
      <c r="E2249" t="s">
        <v>101</v>
      </c>
      <c r="F2249" s="17"/>
    </row>
    <row r="2250" spans="1:6" x14ac:dyDescent="0.25">
      <c r="A2250" s="17" t="s">
        <v>171</v>
      </c>
      <c r="B2250" t="s">
        <v>105</v>
      </c>
      <c r="C2250">
        <v>0.187</v>
      </c>
      <c r="D2250">
        <v>14.8035</v>
      </c>
      <c r="E2250">
        <f>ROUND((C2250*D2250),4)</f>
        <v>2.7683</v>
      </c>
      <c r="F2250" s="17"/>
    </row>
    <row r="2251" spans="1:6" x14ac:dyDescent="0.25">
      <c r="A2251" s="17" t="s">
        <v>985</v>
      </c>
      <c r="B2251" t="s">
        <v>105</v>
      </c>
      <c r="C2251">
        <v>6.9000000000000006E-2</v>
      </c>
      <c r="D2251">
        <v>10.5754</v>
      </c>
      <c r="E2251">
        <f>ROUND((C2251*D2251),4)</f>
        <v>0.72970000000000002</v>
      </c>
      <c r="F2251" s="17"/>
    </row>
    <row r="2252" spans="1:6" x14ac:dyDescent="0.25">
      <c r="A2252" s="17" t="s">
        <v>1130</v>
      </c>
      <c r="B2252" t="s">
        <v>175</v>
      </c>
      <c r="C2252">
        <v>0.33</v>
      </c>
      <c r="D2252">
        <v>13.85</v>
      </c>
      <c r="E2252">
        <f>ROUND((C2252*D2252),4)</f>
        <v>4.5705</v>
      </c>
      <c r="F2252" s="17"/>
    </row>
    <row r="2253" spans="1:6" x14ac:dyDescent="0.25">
      <c r="A2253" s="17" t="s">
        <v>103</v>
      </c>
      <c r="B2253" t="s">
        <v>9</v>
      </c>
      <c r="C2253" t="s">
        <v>9</v>
      </c>
      <c r="D2253" t="s">
        <v>9</v>
      </c>
      <c r="E2253">
        <f>SUM(E2250:E2252)</f>
        <v>8.0685000000000002</v>
      </c>
      <c r="F2253" s="17"/>
    </row>
    <row r="2254" spans="1:6" x14ac:dyDescent="0.25">
      <c r="F2254" s="17"/>
    </row>
    <row r="2255" spans="1:6" x14ac:dyDescent="0.25">
      <c r="A2255" s="17" t="s">
        <v>110</v>
      </c>
      <c r="B2255" t="s">
        <v>9</v>
      </c>
      <c r="C2255" t="s">
        <v>9</v>
      </c>
      <c r="D2255" t="s">
        <v>9</v>
      </c>
      <c r="E2255">
        <f>E2253</f>
        <v>8.0685000000000002</v>
      </c>
      <c r="F2255" s="17"/>
    </row>
    <row r="2256" spans="1:6" x14ac:dyDescent="0.25">
      <c r="A2256" s="17" t="s">
        <v>111</v>
      </c>
      <c r="B2256" t="s">
        <v>9</v>
      </c>
      <c r="C2256" t="s">
        <v>9</v>
      </c>
      <c r="D2256" s="287">
        <v>0</v>
      </c>
      <c r="E2256">
        <f>ROUND((E2255*D2256),4)</f>
        <v>0</v>
      </c>
      <c r="F2256" s="17"/>
    </row>
    <row r="2257" spans="1:6" x14ac:dyDescent="0.25">
      <c r="A2257" s="17" t="s">
        <v>112</v>
      </c>
      <c r="B2257" t="s">
        <v>9</v>
      </c>
      <c r="C2257" t="s">
        <v>9</v>
      </c>
      <c r="D2257" t="s">
        <v>9</v>
      </c>
      <c r="E2257">
        <f>SUM(E2255:E2256)</f>
        <v>8.0685000000000002</v>
      </c>
      <c r="F2257" s="17"/>
    </row>
    <row r="2258" spans="1:6" x14ac:dyDescent="0.25">
      <c r="F2258" s="17"/>
    </row>
    <row r="2259" spans="1:6" x14ac:dyDescent="0.25">
      <c r="A2259" s="17" t="s">
        <v>1297</v>
      </c>
      <c r="B2259" t="s">
        <v>59</v>
      </c>
      <c r="F2259" s="17"/>
    </row>
    <row r="2260" spans="1:6" ht="45" x14ac:dyDescent="0.25">
      <c r="A2260" s="17" t="s">
        <v>177</v>
      </c>
      <c r="F2260" s="17"/>
    </row>
    <row r="2261" spans="1:6" x14ac:dyDescent="0.25">
      <c r="A2261" s="17" t="s">
        <v>114</v>
      </c>
      <c r="F2261" s="17"/>
    </row>
    <row r="2262" spans="1:6" x14ac:dyDescent="0.25">
      <c r="F2262" s="17"/>
    </row>
    <row r="2263" spans="1:6" x14ac:dyDescent="0.25">
      <c r="A2263" s="17" t="s">
        <v>106</v>
      </c>
      <c r="B2263" t="s">
        <v>98</v>
      </c>
      <c r="C2263" t="s">
        <v>99</v>
      </c>
      <c r="D2263" t="s">
        <v>100</v>
      </c>
      <c r="E2263" t="s">
        <v>101</v>
      </c>
      <c r="F2263" s="17"/>
    </row>
    <row r="2264" spans="1:6" x14ac:dyDescent="0.25">
      <c r="A2264" s="17" t="s">
        <v>171</v>
      </c>
      <c r="B2264" t="s">
        <v>105</v>
      </c>
      <c r="C2264">
        <v>0.8</v>
      </c>
      <c r="D2264">
        <v>14.8035</v>
      </c>
      <c r="E2264">
        <f t="shared" ref="E2264:E2269" si="37">ROUND((C2264*D2264),4)</f>
        <v>11.8428</v>
      </c>
      <c r="F2264" s="17"/>
    </row>
    <row r="2265" spans="1:6" x14ac:dyDescent="0.25">
      <c r="A2265" s="17" t="s">
        <v>985</v>
      </c>
      <c r="B2265" t="s">
        <v>105</v>
      </c>
      <c r="C2265">
        <v>0.8</v>
      </c>
      <c r="D2265">
        <v>10.5754</v>
      </c>
      <c r="E2265">
        <f t="shared" si="37"/>
        <v>8.4603000000000002</v>
      </c>
      <c r="F2265" s="17"/>
    </row>
    <row r="2266" spans="1:6" ht="30" x14ac:dyDescent="0.25">
      <c r="A2266" s="17" t="s">
        <v>1132</v>
      </c>
      <c r="B2266" t="s">
        <v>178</v>
      </c>
      <c r="C2266">
        <v>3.3300000000000003E-2</v>
      </c>
      <c r="D2266">
        <v>87.39</v>
      </c>
      <c r="E2266">
        <f t="shared" si="37"/>
        <v>2.9100999999999999</v>
      </c>
      <c r="F2266" s="17"/>
    </row>
    <row r="2267" spans="1:6" x14ac:dyDescent="0.25">
      <c r="A2267" s="17" t="s">
        <v>179</v>
      </c>
      <c r="B2267" t="s">
        <v>109</v>
      </c>
      <c r="C2267">
        <v>0.3</v>
      </c>
      <c r="D2267">
        <v>3.68</v>
      </c>
      <c r="E2267">
        <f t="shared" si="37"/>
        <v>1.1040000000000001</v>
      </c>
      <c r="F2267" s="17"/>
    </row>
    <row r="2268" spans="1:6" x14ac:dyDescent="0.25">
      <c r="A2268" s="17" t="s">
        <v>180</v>
      </c>
      <c r="B2268" t="s">
        <v>175</v>
      </c>
      <c r="C2268">
        <v>0.03</v>
      </c>
      <c r="D2268">
        <v>9.9</v>
      </c>
      <c r="E2268">
        <f t="shared" si="37"/>
        <v>0.29699999999999999</v>
      </c>
      <c r="F2268" s="17"/>
    </row>
    <row r="2269" spans="1:6" ht="30" x14ac:dyDescent="0.25">
      <c r="A2269" s="17" t="s">
        <v>1133</v>
      </c>
      <c r="B2269" t="s">
        <v>178</v>
      </c>
      <c r="C2269">
        <v>0.04</v>
      </c>
      <c r="D2269">
        <v>93.67</v>
      </c>
      <c r="E2269">
        <f t="shared" si="37"/>
        <v>3.7467999999999999</v>
      </c>
      <c r="F2269" s="17"/>
    </row>
    <row r="2270" spans="1:6" x14ac:dyDescent="0.25">
      <c r="A2270" s="17" t="s">
        <v>103</v>
      </c>
      <c r="B2270" t="s">
        <v>9</v>
      </c>
      <c r="C2270" t="s">
        <v>9</v>
      </c>
      <c r="D2270" t="s">
        <v>9</v>
      </c>
      <c r="E2270">
        <f>SUM(E2264:E2269)</f>
        <v>28.361000000000001</v>
      </c>
      <c r="F2270" s="17"/>
    </row>
    <row r="2271" spans="1:6" x14ac:dyDescent="0.25">
      <c r="F2271" s="17"/>
    </row>
    <row r="2272" spans="1:6" x14ac:dyDescent="0.25">
      <c r="A2272" s="17" t="s">
        <v>110</v>
      </c>
      <c r="B2272" t="s">
        <v>9</v>
      </c>
      <c r="C2272" t="s">
        <v>9</v>
      </c>
      <c r="D2272" t="s">
        <v>9</v>
      </c>
      <c r="E2272">
        <f>E2270</f>
        <v>28.361000000000001</v>
      </c>
      <c r="F2272" s="17"/>
    </row>
    <row r="2273" spans="1:6" x14ac:dyDescent="0.25">
      <c r="A2273" s="17" t="s">
        <v>111</v>
      </c>
      <c r="B2273" t="s">
        <v>9</v>
      </c>
      <c r="C2273" t="s">
        <v>9</v>
      </c>
      <c r="D2273" s="287">
        <v>0</v>
      </c>
      <c r="E2273">
        <f>ROUND((E2272*D2273),4)</f>
        <v>0</v>
      </c>
      <c r="F2273" s="17"/>
    </row>
    <row r="2274" spans="1:6" x14ac:dyDescent="0.25">
      <c r="A2274" s="17" t="s">
        <v>112</v>
      </c>
      <c r="B2274" t="s">
        <v>9</v>
      </c>
      <c r="C2274" t="s">
        <v>9</v>
      </c>
      <c r="D2274" t="s">
        <v>9</v>
      </c>
      <c r="E2274">
        <f>SUM(E2272:E2273)</f>
        <v>28.361000000000001</v>
      </c>
      <c r="F2274" s="17"/>
    </row>
    <row r="2275" spans="1:6" x14ac:dyDescent="0.25">
      <c r="F2275" s="17"/>
    </row>
    <row r="2276" spans="1:6" x14ac:dyDescent="0.25">
      <c r="A2276" s="17" t="s">
        <v>1298</v>
      </c>
      <c r="B2276" t="s">
        <v>953</v>
      </c>
      <c r="F2276" s="17"/>
    </row>
    <row r="2277" spans="1:6" ht="30" x14ac:dyDescent="0.25">
      <c r="A2277" s="17" t="s">
        <v>1299</v>
      </c>
      <c r="F2277" s="17"/>
    </row>
    <row r="2278" spans="1:6" x14ac:dyDescent="0.25">
      <c r="A2278" s="17" t="s">
        <v>119</v>
      </c>
      <c r="F2278" s="17"/>
    </row>
    <row r="2279" spans="1:6" x14ac:dyDescent="0.25">
      <c r="F2279" s="17"/>
    </row>
    <row r="2280" spans="1:6" x14ac:dyDescent="0.25">
      <c r="A2280" s="17" t="s">
        <v>106</v>
      </c>
      <c r="B2280" t="s">
        <v>98</v>
      </c>
      <c r="C2280" t="s">
        <v>99</v>
      </c>
      <c r="D2280" t="s">
        <v>100</v>
      </c>
      <c r="E2280" t="s">
        <v>101</v>
      </c>
      <c r="F2280" s="17"/>
    </row>
    <row r="2281" spans="1:6" ht="45" x14ac:dyDescent="0.25">
      <c r="A2281" s="17" t="s">
        <v>164</v>
      </c>
      <c r="B2281" t="s">
        <v>108</v>
      </c>
      <c r="C2281">
        <v>10</v>
      </c>
      <c r="D2281">
        <v>35.039700000000003</v>
      </c>
      <c r="E2281">
        <f t="shared" ref="E2281:E2288" si="38">ROUND((C2281*D2281),4)</f>
        <v>350.39699999999999</v>
      </c>
      <c r="F2281" s="17"/>
    </row>
    <row r="2282" spans="1:6" ht="45" x14ac:dyDescent="0.25">
      <c r="A2282" s="17" t="s">
        <v>165</v>
      </c>
      <c r="B2282" t="s">
        <v>109</v>
      </c>
      <c r="C2282">
        <v>4</v>
      </c>
      <c r="D2282">
        <v>16.537199999999999</v>
      </c>
      <c r="E2282">
        <f t="shared" si="38"/>
        <v>66.148799999999994</v>
      </c>
      <c r="F2282" s="17"/>
    </row>
    <row r="2283" spans="1:6" ht="30" x14ac:dyDescent="0.25">
      <c r="A2283" s="17" t="s">
        <v>141</v>
      </c>
      <c r="B2283" t="s">
        <v>105</v>
      </c>
      <c r="C2283">
        <v>12</v>
      </c>
      <c r="D2283">
        <v>12.1135</v>
      </c>
      <c r="E2283">
        <f t="shared" si="38"/>
        <v>145.36199999999999</v>
      </c>
      <c r="F2283" s="17"/>
    </row>
    <row r="2284" spans="1:6" ht="30" x14ac:dyDescent="0.25">
      <c r="A2284" s="17" t="s">
        <v>123</v>
      </c>
      <c r="B2284" t="s">
        <v>105</v>
      </c>
      <c r="C2284">
        <v>12</v>
      </c>
      <c r="D2284">
        <v>14.6435</v>
      </c>
      <c r="E2284">
        <f t="shared" si="38"/>
        <v>175.72200000000001</v>
      </c>
      <c r="F2284" s="17"/>
    </row>
    <row r="2285" spans="1:6" ht="30" x14ac:dyDescent="0.25">
      <c r="A2285" s="17" t="s">
        <v>166</v>
      </c>
      <c r="B2285" t="s">
        <v>108</v>
      </c>
      <c r="C2285">
        <v>5</v>
      </c>
      <c r="D2285">
        <v>26.24</v>
      </c>
      <c r="E2285">
        <f t="shared" si="38"/>
        <v>131.19999999999999</v>
      </c>
      <c r="F2285" s="17"/>
    </row>
    <row r="2286" spans="1:6" ht="30" x14ac:dyDescent="0.25">
      <c r="A2286" s="17" t="s">
        <v>167</v>
      </c>
      <c r="B2286" t="s">
        <v>132</v>
      </c>
      <c r="C2286">
        <v>1</v>
      </c>
      <c r="D2286">
        <v>28.57</v>
      </c>
      <c r="E2286">
        <f t="shared" si="38"/>
        <v>28.57</v>
      </c>
      <c r="F2286" s="17"/>
    </row>
    <row r="2287" spans="1:6" ht="30" x14ac:dyDescent="0.25">
      <c r="A2287" s="17" t="s">
        <v>1157</v>
      </c>
      <c r="B2287" t="s">
        <v>109</v>
      </c>
      <c r="C2287">
        <v>8</v>
      </c>
      <c r="D2287">
        <v>58.19</v>
      </c>
      <c r="E2287">
        <f t="shared" si="38"/>
        <v>465.52</v>
      </c>
      <c r="F2287" s="17"/>
    </row>
    <row r="2288" spans="1:6" x14ac:dyDescent="0.25">
      <c r="A2288" s="17" t="s">
        <v>168</v>
      </c>
      <c r="B2288" t="s">
        <v>132</v>
      </c>
      <c r="C2288">
        <v>1</v>
      </c>
      <c r="D2288">
        <v>8.67</v>
      </c>
      <c r="E2288">
        <f t="shared" si="38"/>
        <v>8.67</v>
      </c>
      <c r="F2288" s="17"/>
    </row>
    <row r="2289" spans="1:6" x14ac:dyDescent="0.25">
      <c r="A2289" s="17" t="s">
        <v>103</v>
      </c>
      <c r="B2289" t="s">
        <v>9</v>
      </c>
      <c r="C2289" t="s">
        <v>9</v>
      </c>
      <c r="D2289" t="s">
        <v>9</v>
      </c>
      <c r="E2289">
        <f>SUM(E2281:E2288)</f>
        <v>1371.5898000000002</v>
      </c>
      <c r="F2289" s="17"/>
    </row>
    <row r="2290" spans="1:6" x14ac:dyDescent="0.25">
      <c r="F2290" s="17"/>
    </row>
    <row r="2291" spans="1:6" x14ac:dyDescent="0.25">
      <c r="A2291" s="17" t="s">
        <v>110</v>
      </c>
      <c r="B2291" t="s">
        <v>9</v>
      </c>
      <c r="C2291" t="s">
        <v>9</v>
      </c>
      <c r="D2291" t="s">
        <v>9</v>
      </c>
      <c r="E2291">
        <f>E2289</f>
        <v>1371.5898000000002</v>
      </c>
      <c r="F2291" s="17"/>
    </row>
    <row r="2292" spans="1:6" x14ac:dyDescent="0.25">
      <c r="A2292" s="17" t="s">
        <v>111</v>
      </c>
      <c r="B2292" t="s">
        <v>9</v>
      </c>
      <c r="C2292" t="s">
        <v>9</v>
      </c>
      <c r="D2292" s="287">
        <v>0</v>
      </c>
      <c r="E2292">
        <f>ROUND((E2291*D2292),4)</f>
        <v>0</v>
      </c>
      <c r="F2292" s="17"/>
    </row>
    <row r="2293" spans="1:6" x14ac:dyDescent="0.25">
      <c r="A2293" s="17" t="s">
        <v>112</v>
      </c>
      <c r="B2293" t="s">
        <v>9</v>
      </c>
      <c r="C2293" t="s">
        <v>9</v>
      </c>
      <c r="D2293" t="s">
        <v>9</v>
      </c>
      <c r="E2293">
        <f>SUM(E2291:E2292)</f>
        <v>1371.5898000000002</v>
      </c>
      <c r="F2293" s="17"/>
    </row>
    <row r="2294" spans="1:6" x14ac:dyDescent="0.25">
      <c r="F2294" s="17"/>
    </row>
    <row r="2295" spans="1:6" x14ac:dyDescent="0.25">
      <c r="A2295" s="17" t="s">
        <v>1300</v>
      </c>
      <c r="B2295" t="s">
        <v>956</v>
      </c>
      <c r="F2295" s="17"/>
    </row>
    <row r="2296" spans="1:6" ht="30" x14ac:dyDescent="0.25">
      <c r="A2296" s="17" t="s">
        <v>1301</v>
      </c>
      <c r="F2296" s="17"/>
    </row>
    <row r="2297" spans="1:6" x14ac:dyDescent="0.25">
      <c r="A2297" s="17" t="s">
        <v>119</v>
      </c>
      <c r="F2297" s="17"/>
    </row>
    <row r="2298" spans="1:6" x14ac:dyDescent="0.25">
      <c r="F2298" s="17"/>
    </row>
    <row r="2299" spans="1:6" x14ac:dyDescent="0.25">
      <c r="A2299" s="17" t="s">
        <v>106</v>
      </c>
      <c r="B2299" t="s">
        <v>98</v>
      </c>
      <c r="C2299" t="s">
        <v>99</v>
      </c>
      <c r="D2299" t="s">
        <v>100</v>
      </c>
      <c r="E2299" t="s">
        <v>101</v>
      </c>
      <c r="F2299" s="17"/>
    </row>
    <row r="2300" spans="1:6" ht="45" x14ac:dyDescent="0.25">
      <c r="A2300" s="17" t="s">
        <v>164</v>
      </c>
      <c r="B2300" t="s">
        <v>108</v>
      </c>
      <c r="C2300">
        <v>24</v>
      </c>
      <c r="D2300">
        <v>35.039700000000003</v>
      </c>
      <c r="E2300">
        <f t="shared" ref="E2300:E2309" si="39">ROUND((C2300*D2300),4)</f>
        <v>840.95280000000002</v>
      </c>
      <c r="F2300" s="17"/>
    </row>
    <row r="2301" spans="1:6" ht="45" x14ac:dyDescent="0.25">
      <c r="A2301" s="17" t="s">
        <v>165</v>
      </c>
      <c r="B2301" t="s">
        <v>109</v>
      </c>
      <c r="C2301">
        <v>13</v>
      </c>
      <c r="D2301">
        <v>16.537199999999999</v>
      </c>
      <c r="E2301">
        <f t="shared" si="39"/>
        <v>214.9836</v>
      </c>
      <c r="F2301" s="17"/>
    </row>
    <row r="2302" spans="1:6" ht="30" x14ac:dyDescent="0.25">
      <c r="A2302" s="17" t="s">
        <v>141</v>
      </c>
      <c r="B2302" t="s">
        <v>105</v>
      </c>
      <c r="C2302">
        <v>30</v>
      </c>
      <c r="D2302">
        <v>12.1135</v>
      </c>
      <c r="E2302">
        <f t="shared" si="39"/>
        <v>363.40499999999997</v>
      </c>
      <c r="F2302" s="17"/>
    </row>
    <row r="2303" spans="1:6" ht="30" x14ac:dyDescent="0.25">
      <c r="A2303" s="17" t="s">
        <v>123</v>
      </c>
      <c r="B2303" t="s">
        <v>105</v>
      </c>
      <c r="C2303">
        <v>30</v>
      </c>
      <c r="D2303">
        <v>14.6435</v>
      </c>
      <c r="E2303">
        <f t="shared" si="39"/>
        <v>439.30500000000001</v>
      </c>
      <c r="F2303" s="17"/>
    </row>
    <row r="2304" spans="1:6" ht="30" x14ac:dyDescent="0.25">
      <c r="A2304" s="17" t="s">
        <v>166</v>
      </c>
      <c r="B2304" t="s">
        <v>108</v>
      </c>
      <c r="C2304">
        <v>12</v>
      </c>
      <c r="D2304">
        <v>26.24</v>
      </c>
      <c r="E2304">
        <f t="shared" si="39"/>
        <v>314.88</v>
      </c>
      <c r="F2304" s="17"/>
    </row>
    <row r="2305" spans="1:6" ht="30" x14ac:dyDescent="0.25">
      <c r="A2305" s="17" t="s">
        <v>167</v>
      </c>
      <c r="B2305" t="s">
        <v>132</v>
      </c>
      <c r="C2305">
        <v>2</v>
      </c>
      <c r="D2305">
        <v>28.57</v>
      </c>
      <c r="E2305">
        <f t="shared" si="39"/>
        <v>57.14</v>
      </c>
      <c r="F2305" s="17"/>
    </row>
    <row r="2306" spans="1:6" ht="30" x14ac:dyDescent="0.25">
      <c r="A2306" s="17" t="s">
        <v>1157</v>
      </c>
      <c r="B2306" t="s">
        <v>109</v>
      </c>
      <c r="C2306">
        <v>8</v>
      </c>
      <c r="D2306">
        <v>58.19</v>
      </c>
      <c r="E2306">
        <f t="shared" si="39"/>
        <v>465.52</v>
      </c>
      <c r="F2306" s="17"/>
    </row>
    <row r="2307" spans="1:6" x14ac:dyDescent="0.25">
      <c r="A2307" s="17" t="s">
        <v>168</v>
      </c>
      <c r="B2307" t="s">
        <v>132</v>
      </c>
      <c r="C2307">
        <v>1</v>
      </c>
      <c r="D2307">
        <v>8.67</v>
      </c>
      <c r="E2307">
        <f t="shared" si="39"/>
        <v>8.67</v>
      </c>
      <c r="F2307" s="17"/>
    </row>
    <row r="2308" spans="1:6" x14ac:dyDescent="0.25">
      <c r="A2308" s="17" t="s">
        <v>169</v>
      </c>
      <c r="B2308" t="s">
        <v>109</v>
      </c>
      <c r="C2308">
        <v>18</v>
      </c>
      <c r="D2308">
        <v>13.52</v>
      </c>
      <c r="E2308">
        <f t="shared" si="39"/>
        <v>243.36</v>
      </c>
      <c r="F2308" s="17"/>
    </row>
    <row r="2309" spans="1:6" x14ac:dyDescent="0.25">
      <c r="A2309" s="17" t="s">
        <v>184</v>
      </c>
      <c r="B2309" t="s">
        <v>144</v>
      </c>
      <c r="C2309">
        <v>10</v>
      </c>
      <c r="D2309">
        <v>9.76</v>
      </c>
      <c r="E2309">
        <f t="shared" si="39"/>
        <v>97.6</v>
      </c>
      <c r="F2309" s="17"/>
    </row>
    <row r="2310" spans="1:6" x14ac:dyDescent="0.25">
      <c r="A2310" s="17" t="s">
        <v>103</v>
      </c>
      <c r="B2310" t="s">
        <v>9</v>
      </c>
      <c r="C2310" t="s">
        <v>9</v>
      </c>
      <c r="D2310" t="s">
        <v>9</v>
      </c>
      <c r="E2310">
        <f>SUM(E2300:E2309)</f>
        <v>3045.8164000000002</v>
      </c>
      <c r="F2310" s="17"/>
    </row>
    <row r="2311" spans="1:6" x14ac:dyDescent="0.25">
      <c r="F2311" s="17"/>
    </row>
    <row r="2312" spans="1:6" x14ac:dyDescent="0.25">
      <c r="A2312" s="17" t="s">
        <v>110</v>
      </c>
      <c r="B2312" t="s">
        <v>9</v>
      </c>
      <c r="C2312" t="s">
        <v>9</v>
      </c>
      <c r="D2312" t="s">
        <v>9</v>
      </c>
      <c r="E2312">
        <f>E2310</f>
        <v>3045.8164000000002</v>
      </c>
      <c r="F2312" s="17"/>
    </row>
    <row r="2313" spans="1:6" x14ac:dyDescent="0.25">
      <c r="A2313" s="17" t="s">
        <v>111</v>
      </c>
      <c r="B2313" t="s">
        <v>9</v>
      </c>
      <c r="C2313" t="s">
        <v>9</v>
      </c>
      <c r="D2313" s="287">
        <v>0</v>
      </c>
      <c r="E2313">
        <f>ROUND((E2312*D2313),4)</f>
        <v>0</v>
      </c>
      <c r="F2313" s="17"/>
    </row>
    <row r="2314" spans="1:6" x14ac:dyDescent="0.25">
      <c r="A2314" s="17" t="s">
        <v>112</v>
      </c>
      <c r="B2314" t="s">
        <v>9</v>
      </c>
      <c r="C2314" t="s">
        <v>9</v>
      </c>
      <c r="D2314" t="s">
        <v>9</v>
      </c>
      <c r="E2314">
        <f>SUM(E2312:E2313)</f>
        <v>3045.8164000000002</v>
      </c>
      <c r="F2314" s="17"/>
    </row>
    <row r="2315" spans="1:6" x14ac:dyDescent="0.25">
      <c r="F2315" s="17"/>
    </row>
    <row r="2316" spans="1:6" x14ac:dyDescent="0.25">
      <c r="A2316" s="17" t="s">
        <v>1302</v>
      </c>
      <c r="B2316" t="s">
        <v>833</v>
      </c>
      <c r="F2316" s="17"/>
    </row>
    <row r="2317" spans="1:6" x14ac:dyDescent="0.25">
      <c r="A2317" s="17" t="s">
        <v>1209</v>
      </c>
      <c r="F2317" s="17"/>
    </row>
    <row r="2318" spans="1:6" x14ac:dyDescent="0.25">
      <c r="A2318" s="17" t="s">
        <v>119</v>
      </c>
      <c r="F2318" s="17"/>
    </row>
    <row r="2319" spans="1:6" x14ac:dyDescent="0.25">
      <c r="F2319" s="17"/>
    </row>
    <row r="2320" spans="1:6" x14ac:dyDescent="0.25">
      <c r="A2320" s="17" t="s">
        <v>106</v>
      </c>
      <c r="B2320" t="s">
        <v>98</v>
      </c>
      <c r="C2320" t="s">
        <v>99</v>
      </c>
      <c r="D2320" t="s">
        <v>100</v>
      </c>
      <c r="E2320" t="s">
        <v>101</v>
      </c>
      <c r="F2320" s="17"/>
    </row>
    <row r="2321" spans="1:6" x14ac:dyDescent="0.25">
      <c r="A2321" s="17" t="s">
        <v>1210</v>
      </c>
      <c r="B2321" t="s">
        <v>109</v>
      </c>
      <c r="C2321">
        <v>1</v>
      </c>
      <c r="D2321" s="1">
        <v>3376.99</v>
      </c>
      <c r="E2321">
        <f>ROUND((C2321*D2321),4)</f>
        <v>3376.99</v>
      </c>
      <c r="F2321" s="17"/>
    </row>
    <row r="2322" spans="1:6" x14ac:dyDescent="0.25">
      <c r="A2322" s="17" t="s">
        <v>103</v>
      </c>
      <c r="B2322" t="s">
        <v>9</v>
      </c>
      <c r="C2322" t="s">
        <v>9</v>
      </c>
      <c r="D2322" t="s">
        <v>9</v>
      </c>
      <c r="E2322">
        <f>SUM(E2321:E2321)</f>
        <v>3376.99</v>
      </c>
      <c r="F2322" s="17"/>
    </row>
    <row r="2323" spans="1:6" x14ac:dyDescent="0.25">
      <c r="F2323" s="17"/>
    </row>
    <row r="2324" spans="1:6" x14ac:dyDescent="0.25">
      <c r="A2324" s="17" t="s">
        <v>110</v>
      </c>
      <c r="B2324" t="s">
        <v>9</v>
      </c>
      <c r="C2324" t="s">
        <v>9</v>
      </c>
      <c r="D2324" t="s">
        <v>9</v>
      </c>
      <c r="E2324">
        <f>E2322</f>
        <v>3376.99</v>
      </c>
      <c r="F2324" s="17"/>
    </row>
    <row r="2325" spans="1:6" x14ac:dyDescent="0.25">
      <c r="A2325" s="17" t="s">
        <v>111</v>
      </c>
      <c r="B2325" t="s">
        <v>9</v>
      </c>
      <c r="C2325" t="s">
        <v>9</v>
      </c>
      <c r="D2325" s="287">
        <v>0</v>
      </c>
      <c r="E2325">
        <f>ROUND((E2324*D2325),4)</f>
        <v>0</v>
      </c>
      <c r="F2325" s="17"/>
    </row>
    <row r="2326" spans="1:6" x14ac:dyDescent="0.25">
      <c r="A2326" s="17" t="s">
        <v>112</v>
      </c>
      <c r="B2326" t="s">
        <v>9</v>
      </c>
      <c r="C2326" t="s">
        <v>9</v>
      </c>
      <c r="D2326" t="s">
        <v>9</v>
      </c>
      <c r="E2326">
        <f>SUM(E2324:E2325)</f>
        <v>3376.99</v>
      </c>
      <c r="F2326" s="17"/>
    </row>
    <row r="2327" spans="1:6" x14ac:dyDescent="0.25">
      <c r="F2327" s="17"/>
    </row>
    <row r="2328" spans="1:6" x14ac:dyDescent="0.25">
      <c r="A2328" s="17" t="s">
        <v>1303</v>
      </c>
      <c r="B2328" t="s">
        <v>797</v>
      </c>
      <c r="F2328" s="17"/>
    </row>
    <row r="2329" spans="1:6" x14ac:dyDescent="0.25">
      <c r="A2329" s="17" t="s">
        <v>185</v>
      </c>
      <c r="F2329" s="17"/>
    </row>
    <row r="2330" spans="1:6" x14ac:dyDescent="0.25">
      <c r="A2330" s="17" t="s">
        <v>119</v>
      </c>
      <c r="F2330" s="17"/>
    </row>
    <row r="2331" spans="1:6" x14ac:dyDescent="0.25">
      <c r="F2331" s="17"/>
    </row>
    <row r="2332" spans="1:6" x14ac:dyDescent="0.25">
      <c r="A2332" s="17" t="s">
        <v>106</v>
      </c>
      <c r="B2332" t="s">
        <v>98</v>
      </c>
      <c r="C2332" t="s">
        <v>99</v>
      </c>
      <c r="D2332" t="s">
        <v>100</v>
      </c>
      <c r="E2332" t="s">
        <v>101</v>
      </c>
      <c r="F2332" s="17"/>
    </row>
    <row r="2333" spans="1:6" ht="30" x14ac:dyDescent="0.25">
      <c r="A2333" s="17" t="s">
        <v>1171</v>
      </c>
      <c r="B2333" t="s">
        <v>144</v>
      </c>
      <c r="C2333">
        <v>5</v>
      </c>
      <c r="D2333">
        <v>57.1462</v>
      </c>
      <c r="E2333">
        <f>ROUND((C2333*D2333),4)</f>
        <v>285.73099999999999</v>
      </c>
      <c r="F2333" s="17"/>
    </row>
    <row r="2334" spans="1:6" ht="30" x14ac:dyDescent="0.25">
      <c r="A2334" s="17" t="s">
        <v>1172</v>
      </c>
      <c r="B2334" t="s">
        <v>109</v>
      </c>
      <c r="C2334">
        <v>4</v>
      </c>
      <c r="D2334">
        <v>22.7241</v>
      </c>
      <c r="E2334">
        <f>ROUND((C2334*D2334),4)</f>
        <v>90.8964</v>
      </c>
      <c r="F2334" s="17"/>
    </row>
    <row r="2335" spans="1:6" ht="60" x14ac:dyDescent="0.25">
      <c r="A2335" s="17" t="s">
        <v>1173</v>
      </c>
      <c r="B2335" t="s">
        <v>135</v>
      </c>
      <c r="C2335">
        <v>0.1</v>
      </c>
      <c r="D2335">
        <v>741.98050000000001</v>
      </c>
      <c r="E2335">
        <f>ROUND((C2335*D2335),4)</f>
        <v>74.198099999999997</v>
      </c>
      <c r="F2335" s="17"/>
    </row>
    <row r="2336" spans="1:6" ht="30" x14ac:dyDescent="0.25">
      <c r="A2336" s="17" t="s">
        <v>186</v>
      </c>
      <c r="B2336" t="s">
        <v>105</v>
      </c>
      <c r="C2336">
        <v>8</v>
      </c>
      <c r="D2336">
        <v>11.583500000000001</v>
      </c>
      <c r="E2336">
        <f>ROUND((C2336*D2336),4)</f>
        <v>92.668000000000006</v>
      </c>
      <c r="F2336" s="17"/>
    </row>
    <row r="2337" spans="1:6" ht="30" x14ac:dyDescent="0.25">
      <c r="A2337" s="17" t="s">
        <v>187</v>
      </c>
      <c r="B2337" t="s">
        <v>105</v>
      </c>
      <c r="C2337">
        <v>8</v>
      </c>
      <c r="D2337">
        <v>17.4635</v>
      </c>
      <c r="E2337">
        <f>ROUND((C2337*D2337),4)</f>
        <v>139.708</v>
      </c>
      <c r="F2337" s="17"/>
    </row>
    <row r="2338" spans="1:6" x14ac:dyDescent="0.25">
      <c r="A2338" s="17" t="s">
        <v>103</v>
      </c>
      <c r="B2338" t="s">
        <v>9</v>
      </c>
      <c r="C2338" t="s">
        <v>9</v>
      </c>
      <c r="D2338" t="s">
        <v>9</v>
      </c>
      <c r="E2338">
        <f>SUM(E2333:E2337)</f>
        <v>683.20150000000001</v>
      </c>
      <c r="F2338" s="17"/>
    </row>
    <row r="2339" spans="1:6" x14ac:dyDescent="0.25">
      <c r="F2339" s="17"/>
    </row>
    <row r="2340" spans="1:6" x14ac:dyDescent="0.25">
      <c r="A2340" s="17" t="s">
        <v>110</v>
      </c>
      <c r="B2340" t="s">
        <v>9</v>
      </c>
      <c r="C2340" t="s">
        <v>9</v>
      </c>
      <c r="D2340" t="s">
        <v>9</v>
      </c>
      <c r="E2340">
        <f>E2338</f>
        <v>683.20150000000001</v>
      </c>
      <c r="F2340" s="17"/>
    </row>
    <row r="2341" spans="1:6" x14ac:dyDescent="0.25">
      <c r="A2341" s="17" t="s">
        <v>111</v>
      </c>
      <c r="B2341" t="s">
        <v>9</v>
      </c>
      <c r="C2341" t="s">
        <v>9</v>
      </c>
      <c r="D2341" s="287">
        <v>0</v>
      </c>
      <c r="E2341">
        <f>ROUND((E2340*D2341),4)</f>
        <v>0</v>
      </c>
      <c r="F2341" s="17"/>
    </row>
    <row r="2342" spans="1:6" x14ac:dyDescent="0.25">
      <c r="A2342" s="17" t="s">
        <v>112</v>
      </c>
      <c r="B2342" t="s">
        <v>9</v>
      </c>
      <c r="C2342" t="s">
        <v>9</v>
      </c>
      <c r="D2342" t="s">
        <v>9</v>
      </c>
      <c r="E2342">
        <f>SUM(E2340:E2341)</f>
        <v>683.20150000000001</v>
      </c>
      <c r="F2342" s="17"/>
    </row>
    <row r="2343" spans="1:6" x14ac:dyDescent="0.25">
      <c r="F2343" s="17"/>
    </row>
    <row r="2344" spans="1:6" x14ac:dyDescent="0.25">
      <c r="A2344" s="17" t="s">
        <v>1304</v>
      </c>
      <c r="B2344" t="s">
        <v>68</v>
      </c>
      <c r="F2344" s="17"/>
    </row>
    <row r="2345" spans="1:6" ht="30" x14ac:dyDescent="0.25">
      <c r="A2345" s="17" t="s">
        <v>188</v>
      </c>
      <c r="F2345" s="17"/>
    </row>
    <row r="2346" spans="1:6" x14ac:dyDescent="0.25">
      <c r="A2346" s="17" t="s">
        <v>189</v>
      </c>
      <c r="F2346" s="17"/>
    </row>
    <row r="2347" spans="1:6" x14ac:dyDescent="0.25">
      <c r="F2347" s="17"/>
    </row>
    <row r="2348" spans="1:6" x14ac:dyDescent="0.25">
      <c r="A2348" s="17" t="s">
        <v>106</v>
      </c>
      <c r="B2348" t="s">
        <v>98</v>
      </c>
      <c r="C2348" t="s">
        <v>99</v>
      </c>
      <c r="D2348" t="s">
        <v>100</v>
      </c>
      <c r="E2348" t="s">
        <v>101</v>
      </c>
      <c r="F2348" s="17"/>
    </row>
    <row r="2349" spans="1:6" ht="45" x14ac:dyDescent="0.25">
      <c r="A2349" s="17" t="s">
        <v>190</v>
      </c>
      <c r="B2349" t="s">
        <v>191</v>
      </c>
      <c r="C2349">
        <v>0.01</v>
      </c>
      <c r="D2349">
        <v>102.1352</v>
      </c>
      <c r="E2349">
        <f>ROUND((C2349*D2349),4)</f>
        <v>1.0214000000000001</v>
      </c>
      <c r="F2349" s="17"/>
    </row>
    <row r="2350" spans="1:6" x14ac:dyDescent="0.25">
      <c r="A2350" s="17" t="s">
        <v>103</v>
      </c>
      <c r="B2350" t="s">
        <v>9</v>
      </c>
      <c r="C2350" t="s">
        <v>9</v>
      </c>
      <c r="D2350" t="s">
        <v>9</v>
      </c>
      <c r="E2350">
        <f>SUM(E2349:E2349)</f>
        <v>1.0214000000000001</v>
      </c>
      <c r="F2350" s="17"/>
    </row>
    <row r="2351" spans="1:6" x14ac:dyDescent="0.25">
      <c r="F2351" s="17"/>
    </row>
    <row r="2352" spans="1:6" x14ac:dyDescent="0.25">
      <c r="A2352" s="17" t="s">
        <v>110</v>
      </c>
      <c r="B2352" t="s">
        <v>9</v>
      </c>
      <c r="C2352" t="s">
        <v>9</v>
      </c>
      <c r="D2352" t="s">
        <v>9</v>
      </c>
      <c r="E2352">
        <f>E2350</f>
        <v>1.0214000000000001</v>
      </c>
      <c r="F2352" s="17"/>
    </row>
    <row r="2353" spans="1:6" x14ac:dyDescent="0.25">
      <c r="A2353" s="17" t="s">
        <v>111</v>
      </c>
      <c r="B2353" t="s">
        <v>9</v>
      </c>
      <c r="C2353" t="s">
        <v>9</v>
      </c>
      <c r="D2353" s="287">
        <v>0</v>
      </c>
      <c r="E2353">
        <f>ROUND((E2352*D2353),4)</f>
        <v>0</v>
      </c>
      <c r="F2353" s="17"/>
    </row>
    <row r="2354" spans="1:6" x14ac:dyDescent="0.25">
      <c r="A2354" s="17" t="s">
        <v>112</v>
      </c>
      <c r="B2354" t="s">
        <v>9</v>
      </c>
      <c r="C2354" t="s">
        <v>9</v>
      </c>
      <c r="D2354" t="s">
        <v>9</v>
      </c>
      <c r="E2354">
        <f>SUM(E2352:E2353)</f>
        <v>1.0214000000000001</v>
      </c>
      <c r="F2354" s="17"/>
    </row>
    <row r="2355" spans="1:6" x14ac:dyDescent="0.25">
      <c r="F2355" s="17"/>
    </row>
    <row r="2356" spans="1:6" x14ac:dyDescent="0.25">
      <c r="A2356" s="17" t="s">
        <v>1305</v>
      </c>
      <c r="B2356" t="s">
        <v>64</v>
      </c>
      <c r="F2356" s="17"/>
    </row>
    <row r="2357" spans="1:6" x14ac:dyDescent="0.25">
      <c r="A2357" s="17" t="s">
        <v>182</v>
      </c>
      <c r="F2357" s="17"/>
    </row>
    <row r="2358" spans="1:6" x14ac:dyDescent="0.25">
      <c r="A2358" s="17" t="s">
        <v>114</v>
      </c>
      <c r="F2358" s="17"/>
    </row>
    <row r="2359" spans="1:6" x14ac:dyDescent="0.25">
      <c r="F2359" s="17"/>
    </row>
    <row r="2360" spans="1:6" x14ac:dyDescent="0.25">
      <c r="A2360" s="17" t="s">
        <v>106</v>
      </c>
      <c r="B2360" t="s">
        <v>98</v>
      </c>
      <c r="C2360" t="s">
        <v>99</v>
      </c>
      <c r="D2360" t="s">
        <v>100</v>
      </c>
      <c r="E2360" t="s">
        <v>101</v>
      </c>
      <c r="F2360" s="17"/>
    </row>
    <row r="2361" spans="1:6" x14ac:dyDescent="0.25">
      <c r="A2361" s="17" t="s">
        <v>985</v>
      </c>
      <c r="B2361" t="s">
        <v>105</v>
      </c>
      <c r="C2361">
        <v>0.14000000000000001</v>
      </c>
      <c r="D2361">
        <v>10.5754</v>
      </c>
      <c r="E2361">
        <f>ROUND((C2361*D2361),4)</f>
        <v>1.4805999999999999</v>
      </c>
      <c r="F2361" s="17"/>
    </row>
    <row r="2362" spans="1:6" x14ac:dyDescent="0.25">
      <c r="A2362" s="17" t="s">
        <v>183</v>
      </c>
      <c r="B2362" t="s">
        <v>175</v>
      </c>
      <c r="C2362">
        <v>0.05</v>
      </c>
      <c r="D2362">
        <v>4</v>
      </c>
      <c r="E2362">
        <f>ROUND((C2362*D2362),4)</f>
        <v>0.2</v>
      </c>
      <c r="F2362" s="17"/>
    </row>
    <row r="2363" spans="1:6" x14ac:dyDescent="0.25">
      <c r="A2363" s="17" t="s">
        <v>103</v>
      </c>
      <c r="B2363" t="s">
        <v>9</v>
      </c>
      <c r="C2363" t="s">
        <v>9</v>
      </c>
      <c r="D2363" t="s">
        <v>9</v>
      </c>
      <c r="E2363">
        <f>SUM(E2361:E2362)</f>
        <v>1.6805999999999999</v>
      </c>
      <c r="F2363" s="17"/>
    </row>
    <row r="2364" spans="1:6" x14ac:dyDescent="0.25">
      <c r="F2364" s="17"/>
    </row>
    <row r="2365" spans="1:6" x14ac:dyDescent="0.25">
      <c r="A2365" s="17" t="s">
        <v>110</v>
      </c>
      <c r="B2365" t="s">
        <v>9</v>
      </c>
      <c r="C2365" t="s">
        <v>9</v>
      </c>
      <c r="D2365" t="s">
        <v>9</v>
      </c>
      <c r="E2365">
        <f>E2363</f>
        <v>1.6805999999999999</v>
      </c>
      <c r="F2365" s="17"/>
    </row>
    <row r="2366" spans="1:6" x14ac:dyDescent="0.25">
      <c r="A2366" s="17" t="s">
        <v>111</v>
      </c>
      <c r="B2366" t="s">
        <v>9</v>
      </c>
      <c r="C2366" t="s">
        <v>9</v>
      </c>
      <c r="D2366" s="287">
        <v>0</v>
      </c>
      <c r="E2366">
        <f>ROUND((E2365*D2366),4)</f>
        <v>0</v>
      </c>
      <c r="F2366" s="17"/>
    </row>
    <row r="2367" spans="1:6" x14ac:dyDescent="0.25">
      <c r="A2367" s="17" t="s">
        <v>112</v>
      </c>
      <c r="B2367" t="s">
        <v>9</v>
      </c>
      <c r="C2367" t="s">
        <v>9</v>
      </c>
      <c r="D2367" t="s">
        <v>9</v>
      </c>
      <c r="E2367">
        <f>SUM(E2365:E2366)</f>
        <v>1.6805999999999999</v>
      </c>
      <c r="F2367" s="17"/>
    </row>
    <row r="2368" spans="1:6" x14ac:dyDescent="0.25">
      <c r="F2368" s="17"/>
    </row>
    <row r="2369" spans="1:6" x14ac:dyDescent="0.25">
      <c r="A2369" s="17" t="s">
        <v>213</v>
      </c>
      <c r="F2369" s="17"/>
    </row>
    <row r="2370" spans="1:6" ht="30" x14ac:dyDescent="0.25">
      <c r="A2370" s="17" t="s">
        <v>1306</v>
      </c>
      <c r="F2370" s="17"/>
    </row>
    <row r="2371" spans="1:6" x14ac:dyDescent="0.25">
      <c r="A2371" s="17" t="s">
        <v>114</v>
      </c>
      <c r="F2371" s="17"/>
    </row>
    <row r="2372" spans="1:6" x14ac:dyDescent="0.25">
      <c r="F2372" s="17"/>
    </row>
    <row r="2373" spans="1:6" x14ac:dyDescent="0.25">
      <c r="A2373" s="17" t="s">
        <v>106</v>
      </c>
      <c r="B2373" t="s">
        <v>98</v>
      </c>
      <c r="C2373" t="s">
        <v>99</v>
      </c>
      <c r="D2373" t="s">
        <v>100</v>
      </c>
      <c r="E2373" t="s">
        <v>101</v>
      </c>
      <c r="F2373" s="17"/>
    </row>
    <row r="2374" spans="1:6" x14ac:dyDescent="0.25">
      <c r="A2374" s="17" t="s">
        <v>130</v>
      </c>
      <c r="B2374" t="s">
        <v>105</v>
      </c>
      <c r="C2374">
        <v>0.5</v>
      </c>
      <c r="D2374">
        <v>13.313499999999999</v>
      </c>
      <c r="E2374">
        <f>ROUND((C2374*D2374),4)</f>
        <v>6.6567999999999996</v>
      </c>
      <c r="F2374" s="17"/>
    </row>
    <row r="2375" spans="1:6" x14ac:dyDescent="0.25">
      <c r="A2375" s="17" t="s">
        <v>985</v>
      </c>
      <c r="B2375" t="s">
        <v>105</v>
      </c>
      <c r="C2375">
        <v>0.5</v>
      </c>
      <c r="D2375">
        <v>10.5754</v>
      </c>
      <c r="E2375">
        <f>ROUND((C2375*D2375),4)</f>
        <v>5.2877000000000001</v>
      </c>
      <c r="F2375" s="17"/>
    </row>
    <row r="2376" spans="1:6" x14ac:dyDescent="0.25">
      <c r="A2376" s="17" t="s">
        <v>131</v>
      </c>
      <c r="B2376" t="s">
        <v>132</v>
      </c>
      <c r="C2376">
        <v>1.5</v>
      </c>
      <c r="D2376">
        <v>4.41</v>
      </c>
      <c r="E2376">
        <f>ROUND((C2376*D2376),4)</f>
        <v>6.6150000000000002</v>
      </c>
      <c r="F2376" s="17"/>
    </row>
    <row r="2377" spans="1:6" ht="30" x14ac:dyDescent="0.25">
      <c r="A2377" s="17" t="s">
        <v>1307</v>
      </c>
      <c r="B2377" t="s">
        <v>108</v>
      </c>
      <c r="C2377">
        <v>1</v>
      </c>
      <c r="D2377">
        <v>224.89</v>
      </c>
      <c r="E2377">
        <f>ROUND((C2377*D2377),4)</f>
        <v>224.89</v>
      </c>
      <c r="F2377" s="17"/>
    </row>
    <row r="2378" spans="1:6" x14ac:dyDescent="0.25">
      <c r="A2378" s="17" t="s">
        <v>103</v>
      </c>
      <c r="B2378" t="s">
        <v>9</v>
      </c>
      <c r="C2378" t="s">
        <v>9</v>
      </c>
      <c r="D2378" t="s">
        <v>9</v>
      </c>
      <c r="E2378">
        <f>SUM(E2374:E2377)</f>
        <v>243.4495</v>
      </c>
      <c r="F2378" s="17"/>
    </row>
    <row r="2379" spans="1:6" x14ac:dyDescent="0.25">
      <c r="F2379" s="17"/>
    </row>
    <row r="2380" spans="1:6" x14ac:dyDescent="0.25">
      <c r="A2380" s="17" t="s">
        <v>110</v>
      </c>
      <c r="B2380" t="s">
        <v>9</v>
      </c>
      <c r="C2380" t="s">
        <v>9</v>
      </c>
      <c r="D2380" t="s">
        <v>9</v>
      </c>
      <c r="E2380">
        <f>E2378</f>
        <v>243.4495</v>
      </c>
      <c r="F2380" s="17"/>
    </row>
    <row r="2381" spans="1:6" x14ac:dyDescent="0.25">
      <c r="F2381" s="17"/>
    </row>
    <row r="2382" spans="1:6" x14ac:dyDescent="0.25">
      <c r="A2382" s="17" t="s">
        <v>214</v>
      </c>
      <c r="F2382" s="17"/>
    </row>
    <row r="2383" spans="1:6" ht="30" x14ac:dyDescent="0.25">
      <c r="A2383" s="17" t="s">
        <v>1308</v>
      </c>
      <c r="F2383" s="17"/>
    </row>
    <row r="2384" spans="1:6" x14ac:dyDescent="0.25">
      <c r="A2384" s="17" t="s">
        <v>114</v>
      </c>
      <c r="F2384" s="17"/>
    </row>
    <row r="2385" spans="1:6" x14ac:dyDescent="0.25">
      <c r="F2385" s="17"/>
    </row>
    <row r="2386" spans="1:6" x14ac:dyDescent="0.25">
      <c r="A2386" s="17" t="s">
        <v>106</v>
      </c>
      <c r="B2386" t="s">
        <v>98</v>
      </c>
      <c r="C2386" t="s">
        <v>99</v>
      </c>
      <c r="D2386" t="s">
        <v>100</v>
      </c>
      <c r="E2386" t="s">
        <v>101</v>
      </c>
      <c r="F2386" s="17"/>
    </row>
    <row r="2387" spans="1:6" ht="30" x14ac:dyDescent="0.25">
      <c r="A2387" s="17" t="s">
        <v>141</v>
      </c>
      <c r="B2387" t="s">
        <v>105</v>
      </c>
      <c r="C2387">
        <v>0.18</v>
      </c>
      <c r="D2387">
        <v>12.1135</v>
      </c>
      <c r="E2387">
        <f>ROUND((C2387*D2387),4)</f>
        <v>2.1804000000000001</v>
      </c>
      <c r="F2387" s="17"/>
    </row>
    <row r="2388" spans="1:6" ht="30" x14ac:dyDescent="0.25">
      <c r="A2388" s="17" t="s">
        <v>123</v>
      </c>
      <c r="B2388" t="s">
        <v>105</v>
      </c>
      <c r="C2388">
        <v>0.18</v>
      </c>
      <c r="D2388">
        <v>14.6435</v>
      </c>
      <c r="E2388">
        <f>ROUND((C2388*D2388),4)</f>
        <v>2.6358000000000001</v>
      </c>
      <c r="F2388" s="17"/>
    </row>
    <row r="2389" spans="1:6" ht="30" x14ac:dyDescent="0.25">
      <c r="A2389" s="17" t="s">
        <v>215</v>
      </c>
      <c r="B2389" t="s">
        <v>108</v>
      </c>
      <c r="C2389">
        <v>1.05</v>
      </c>
      <c r="D2389">
        <v>32.94</v>
      </c>
      <c r="E2389">
        <f>ROUND((C2389*D2389),4)</f>
        <v>34.587000000000003</v>
      </c>
      <c r="F2389" s="17"/>
    </row>
    <row r="2390" spans="1:6" ht="30" x14ac:dyDescent="0.25">
      <c r="A2390" s="17" t="s">
        <v>167</v>
      </c>
      <c r="B2390" t="s">
        <v>132</v>
      </c>
      <c r="C2390">
        <v>0.9</v>
      </c>
      <c r="D2390">
        <v>28.57</v>
      </c>
      <c r="E2390">
        <f>ROUND((C2390*D2390),4)</f>
        <v>25.713000000000001</v>
      </c>
      <c r="F2390" s="17"/>
    </row>
    <row r="2391" spans="1:6" x14ac:dyDescent="0.25">
      <c r="A2391" s="17" t="s">
        <v>103</v>
      </c>
      <c r="B2391" t="s">
        <v>9</v>
      </c>
      <c r="C2391" t="s">
        <v>9</v>
      </c>
      <c r="D2391" t="s">
        <v>9</v>
      </c>
      <c r="E2391">
        <f>SUM(E2387:E2390)</f>
        <v>65.116200000000006</v>
      </c>
      <c r="F2391" s="17"/>
    </row>
    <row r="2392" spans="1:6" x14ac:dyDescent="0.25">
      <c r="F2392" s="17"/>
    </row>
    <row r="2393" spans="1:6" x14ac:dyDescent="0.25">
      <c r="A2393" s="17" t="s">
        <v>110</v>
      </c>
      <c r="B2393" t="s">
        <v>9</v>
      </c>
      <c r="C2393" t="s">
        <v>9</v>
      </c>
      <c r="D2393" t="s">
        <v>9</v>
      </c>
      <c r="E2393">
        <f>E2391</f>
        <v>65.116200000000006</v>
      </c>
      <c r="F2393" s="17"/>
    </row>
    <row r="2394" spans="1:6" x14ac:dyDescent="0.25">
      <c r="F2394" s="17"/>
    </row>
    <row r="2395" spans="1:6" x14ac:dyDescent="0.25">
      <c r="A2395" s="17" t="s">
        <v>216</v>
      </c>
      <c r="F2395" s="17"/>
    </row>
    <row r="2396" spans="1:6" ht="30" x14ac:dyDescent="0.25">
      <c r="A2396" s="17" t="s">
        <v>217</v>
      </c>
      <c r="F2396" s="17"/>
    </row>
    <row r="2397" spans="1:6" x14ac:dyDescent="0.25">
      <c r="A2397" s="17" t="s">
        <v>119</v>
      </c>
      <c r="F2397" s="17"/>
    </row>
    <row r="2398" spans="1:6" x14ac:dyDescent="0.25">
      <c r="F2398" s="17"/>
    </row>
    <row r="2399" spans="1:6" x14ac:dyDescent="0.25">
      <c r="A2399" s="17" t="s">
        <v>106</v>
      </c>
      <c r="B2399" t="s">
        <v>98</v>
      </c>
      <c r="C2399" t="s">
        <v>99</v>
      </c>
      <c r="D2399" t="s">
        <v>100</v>
      </c>
      <c r="E2399" t="s">
        <v>101</v>
      </c>
      <c r="F2399" s="17"/>
    </row>
    <row r="2400" spans="1:6" ht="30" x14ac:dyDescent="0.25">
      <c r="A2400" s="17" t="s">
        <v>141</v>
      </c>
      <c r="B2400" t="s">
        <v>105</v>
      </c>
      <c r="C2400">
        <v>0.3</v>
      </c>
      <c r="D2400">
        <v>12.1135</v>
      </c>
      <c r="E2400">
        <f>ROUND((C2400*D2400),4)</f>
        <v>3.6341000000000001</v>
      </c>
      <c r="F2400" s="17"/>
    </row>
    <row r="2401" spans="1:6" ht="30" x14ac:dyDescent="0.25">
      <c r="A2401" s="17" t="s">
        <v>123</v>
      </c>
      <c r="B2401" t="s">
        <v>105</v>
      </c>
      <c r="C2401">
        <v>0.3</v>
      </c>
      <c r="D2401">
        <v>14.6435</v>
      </c>
      <c r="E2401">
        <f>ROUND((C2401*D2401),4)</f>
        <v>4.3930999999999996</v>
      </c>
      <c r="F2401" s="17"/>
    </row>
    <row r="2402" spans="1:6" ht="30" x14ac:dyDescent="0.25">
      <c r="A2402" s="17" t="s">
        <v>218</v>
      </c>
      <c r="B2402" t="s">
        <v>109</v>
      </c>
      <c r="C2402">
        <v>1</v>
      </c>
      <c r="D2402">
        <v>8.2200000000000006</v>
      </c>
      <c r="E2402">
        <f>ROUND((C2402*D2402),4)</f>
        <v>8.2200000000000006</v>
      </c>
      <c r="F2402" s="17"/>
    </row>
    <row r="2403" spans="1:6" x14ac:dyDescent="0.25">
      <c r="A2403" s="17" t="s">
        <v>103</v>
      </c>
      <c r="B2403" t="s">
        <v>9</v>
      </c>
      <c r="C2403" t="s">
        <v>9</v>
      </c>
      <c r="D2403" t="s">
        <v>9</v>
      </c>
      <c r="E2403">
        <f>SUM(E2400:E2402)</f>
        <v>16.247199999999999</v>
      </c>
      <c r="F2403" s="17"/>
    </row>
    <row r="2404" spans="1:6" x14ac:dyDescent="0.25">
      <c r="F2404" s="17"/>
    </row>
    <row r="2405" spans="1:6" x14ac:dyDescent="0.25">
      <c r="A2405" s="17" t="s">
        <v>110</v>
      </c>
      <c r="B2405" t="s">
        <v>9</v>
      </c>
      <c r="C2405" t="s">
        <v>9</v>
      </c>
      <c r="D2405" t="s">
        <v>9</v>
      </c>
      <c r="E2405">
        <f>E2403</f>
        <v>16.247199999999999</v>
      </c>
      <c r="F2405" s="17"/>
    </row>
    <row r="2406" spans="1:6" x14ac:dyDescent="0.25">
      <c r="F2406" s="17"/>
    </row>
    <row r="2407" spans="1:6" x14ac:dyDescent="0.25">
      <c r="A2407" s="17" t="s">
        <v>219</v>
      </c>
      <c r="F2407" s="17"/>
    </row>
    <row r="2408" spans="1:6" x14ac:dyDescent="0.25">
      <c r="A2408" s="17" t="s">
        <v>220</v>
      </c>
      <c r="F2408" s="17"/>
    </row>
    <row r="2409" spans="1:6" x14ac:dyDescent="0.25">
      <c r="A2409" s="17" t="s">
        <v>114</v>
      </c>
      <c r="F2409" s="17"/>
    </row>
    <row r="2410" spans="1:6" x14ac:dyDescent="0.25">
      <c r="F2410" s="17"/>
    </row>
    <row r="2411" spans="1:6" x14ac:dyDescent="0.25">
      <c r="A2411" s="17" t="s">
        <v>106</v>
      </c>
      <c r="B2411" t="s">
        <v>98</v>
      </c>
      <c r="C2411" t="s">
        <v>99</v>
      </c>
      <c r="D2411" t="s">
        <v>100</v>
      </c>
      <c r="E2411" t="s">
        <v>101</v>
      </c>
      <c r="F2411" s="17"/>
    </row>
    <row r="2412" spans="1:6" x14ac:dyDescent="0.25">
      <c r="A2412" s="17" t="s">
        <v>117</v>
      </c>
      <c r="B2412" t="s">
        <v>105</v>
      </c>
      <c r="C2412">
        <v>0.3</v>
      </c>
      <c r="D2412">
        <v>14.375400000000001</v>
      </c>
      <c r="E2412">
        <f>ROUND((C2412*D2412),4)</f>
        <v>4.3125999999999998</v>
      </c>
      <c r="F2412" s="17"/>
    </row>
    <row r="2413" spans="1:6" x14ac:dyDescent="0.25">
      <c r="A2413" s="17" t="s">
        <v>221</v>
      </c>
      <c r="B2413" t="s">
        <v>105</v>
      </c>
      <c r="C2413">
        <v>0.8</v>
      </c>
      <c r="D2413">
        <v>14.2035</v>
      </c>
      <c r="E2413">
        <f>ROUND((C2413*D2413),4)</f>
        <v>11.3628</v>
      </c>
      <c r="F2413" s="17"/>
    </row>
    <row r="2414" spans="1:6" x14ac:dyDescent="0.25">
      <c r="A2414" s="17" t="s">
        <v>985</v>
      </c>
      <c r="B2414" t="s">
        <v>105</v>
      </c>
      <c r="C2414">
        <v>1.2</v>
      </c>
      <c r="D2414">
        <v>10.5754</v>
      </c>
      <c r="E2414">
        <f>ROUND((C2414*D2414),4)</f>
        <v>12.6905</v>
      </c>
      <c r="F2414" s="17"/>
    </row>
    <row r="2415" spans="1:6" ht="45" x14ac:dyDescent="0.25">
      <c r="A2415" s="17" t="s">
        <v>1109</v>
      </c>
      <c r="B2415" t="s">
        <v>135</v>
      </c>
      <c r="C2415">
        <v>6.0000000000000001E-3</v>
      </c>
      <c r="D2415">
        <v>388.96660000000003</v>
      </c>
      <c r="E2415">
        <f>ROUND((C2415*D2415),4)</f>
        <v>2.3338000000000001</v>
      </c>
      <c r="F2415" s="17"/>
    </row>
    <row r="2416" spans="1:6" ht="30" x14ac:dyDescent="0.25">
      <c r="A2416" s="17" t="s">
        <v>222</v>
      </c>
      <c r="B2416" t="s">
        <v>108</v>
      </c>
      <c r="C2416">
        <v>1</v>
      </c>
      <c r="D2416">
        <v>252.72</v>
      </c>
      <c r="E2416">
        <f>ROUND((C2416*D2416),4)</f>
        <v>252.72</v>
      </c>
      <c r="F2416" s="17"/>
    </row>
    <row r="2417" spans="1:6" x14ac:dyDescent="0.25">
      <c r="A2417" s="17" t="s">
        <v>103</v>
      </c>
      <c r="B2417" t="s">
        <v>9</v>
      </c>
      <c r="C2417" t="s">
        <v>9</v>
      </c>
      <c r="D2417" t="s">
        <v>9</v>
      </c>
      <c r="E2417">
        <f>SUM(E2412:E2416)</f>
        <v>283.41969999999998</v>
      </c>
      <c r="F2417" s="17"/>
    </row>
    <row r="2418" spans="1:6" x14ac:dyDescent="0.25">
      <c r="F2418" s="17"/>
    </row>
    <row r="2419" spans="1:6" x14ac:dyDescent="0.25">
      <c r="A2419" s="17" t="s">
        <v>110</v>
      </c>
      <c r="B2419" t="s">
        <v>9</v>
      </c>
      <c r="C2419" t="s">
        <v>9</v>
      </c>
      <c r="D2419" t="s">
        <v>9</v>
      </c>
      <c r="E2419">
        <f>E2417</f>
        <v>283.41969999999998</v>
      </c>
      <c r="F2419" s="17"/>
    </row>
    <row r="2420" spans="1:6" x14ac:dyDescent="0.25">
      <c r="F2420" s="17"/>
    </row>
    <row r="2421" spans="1:6" x14ac:dyDescent="0.25">
      <c r="A2421" s="17" t="s">
        <v>223</v>
      </c>
      <c r="F2421" s="17"/>
    </row>
    <row r="2422" spans="1:6" ht="30" x14ac:dyDescent="0.25">
      <c r="A2422" s="17" t="s">
        <v>1309</v>
      </c>
      <c r="F2422" s="17"/>
    </row>
    <row r="2423" spans="1:6" x14ac:dyDescent="0.25">
      <c r="A2423" s="17" t="s">
        <v>224</v>
      </c>
      <c r="F2423" s="17"/>
    </row>
    <row r="2424" spans="1:6" x14ac:dyDescent="0.25">
      <c r="F2424" s="17"/>
    </row>
    <row r="2425" spans="1:6" x14ac:dyDescent="0.25">
      <c r="A2425" s="17" t="s">
        <v>106</v>
      </c>
      <c r="B2425" t="s">
        <v>98</v>
      </c>
      <c r="C2425" t="s">
        <v>99</v>
      </c>
      <c r="D2425" t="s">
        <v>100</v>
      </c>
      <c r="E2425" t="s">
        <v>101</v>
      </c>
      <c r="F2425" s="17"/>
    </row>
    <row r="2426" spans="1:6" x14ac:dyDescent="0.25">
      <c r="A2426" s="17" t="s">
        <v>225</v>
      </c>
      <c r="B2426" t="s">
        <v>105</v>
      </c>
      <c r="C2426">
        <v>7.0000000000000007E-2</v>
      </c>
      <c r="D2426">
        <v>14.8035</v>
      </c>
      <c r="E2426">
        <f>ROUND((C2426*D2426),4)</f>
        <v>1.0362</v>
      </c>
      <c r="F2426" s="17"/>
    </row>
    <row r="2427" spans="1:6" x14ac:dyDescent="0.25">
      <c r="A2427" s="17" t="s">
        <v>985</v>
      </c>
      <c r="B2427" t="s">
        <v>105</v>
      </c>
      <c r="C2427">
        <v>7.0000000000000007E-2</v>
      </c>
      <c r="D2427">
        <v>10.5754</v>
      </c>
      <c r="E2427">
        <f>ROUND((C2427*D2427),4)</f>
        <v>0.74029999999999996</v>
      </c>
      <c r="F2427" s="17"/>
    </row>
    <row r="2428" spans="1:6" x14ac:dyDescent="0.25">
      <c r="A2428" s="17" t="s">
        <v>226</v>
      </c>
      <c r="B2428" t="s">
        <v>132</v>
      </c>
      <c r="C2428">
        <v>1.1000000000000001</v>
      </c>
      <c r="D2428">
        <v>3.79</v>
      </c>
      <c r="E2428">
        <f>ROUND((C2428*D2428),4)</f>
        <v>4.1689999999999996</v>
      </c>
      <c r="F2428" s="17"/>
    </row>
    <row r="2429" spans="1:6" x14ac:dyDescent="0.25">
      <c r="A2429" s="17" t="s">
        <v>227</v>
      </c>
      <c r="B2429" t="s">
        <v>132</v>
      </c>
      <c r="C2429">
        <v>0.02</v>
      </c>
      <c r="D2429">
        <v>6.35</v>
      </c>
      <c r="E2429">
        <f>ROUND((C2429*D2429),4)</f>
        <v>0.127</v>
      </c>
      <c r="F2429" s="17"/>
    </row>
    <row r="2430" spans="1:6" x14ac:dyDescent="0.25">
      <c r="A2430" s="17" t="s">
        <v>103</v>
      </c>
      <c r="B2430" t="s">
        <v>9</v>
      </c>
      <c r="C2430" t="s">
        <v>9</v>
      </c>
      <c r="D2430" t="s">
        <v>9</v>
      </c>
      <c r="E2430">
        <f>SUM(E2426:E2429)</f>
        <v>6.0724999999999989</v>
      </c>
      <c r="F2430" s="17"/>
    </row>
    <row r="2431" spans="1:6" x14ac:dyDescent="0.25">
      <c r="F2431" s="17"/>
    </row>
    <row r="2432" spans="1:6" x14ac:dyDescent="0.25">
      <c r="A2432" s="17" t="s">
        <v>110</v>
      </c>
      <c r="B2432" t="s">
        <v>9</v>
      </c>
      <c r="C2432" t="s">
        <v>9</v>
      </c>
      <c r="D2432" t="s">
        <v>9</v>
      </c>
      <c r="E2432">
        <f>E2430</f>
        <v>6.0724999999999989</v>
      </c>
      <c r="F2432" s="17"/>
    </row>
    <row r="2433" spans="1:6" x14ac:dyDescent="0.25">
      <c r="F2433" s="17"/>
    </row>
    <row r="2434" spans="1:6" x14ac:dyDescent="0.25">
      <c r="A2434" s="17" t="s">
        <v>1310</v>
      </c>
      <c r="F2434" s="17"/>
    </row>
    <row r="2435" spans="1:6" ht="30" x14ac:dyDescent="0.25">
      <c r="A2435" s="17" t="s">
        <v>1311</v>
      </c>
      <c r="F2435" s="17"/>
    </row>
    <row r="2436" spans="1:6" x14ac:dyDescent="0.25">
      <c r="A2436" s="17" t="s">
        <v>125</v>
      </c>
      <c r="F2436" s="17"/>
    </row>
    <row r="2437" spans="1:6" x14ac:dyDescent="0.25">
      <c r="F2437" s="17"/>
    </row>
    <row r="2438" spans="1:6" x14ac:dyDescent="0.25">
      <c r="A2438" s="17" t="s">
        <v>97</v>
      </c>
      <c r="B2438" t="s">
        <v>98</v>
      </c>
      <c r="C2438" t="s">
        <v>99</v>
      </c>
      <c r="D2438" t="s">
        <v>100</v>
      </c>
      <c r="E2438" t="s">
        <v>101</v>
      </c>
      <c r="F2438" s="17"/>
    </row>
    <row r="2439" spans="1:6" ht="30" x14ac:dyDescent="0.25">
      <c r="A2439" s="17" t="s">
        <v>1312</v>
      </c>
      <c r="B2439" t="s">
        <v>105</v>
      </c>
      <c r="C2439">
        <v>0.65</v>
      </c>
      <c r="D2439">
        <v>1.5</v>
      </c>
      <c r="E2439">
        <f>ROUND((C2439*D2439),4)</f>
        <v>0.97499999999999998</v>
      </c>
      <c r="F2439" s="17"/>
    </row>
    <row r="2440" spans="1:6" x14ac:dyDescent="0.25">
      <c r="A2440" s="17" t="s">
        <v>103</v>
      </c>
      <c r="B2440" t="s">
        <v>9</v>
      </c>
      <c r="C2440" t="s">
        <v>9</v>
      </c>
      <c r="D2440" t="s">
        <v>9</v>
      </c>
      <c r="E2440">
        <f>SUM(E2439:E2439)</f>
        <v>0.97499999999999998</v>
      </c>
      <c r="F2440" s="17"/>
    </row>
    <row r="2441" spans="1:6" x14ac:dyDescent="0.25">
      <c r="F2441" s="17"/>
    </row>
    <row r="2442" spans="1:6" x14ac:dyDescent="0.25">
      <c r="A2442" s="17" t="s">
        <v>106</v>
      </c>
      <c r="B2442" t="s">
        <v>98</v>
      </c>
      <c r="C2442" t="s">
        <v>99</v>
      </c>
      <c r="D2442" t="s">
        <v>100</v>
      </c>
      <c r="E2442" t="s">
        <v>101</v>
      </c>
      <c r="F2442" s="17"/>
    </row>
    <row r="2443" spans="1:6" x14ac:dyDescent="0.25">
      <c r="A2443" s="17" t="s">
        <v>985</v>
      </c>
      <c r="B2443" t="s">
        <v>105</v>
      </c>
      <c r="C2443">
        <v>6</v>
      </c>
      <c r="D2443">
        <v>10.5754</v>
      </c>
      <c r="E2443">
        <f>ROUND((C2443*D2443),4)</f>
        <v>63.452399999999997</v>
      </c>
      <c r="F2443" s="17"/>
    </row>
    <row r="2444" spans="1:6" ht="30" x14ac:dyDescent="0.25">
      <c r="A2444" s="17" t="s">
        <v>1313</v>
      </c>
      <c r="B2444" t="s">
        <v>135</v>
      </c>
      <c r="C2444">
        <v>0.49</v>
      </c>
      <c r="D2444">
        <v>70.92</v>
      </c>
      <c r="E2444">
        <f>ROUND((C2444*D2444),4)</f>
        <v>34.750799999999998</v>
      </c>
      <c r="F2444" s="17"/>
    </row>
    <row r="2445" spans="1:6" x14ac:dyDescent="0.25">
      <c r="A2445" s="17" t="s">
        <v>230</v>
      </c>
      <c r="B2445" t="s">
        <v>132</v>
      </c>
      <c r="C2445">
        <v>150</v>
      </c>
      <c r="D2445">
        <v>0.44</v>
      </c>
      <c r="E2445">
        <f>ROUND((C2445*D2445),4)</f>
        <v>66</v>
      </c>
      <c r="F2445" s="17"/>
    </row>
    <row r="2446" spans="1:6" ht="30" x14ac:dyDescent="0.25">
      <c r="A2446" s="17" t="s">
        <v>1314</v>
      </c>
      <c r="B2446" t="s">
        <v>135</v>
      </c>
      <c r="C2446">
        <v>0.98</v>
      </c>
      <c r="D2446">
        <v>65.400000000000006</v>
      </c>
      <c r="E2446">
        <f>ROUND((C2446*D2446),4)</f>
        <v>64.091999999999999</v>
      </c>
      <c r="F2446" s="17"/>
    </row>
    <row r="2447" spans="1:6" x14ac:dyDescent="0.25">
      <c r="A2447" s="17" t="s">
        <v>103</v>
      </c>
      <c r="B2447" t="s">
        <v>9</v>
      </c>
      <c r="C2447" t="s">
        <v>9</v>
      </c>
      <c r="D2447" t="s">
        <v>9</v>
      </c>
      <c r="E2447">
        <f>SUM(E2443:E2446)</f>
        <v>228.29519999999997</v>
      </c>
      <c r="F2447" s="17"/>
    </row>
    <row r="2448" spans="1:6" x14ac:dyDescent="0.25">
      <c r="F2448" s="17"/>
    </row>
    <row r="2449" spans="1:6" x14ac:dyDescent="0.25">
      <c r="A2449" s="17" t="s">
        <v>110</v>
      </c>
      <c r="B2449" t="s">
        <v>9</v>
      </c>
      <c r="C2449" t="s">
        <v>9</v>
      </c>
      <c r="D2449" t="s">
        <v>9</v>
      </c>
      <c r="E2449">
        <f>E2440+E2447</f>
        <v>229.27019999999996</v>
      </c>
      <c r="F2449" s="17"/>
    </row>
    <row r="2450" spans="1:6" x14ac:dyDescent="0.25">
      <c r="F2450" s="17"/>
    </row>
    <row r="2451" spans="1:6" x14ac:dyDescent="0.25">
      <c r="A2451" s="17" t="s">
        <v>228</v>
      </c>
      <c r="F2451" s="17"/>
    </row>
    <row r="2452" spans="1:6" ht="30" x14ac:dyDescent="0.25">
      <c r="A2452" s="17" t="s">
        <v>1315</v>
      </c>
      <c r="F2452" s="17"/>
    </row>
    <row r="2453" spans="1:6" x14ac:dyDescent="0.25">
      <c r="A2453" s="17" t="s">
        <v>125</v>
      </c>
      <c r="F2453" s="17"/>
    </row>
    <row r="2454" spans="1:6" x14ac:dyDescent="0.25">
      <c r="F2454" s="17"/>
    </row>
    <row r="2455" spans="1:6" x14ac:dyDescent="0.25">
      <c r="A2455" s="17" t="s">
        <v>97</v>
      </c>
      <c r="B2455" t="s">
        <v>98</v>
      </c>
      <c r="C2455" t="s">
        <v>99</v>
      </c>
      <c r="D2455" t="s">
        <v>100</v>
      </c>
      <c r="E2455" t="s">
        <v>101</v>
      </c>
      <c r="F2455" s="17"/>
    </row>
    <row r="2456" spans="1:6" ht="45" x14ac:dyDescent="0.25">
      <c r="A2456" s="17" t="s">
        <v>1316</v>
      </c>
      <c r="B2456" t="s">
        <v>105</v>
      </c>
      <c r="C2456">
        <v>1.8335999999999999</v>
      </c>
      <c r="D2456">
        <v>2.31</v>
      </c>
      <c r="E2456">
        <f>ROUND((C2456*D2456),4)</f>
        <v>4.2355999999999998</v>
      </c>
      <c r="F2456" s="17"/>
    </row>
    <row r="2457" spans="1:6" x14ac:dyDescent="0.25">
      <c r="A2457" s="17" t="s">
        <v>103</v>
      </c>
      <c r="B2457" t="s">
        <v>9</v>
      </c>
      <c r="C2457" t="s">
        <v>9</v>
      </c>
      <c r="D2457" t="s">
        <v>9</v>
      </c>
      <c r="E2457">
        <f>SUM(E2456:E2456)</f>
        <v>4.2355999999999998</v>
      </c>
      <c r="F2457" s="17"/>
    </row>
    <row r="2458" spans="1:6" x14ac:dyDescent="0.25">
      <c r="F2458" s="17"/>
    </row>
    <row r="2459" spans="1:6" x14ac:dyDescent="0.25">
      <c r="A2459" s="17" t="s">
        <v>106</v>
      </c>
      <c r="B2459" t="s">
        <v>98</v>
      </c>
      <c r="C2459" t="s">
        <v>99</v>
      </c>
      <c r="D2459" t="s">
        <v>100</v>
      </c>
      <c r="E2459" t="s">
        <v>101</v>
      </c>
      <c r="F2459" s="17"/>
    </row>
    <row r="2460" spans="1:6" ht="30" x14ac:dyDescent="0.25">
      <c r="A2460" s="17" t="s">
        <v>229</v>
      </c>
      <c r="B2460" t="s">
        <v>105</v>
      </c>
      <c r="C2460">
        <v>1.8335999999999999</v>
      </c>
      <c r="D2460">
        <v>15.3165</v>
      </c>
      <c r="E2460">
        <f>ROUND((C2460*D2460),4)</f>
        <v>28.084299999999999</v>
      </c>
      <c r="F2460" s="17"/>
    </row>
    <row r="2461" spans="1:6" x14ac:dyDescent="0.25">
      <c r="A2461" s="17" t="s">
        <v>985</v>
      </c>
      <c r="B2461" t="s">
        <v>105</v>
      </c>
      <c r="C2461">
        <v>3.2378</v>
      </c>
      <c r="D2461">
        <v>10.5754</v>
      </c>
      <c r="E2461">
        <f>ROUND((C2461*D2461),4)</f>
        <v>34.241</v>
      </c>
      <c r="F2461" s="17"/>
    </row>
    <row r="2462" spans="1:6" ht="30" x14ac:dyDescent="0.25">
      <c r="A2462" s="17" t="s">
        <v>1313</v>
      </c>
      <c r="B2462" t="s">
        <v>135</v>
      </c>
      <c r="C2462">
        <v>0.89039999999999997</v>
      </c>
      <c r="D2462">
        <v>70.92</v>
      </c>
      <c r="E2462">
        <f>ROUND((C2462*D2462),4)</f>
        <v>63.147199999999998</v>
      </c>
      <c r="F2462" s="17"/>
    </row>
    <row r="2463" spans="1:6" x14ac:dyDescent="0.25">
      <c r="A2463" s="17" t="s">
        <v>230</v>
      </c>
      <c r="B2463" t="s">
        <v>132</v>
      </c>
      <c r="C2463">
        <v>320</v>
      </c>
      <c r="D2463">
        <v>0.44</v>
      </c>
      <c r="E2463">
        <f>ROUND((C2463*D2463),4)</f>
        <v>140.80000000000001</v>
      </c>
      <c r="F2463" s="17"/>
    </row>
    <row r="2464" spans="1:6" ht="30" x14ac:dyDescent="0.25">
      <c r="A2464" s="17" t="s">
        <v>1317</v>
      </c>
      <c r="B2464" t="s">
        <v>135</v>
      </c>
      <c r="C2464">
        <v>0.83599999999999997</v>
      </c>
      <c r="D2464">
        <v>54.81</v>
      </c>
      <c r="E2464">
        <f>ROUND((C2464*D2464),4)</f>
        <v>45.821199999999997</v>
      </c>
      <c r="F2464" s="17"/>
    </row>
    <row r="2465" spans="1:6" x14ac:dyDescent="0.25">
      <c r="A2465" s="17" t="s">
        <v>103</v>
      </c>
      <c r="B2465" t="s">
        <v>9</v>
      </c>
      <c r="C2465" t="s">
        <v>9</v>
      </c>
      <c r="D2465" t="s">
        <v>9</v>
      </c>
      <c r="E2465">
        <f>SUM(E2460:E2464)</f>
        <v>312.09370000000001</v>
      </c>
      <c r="F2465" s="17"/>
    </row>
    <row r="2466" spans="1:6" x14ac:dyDescent="0.25">
      <c r="F2466" s="17"/>
    </row>
    <row r="2467" spans="1:6" x14ac:dyDescent="0.25">
      <c r="A2467" s="17" t="s">
        <v>110</v>
      </c>
      <c r="B2467" t="s">
        <v>9</v>
      </c>
      <c r="C2467" t="s">
        <v>9</v>
      </c>
      <c r="D2467" t="s">
        <v>9</v>
      </c>
      <c r="E2467">
        <f>E2457+E2465</f>
        <v>316.32929999999999</v>
      </c>
      <c r="F2467" s="17"/>
    </row>
    <row r="2468" spans="1:6" x14ac:dyDescent="0.25">
      <c r="F2468" s="17"/>
    </row>
    <row r="2469" spans="1:6" x14ac:dyDescent="0.25">
      <c r="A2469" s="17" t="s">
        <v>1318</v>
      </c>
      <c r="F2469" s="17"/>
    </row>
    <row r="2470" spans="1:6" ht="30" x14ac:dyDescent="0.25">
      <c r="A2470" s="17" t="s">
        <v>1319</v>
      </c>
      <c r="F2470" s="17"/>
    </row>
    <row r="2471" spans="1:6" x14ac:dyDescent="0.25">
      <c r="A2471" s="17" t="s">
        <v>138</v>
      </c>
      <c r="F2471" s="17"/>
    </row>
    <row r="2472" spans="1:6" x14ac:dyDescent="0.25">
      <c r="F2472" s="17"/>
    </row>
    <row r="2473" spans="1:6" x14ac:dyDescent="0.25">
      <c r="A2473" s="17" t="s">
        <v>106</v>
      </c>
      <c r="B2473" t="s">
        <v>98</v>
      </c>
      <c r="C2473" t="s">
        <v>99</v>
      </c>
      <c r="D2473" t="s">
        <v>100</v>
      </c>
      <c r="E2473" t="s">
        <v>101</v>
      </c>
      <c r="F2473" s="17"/>
    </row>
    <row r="2474" spans="1:6" ht="30" x14ac:dyDescent="0.25">
      <c r="A2474" s="17" t="s">
        <v>120</v>
      </c>
      <c r="B2474" t="s">
        <v>105</v>
      </c>
      <c r="C2474">
        <v>0.6</v>
      </c>
      <c r="D2474">
        <v>12.1135</v>
      </c>
      <c r="E2474">
        <f>ROUND((C2474*D2474),4)</f>
        <v>7.2680999999999996</v>
      </c>
      <c r="F2474" s="17"/>
    </row>
    <row r="2475" spans="1:6" ht="30" x14ac:dyDescent="0.25">
      <c r="A2475" s="17" t="s">
        <v>121</v>
      </c>
      <c r="B2475" t="s">
        <v>105</v>
      </c>
      <c r="C2475">
        <v>0.6</v>
      </c>
      <c r="D2475">
        <v>14.8035</v>
      </c>
      <c r="E2475">
        <f>ROUND((C2475*D2475),4)</f>
        <v>8.8820999999999994</v>
      </c>
      <c r="F2475" s="17"/>
    </row>
    <row r="2476" spans="1:6" ht="30" x14ac:dyDescent="0.25">
      <c r="A2476" s="17" t="s">
        <v>1320</v>
      </c>
      <c r="B2476" t="s">
        <v>109</v>
      </c>
      <c r="C2476">
        <v>1</v>
      </c>
      <c r="D2476">
        <v>4.4000000000000004</v>
      </c>
      <c r="E2476">
        <f>ROUND((C2476*D2476),4)</f>
        <v>4.4000000000000004</v>
      </c>
      <c r="F2476" s="17"/>
    </row>
    <row r="2477" spans="1:6" ht="30" x14ac:dyDescent="0.25">
      <c r="A2477" s="17" t="s">
        <v>1198</v>
      </c>
      <c r="B2477" t="s">
        <v>109</v>
      </c>
      <c r="C2477">
        <v>8.6E-3</v>
      </c>
      <c r="D2477">
        <v>74.88</v>
      </c>
      <c r="E2477">
        <f>ROUND((C2477*D2477),4)</f>
        <v>0.64400000000000002</v>
      </c>
      <c r="F2477" s="17"/>
    </row>
    <row r="2478" spans="1:6" x14ac:dyDescent="0.25">
      <c r="A2478" s="17" t="s">
        <v>1321</v>
      </c>
      <c r="B2478" t="s">
        <v>144</v>
      </c>
      <c r="C2478">
        <v>1.01</v>
      </c>
      <c r="D2478">
        <v>28.81</v>
      </c>
      <c r="E2478">
        <f>ROUND((C2478*D2478),4)</f>
        <v>29.098099999999999</v>
      </c>
      <c r="F2478" s="17"/>
    </row>
    <row r="2479" spans="1:6" x14ac:dyDescent="0.25">
      <c r="A2479" s="17" t="s">
        <v>103</v>
      </c>
      <c r="B2479" t="s">
        <v>9</v>
      </c>
      <c r="C2479" t="s">
        <v>9</v>
      </c>
      <c r="D2479" t="s">
        <v>9</v>
      </c>
      <c r="E2479">
        <f>SUM(E2474:E2478)</f>
        <v>50.292299999999997</v>
      </c>
      <c r="F2479" s="17"/>
    </row>
    <row r="2480" spans="1:6" x14ac:dyDescent="0.25">
      <c r="F2480" s="17"/>
    </row>
    <row r="2481" spans="1:6" x14ac:dyDescent="0.25">
      <c r="A2481" s="17" t="s">
        <v>110</v>
      </c>
      <c r="B2481" t="s">
        <v>9</v>
      </c>
      <c r="C2481" t="s">
        <v>9</v>
      </c>
      <c r="D2481" t="s">
        <v>9</v>
      </c>
      <c r="E2481">
        <f>E2479</f>
        <v>50.292299999999997</v>
      </c>
      <c r="F2481" s="17"/>
    </row>
    <row r="2482" spans="1:6" x14ac:dyDescent="0.25">
      <c r="F2482" s="17"/>
    </row>
    <row r="2483" spans="1:6" x14ac:dyDescent="0.25">
      <c r="A2483" s="17" t="s">
        <v>231</v>
      </c>
      <c r="F2483" s="17"/>
    </row>
    <row r="2484" spans="1:6" ht="30" x14ac:dyDescent="0.25">
      <c r="A2484" s="17" t="s">
        <v>232</v>
      </c>
      <c r="F2484" s="17"/>
    </row>
    <row r="2485" spans="1:6" x14ac:dyDescent="0.25">
      <c r="A2485" s="17" t="s">
        <v>119</v>
      </c>
      <c r="F2485" s="17"/>
    </row>
    <row r="2486" spans="1:6" x14ac:dyDescent="0.25">
      <c r="F2486" s="17"/>
    </row>
    <row r="2487" spans="1:6" x14ac:dyDescent="0.25">
      <c r="A2487" s="17" t="s">
        <v>106</v>
      </c>
      <c r="B2487" t="s">
        <v>98</v>
      </c>
      <c r="C2487" t="s">
        <v>99</v>
      </c>
      <c r="D2487" t="s">
        <v>100</v>
      </c>
      <c r="E2487" t="s">
        <v>101</v>
      </c>
      <c r="F2487" s="17"/>
    </row>
    <row r="2488" spans="1:6" ht="30" x14ac:dyDescent="0.25">
      <c r="A2488" s="17" t="s">
        <v>121</v>
      </c>
      <c r="B2488" t="s">
        <v>105</v>
      </c>
      <c r="C2488">
        <v>0.17</v>
      </c>
      <c r="D2488">
        <v>14.8035</v>
      </c>
      <c r="E2488">
        <f>ROUND((C2488*D2488),4)</f>
        <v>2.5165999999999999</v>
      </c>
      <c r="F2488" s="17"/>
    </row>
    <row r="2489" spans="1:6" x14ac:dyDescent="0.25">
      <c r="A2489" s="17" t="s">
        <v>985</v>
      </c>
      <c r="B2489" t="s">
        <v>105</v>
      </c>
      <c r="C2489">
        <v>0.05</v>
      </c>
      <c r="D2489">
        <v>10.5754</v>
      </c>
      <c r="E2489">
        <f>ROUND((C2489*D2489),4)</f>
        <v>0.52880000000000005</v>
      </c>
      <c r="F2489" s="17"/>
    </row>
    <row r="2490" spans="1:6" ht="30" x14ac:dyDescent="0.25">
      <c r="A2490" s="17" t="s">
        <v>1191</v>
      </c>
      <c r="B2490" t="s">
        <v>109</v>
      </c>
      <c r="C2490">
        <v>0.04</v>
      </c>
      <c r="D2490">
        <v>1.97</v>
      </c>
      <c r="E2490">
        <f>ROUND((C2490*D2490),4)</f>
        <v>7.8799999999999995E-2</v>
      </c>
      <c r="F2490" s="17"/>
    </row>
    <row r="2491" spans="1:6" ht="30" x14ac:dyDescent="0.25">
      <c r="A2491" s="17" t="s">
        <v>1322</v>
      </c>
      <c r="B2491" t="s">
        <v>109</v>
      </c>
      <c r="C2491">
        <v>1</v>
      </c>
      <c r="D2491">
        <v>39.79</v>
      </c>
      <c r="E2491">
        <f>ROUND((C2491*D2491),4)</f>
        <v>39.79</v>
      </c>
      <c r="F2491" s="17"/>
    </row>
    <row r="2492" spans="1:6" x14ac:dyDescent="0.25">
      <c r="A2492" s="17" t="s">
        <v>103</v>
      </c>
      <c r="B2492" t="s">
        <v>9</v>
      </c>
      <c r="C2492" t="s">
        <v>9</v>
      </c>
      <c r="D2492" t="s">
        <v>9</v>
      </c>
      <c r="E2492">
        <f>SUM(E2488:E2491)</f>
        <v>42.914200000000001</v>
      </c>
      <c r="F2492" s="17"/>
    </row>
    <row r="2493" spans="1:6" x14ac:dyDescent="0.25">
      <c r="F2493" s="17"/>
    </row>
    <row r="2494" spans="1:6" x14ac:dyDescent="0.25">
      <c r="A2494" s="17" t="s">
        <v>110</v>
      </c>
      <c r="B2494" t="s">
        <v>9</v>
      </c>
      <c r="C2494" t="s">
        <v>9</v>
      </c>
      <c r="D2494" t="s">
        <v>9</v>
      </c>
      <c r="E2494">
        <f>E2492</f>
        <v>42.914200000000001</v>
      </c>
      <c r="F2494" s="17"/>
    </row>
    <row r="2495" spans="1:6" x14ac:dyDescent="0.25">
      <c r="F2495" s="17"/>
    </row>
    <row r="2496" spans="1:6" x14ac:dyDescent="0.25">
      <c r="A2496" s="17" t="s">
        <v>233</v>
      </c>
      <c r="F2496" s="17"/>
    </row>
    <row r="2497" spans="1:6" ht="30" x14ac:dyDescent="0.25">
      <c r="A2497" s="17" t="s">
        <v>1323</v>
      </c>
      <c r="F2497" s="17"/>
    </row>
    <row r="2498" spans="1:6" x14ac:dyDescent="0.25">
      <c r="A2498" s="17" t="s">
        <v>119</v>
      </c>
      <c r="F2498" s="17"/>
    </row>
    <row r="2499" spans="1:6" x14ac:dyDescent="0.25">
      <c r="F2499" s="17"/>
    </row>
    <row r="2500" spans="1:6" x14ac:dyDescent="0.25">
      <c r="A2500" s="17" t="s">
        <v>106</v>
      </c>
      <c r="B2500" t="s">
        <v>98</v>
      </c>
      <c r="C2500" t="s">
        <v>99</v>
      </c>
      <c r="D2500" t="s">
        <v>100</v>
      </c>
      <c r="E2500" t="s">
        <v>101</v>
      </c>
      <c r="F2500" s="17"/>
    </row>
    <row r="2501" spans="1:6" ht="30" x14ac:dyDescent="0.25">
      <c r="A2501" s="17" t="s">
        <v>121</v>
      </c>
      <c r="B2501" t="s">
        <v>105</v>
      </c>
      <c r="C2501">
        <v>0.27</v>
      </c>
      <c r="D2501">
        <v>14.8035</v>
      </c>
      <c r="E2501">
        <f>ROUND((C2501*D2501),4)</f>
        <v>3.9969000000000001</v>
      </c>
      <c r="F2501" s="17"/>
    </row>
    <row r="2502" spans="1:6" x14ac:dyDescent="0.25">
      <c r="A2502" s="17" t="s">
        <v>985</v>
      </c>
      <c r="B2502" t="s">
        <v>105</v>
      </c>
      <c r="C2502">
        <v>0.09</v>
      </c>
      <c r="D2502">
        <v>10.5754</v>
      </c>
      <c r="E2502">
        <f>ROUND((C2502*D2502),4)</f>
        <v>0.95179999999999998</v>
      </c>
      <c r="F2502" s="17"/>
    </row>
    <row r="2503" spans="1:6" ht="30" x14ac:dyDescent="0.25">
      <c r="A2503" s="17" t="s">
        <v>1191</v>
      </c>
      <c r="B2503" t="s">
        <v>109</v>
      </c>
      <c r="C2503">
        <v>0.05</v>
      </c>
      <c r="D2503">
        <v>1.97</v>
      </c>
      <c r="E2503">
        <f>ROUND((C2503*D2503),4)</f>
        <v>9.8500000000000004E-2</v>
      </c>
      <c r="F2503" s="17"/>
    </row>
    <row r="2504" spans="1:6" ht="30" x14ac:dyDescent="0.25">
      <c r="A2504" s="17" t="s">
        <v>1324</v>
      </c>
      <c r="B2504" t="s">
        <v>109</v>
      </c>
      <c r="C2504">
        <v>1</v>
      </c>
      <c r="D2504">
        <v>92.1</v>
      </c>
      <c r="E2504">
        <f>ROUND((C2504*D2504),4)</f>
        <v>92.1</v>
      </c>
      <c r="F2504" s="17"/>
    </row>
    <row r="2505" spans="1:6" x14ac:dyDescent="0.25">
      <c r="A2505" s="17" t="s">
        <v>103</v>
      </c>
      <c r="B2505" t="s">
        <v>9</v>
      </c>
      <c r="C2505" t="s">
        <v>9</v>
      </c>
      <c r="D2505" t="s">
        <v>9</v>
      </c>
      <c r="E2505">
        <f>SUM(E2501:E2504)</f>
        <v>97.147199999999998</v>
      </c>
      <c r="F2505" s="17"/>
    </row>
    <row r="2506" spans="1:6" x14ac:dyDescent="0.25">
      <c r="F2506" s="17"/>
    </row>
    <row r="2507" spans="1:6" x14ac:dyDescent="0.25">
      <c r="A2507" s="17" t="s">
        <v>110</v>
      </c>
      <c r="B2507" t="s">
        <v>9</v>
      </c>
      <c r="C2507" t="s">
        <v>9</v>
      </c>
      <c r="D2507" t="s">
        <v>9</v>
      </c>
      <c r="E2507">
        <f>E2505</f>
        <v>97.147199999999998</v>
      </c>
      <c r="F2507" s="17"/>
    </row>
    <row r="2508" spans="1:6" x14ac:dyDescent="0.25">
      <c r="F2508" s="17"/>
    </row>
    <row r="2509" spans="1:6" x14ac:dyDescent="0.25">
      <c r="A2509" s="17" t="s">
        <v>234</v>
      </c>
      <c r="F2509" s="17"/>
    </row>
    <row r="2510" spans="1:6" x14ac:dyDescent="0.25">
      <c r="A2510" s="17" t="s">
        <v>235</v>
      </c>
      <c r="F2510" s="17"/>
    </row>
    <row r="2511" spans="1:6" x14ac:dyDescent="0.25">
      <c r="A2511" s="17" t="s">
        <v>119</v>
      </c>
      <c r="F2511" s="17"/>
    </row>
    <row r="2512" spans="1:6" x14ac:dyDescent="0.25">
      <c r="F2512" s="17"/>
    </row>
    <row r="2513" spans="1:6" x14ac:dyDescent="0.25">
      <c r="A2513" s="17" t="s">
        <v>106</v>
      </c>
      <c r="B2513" t="s">
        <v>98</v>
      </c>
      <c r="C2513" t="s">
        <v>99</v>
      </c>
      <c r="D2513" t="s">
        <v>100</v>
      </c>
      <c r="E2513" t="s">
        <v>101</v>
      </c>
      <c r="F2513" s="17"/>
    </row>
    <row r="2514" spans="1:6" ht="30" x14ac:dyDescent="0.25">
      <c r="A2514" s="17" t="s">
        <v>148</v>
      </c>
      <c r="B2514" t="s">
        <v>105</v>
      </c>
      <c r="C2514">
        <v>0.48</v>
      </c>
      <c r="D2514">
        <v>14.173500000000001</v>
      </c>
      <c r="E2514">
        <f>ROUND((C2514*D2514),4)</f>
        <v>6.8033000000000001</v>
      </c>
      <c r="F2514" s="17"/>
    </row>
    <row r="2515" spans="1:6" x14ac:dyDescent="0.25">
      <c r="A2515" s="17" t="s">
        <v>985</v>
      </c>
      <c r="B2515" t="s">
        <v>105</v>
      </c>
      <c r="C2515">
        <v>0.15</v>
      </c>
      <c r="D2515">
        <v>10.5754</v>
      </c>
      <c r="E2515">
        <f>ROUND((C2515*D2515),4)</f>
        <v>1.5863</v>
      </c>
      <c r="F2515" s="17"/>
    </row>
    <row r="2516" spans="1:6" ht="30" x14ac:dyDescent="0.25">
      <c r="A2516" s="17" t="s">
        <v>205</v>
      </c>
      <c r="B2516" t="s">
        <v>132</v>
      </c>
      <c r="C2516">
        <v>0.2974</v>
      </c>
      <c r="D2516">
        <v>14.62</v>
      </c>
      <c r="E2516">
        <f>ROUND((C2516*D2516),4)</f>
        <v>4.3479999999999999</v>
      </c>
      <c r="F2516" s="17"/>
    </row>
    <row r="2517" spans="1:6" ht="30" x14ac:dyDescent="0.25">
      <c r="A2517" s="17" t="s">
        <v>1325</v>
      </c>
      <c r="B2517" t="s">
        <v>109</v>
      </c>
      <c r="C2517">
        <v>1</v>
      </c>
      <c r="D2517">
        <v>79.59</v>
      </c>
      <c r="E2517">
        <f>ROUND((C2517*D2517),4)</f>
        <v>79.59</v>
      </c>
      <c r="F2517" s="17"/>
    </row>
    <row r="2518" spans="1:6" x14ac:dyDescent="0.25">
      <c r="A2518" s="17" t="s">
        <v>103</v>
      </c>
      <c r="B2518" t="s">
        <v>9</v>
      </c>
      <c r="C2518" t="s">
        <v>9</v>
      </c>
      <c r="D2518" t="s">
        <v>9</v>
      </c>
      <c r="E2518">
        <f>SUM(E2514:E2517)</f>
        <v>92.327600000000004</v>
      </c>
      <c r="F2518" s="17"/>
    </row>
    <row r="2519" spans="1:6" x14ac:dyDescent="0.25">
      <c r="F2519" s="17"/>
    </row>
    <row r="2520" spans="1:6" x14ac:dyDescent="0.25">
      <c r="A2520" s="17" t="s">
        <v>110</v>
      </c>
      <c r="B2520" t="s">
        <v>9</v>
      </c>
      <c r="C2520" t="s">
        <v>9</v>
      </c>
      <c r="D2520" t="s">
        <v>9</v>
      </c>
      <c r="E2520">
        <f>E2518</f>
        <v>92.327600000000004</v>
      </c>
      <c r="F2520" s="17"/>
    </row>
    <row r="2521" spans="1:6" x14ac:dyDescent="0.25">
      <c r="F2521" s="17"/>
    </row>
    <row r="2522" spans="1:6" x14ac:dyDescent="0.25">
      <c r="A2522" s="17" t="s">
        <v>236</v>
      </c>
      <c r="F2522" s="17"/>
    </row>
    <row r="2523" spans="1:6" ht="30" x14ac:dyDescent="0.25">
      <c r="A2523" s="17" t="s">
        <v>237</v>
      </c>
      <c r="F2523" s="17"/>
    </row>
    <row r="2524" spans="1:6" x14ac:dyDescent="0.25">
      <c r="A2524" s="17" t="s">
        <v>238</v>
      </c>
      <c r="F2524" s="17"/>
    </row>
    <row r="2525" spans="1:6" x14ac:dyDescent="0.25">
      <c r="F2525" s="17"/>
    </row>
    <row r="2526" spans="1:6" x14ac:dyDescent="0.25">
      <c r="A2526" s="17" t="s">
        <v>106</v>
      </c>
      <c r="B2526" t="s">
        <v>98</v>
      </c>
      <c r="C2526" t="s">
        <v>99</v>
      </c>
      <c r="D2526" t="s">
        <v>100</v>
      </c>
      <c r="E2526" t="s">
        <v>101</v>
      </c>
      <c r="F2526" s="17"/>
    </row>
    <row r="2527" spans="1:6" ht="30" x14ac:dyDescent="0.25">
      <c r="A2527" s="17" t="s">
        <v>239</v>
      </c>
      <c r="B2527" t="s">
        <v>105</v>
      </c>
      <c r="C2527">
        <v>1</v>
      </c>
      <c r="D2527">
        <v>11.402200000000001</v>
      </c>
      <c r="E2527">
        <f>ROUND((C2527*D2527),4)</f>
        <v>11.402200000000001</v>
      </c>
      <c r="F2527" s="17"/>
    </row>
    <row r="2528" spans="1:6" ht="45" x14ac:dyDescent="0.25">
      <c r="A2528" s="17" t="s">
        <v>240</v>
      </c>
      <c r="B2528" t="s">
        <v>105</v>
      </c>
      <c r="C2528">
        <v>1</v>
      </c>
      <c r="D2528">
        <v>18.970600000000001</v>
      </c>
      <c r="E2528">
        <f>ROUND((C2528*D2528),4)</f>
        <v>18.970600000000001</v>
      </c>
      <c r="F2528" s="17"/>
    </row>
    <row r="2529" spans="1:6" ht="30" x14ac:dyDescent="0.25">
      <c r="A2529" s="17" t="s">
        <v>241</v>
      </c>
      <c r="B2529" t="s">
        <v>105</v>
      </c>
      <c r="C2529">
        <v>1</v>
      </c>
      <c r="D2529">
        <v>59.242400000000004</v>
      </c>
      <c r="E2529">
        <f>ROUND((C2529*D2529),4)</f>
        <v>59.242400000000004</v>
      </c>
      <c r="F2529" s="17"/>
    </row>
    <row r="2530" spans="1:6" ht="45" x14ac:dyDescent="0.25">
      <c r="A2530" s="17" t="s">
        <v>242</v>
      </c>
      <c r="B2530" t="s">
        <v>105</v>
      </c>
      <c r="C2530">
        <v>1</v>
      </c>
      <c r="D2530">
        <v>12.52</v>
      </c>
      <c r="E2530">
        <f>ROUND((C2530*D2530),4)</f>
        <v>12.52</v>
      </c>
      <c r="F2530" s="17"/>
    </row>
    <row r="2531" spans="1:6" x14ac:dyDescent="0.25">
      <c r="A2531" s="17" t="s">
        <v>103</v>
      </c>
      <c r="B2531" t="s">
        <v>9</v>
      </c>
      <c r="C2531" t="s">
        <v>9</v>
      </c>
      <c r="D2531" t="s">
        <v>9</v>
      </c>
      <c r="E2531">
        <f>SUM(E2527:E2530)</f>
        <v>102.1352</v>
      </c>
      <c r="F2531" s="17"/>
    </row>
    <row r="2532" spans="1:6" x14ac:dyDescent="0.25">
      <c r="F2532" s="17"/>
    </row>
    <row r="2533" spans="1:6" x14ac:dyDescent="0.25">
      <c r="A2533" s="17" t="s">
        <v>110</v>
      </c>
      <c r="B2533" t="s">
        <v>9</v>
      </c>
      <c r="C2533" t="s">
        <v>9</v>
      </c>
      <c r="D2533" t="s">
        <v>9</v>
      </c>
      <c r="E2533">
        <f>E2531</f>
        <v>102.1352</v>
      </c>
      <c r="F2533" s="17"/>
    </row>
    <row r="2534" spans="1:6" x14ac:dyDescent="0.25">
      <c r="F2534" s="17"/>
    </row>
    <row r="2535" spans="1:6" x14ac:dyDescent="0.25">
      <c r="A2535" s="17" t="s">
        <v>244</v>
      </c>
      <c r="F2535" s="17"/>
    </row>
    <row r="2536" spans="1:6" ht="30" x14ac:dyDescent="0.25">
      <c r="A2536" s="17" t="s">
        <v>245</v>
      </c>
      <c r="F2536" s="17"/>
    </row>
    <row r="2537" spans="1:6" x14ac:dyDescent="0.25">
      <c r="A2537" s="17" t="s">
        <v>138</v>
      </c>
      <c r="F2537" s="17"/>
    </row>
    <row r="2538" spans="1:6" x14ac:dyDescent="0.25">
      <c r="F2538" s="17"/>
    </row>
    <row r="2539" spans="1:6" x14ac:dyDescent="0.25">
      <c r="A2539" s="17" t="s">
        <v>106</v>
      </c>
      <c r="B2539" t="s">
        <v>98</v>
      </c>
      <c r="C2539" t="s">
        <v>99</v>
      </c>
      <c r="D2539" t="s">
        <v>100</v>
      </c>
      <c r="E2539" t="s">
        <v>101</v>
      </c>
      <c r="F2539" s="17"/>
    </row>
    <row r="2540" spans="1:6" ht="30" x14ac:dyDescent="0.25">
      <c r="A2540" s="17" t="s">
        <v>246</v>
      </c>
      <c r="B2540" t="s">
        <v>105</v>
      </c>
      <c r="C2540">
        <v>0.67</v>
      </c>
      <c r="D2540">
        <v>52.621099999999998</v>
      </c>
      <c r="E2540">
        <f>ROUND((C2540*D2540),4)</f>
        <v>35.256100000000004</v>
      </c>
      <c r="F2540" s="17"/>
    </row>
    <row r="2541" spans="1:6" ht="30" x14ac:dyDescent="0.25">
      <c r="A2541" s="17" t="s">
        <v>247</v>
      </c>
      <c r="B2541" t="s">
        <v>105</v>
      </c>
      <c r="C2541">
        <v>1.33</v>
      </c>
      <c r="D2541">
        <v>17.515499999999999</v>
      </c>
      <c r="E2541">
        <f>ROUND((C2541*D2541),4)</f>
        <v>23.2956</v>
      </c>
      <c r="F2541" s="17"/>
    </row>
    <row r="2542" spans="1:6" x14ac:dyDescent="0.25">
      <c r="A2542" s="17" t="s">
        <v>985</v>
      </c>
      <c r="B2542" t="s">
        <v>105</v>
      </c>
      <c r="C2542">
        <v>1</v>
      </c>
      <c r="D2542">
        <v>10.5754</v>
      </c>
      <c r="E2542">
        <f>ROUND((C2542*D2542),4)</f>
        <v>10.5754</v>
      </c>
      <c r="F2542" s="17"/>
    </row>
    <row r="2543" spans="1:6" ht="30" x14ac:dyDescent="0.25">
      <c r="A2543" s="17" t="s">
        <v>248</v>
      </c>
      <c r="B2543" t="s">
        <v>132</v>
      </c>
      <c r="C2543">
        <v>3</v>
      </c>
      <c r="D2543">
        <v>14.98</v>
      </c>
      <c r="E2543">
        <f>ROUND((C2543*D2543),4)</f>
        <v>44.94</v>
      </c>
      <c r="F2543" s="17"/>
    </row>
    <row r="2544" spans="1:6" x14ac:dyDescent="0.25">
      <c r="A2544" s="17" t="s">
        <v>103</v>
      </c>
      <c r="B2544" t="s">
        <v>9</v>
      </c>
      <c r="C2544" t="s">
        <v>9</v>
      </c>
      <c r="D2544" t="s">
        <v>9</v>
      </c>
      <c r="E2544">
        <f>SUM(E2540:E2543)</f>
        <v>114.0671</v>
      </c>
      <c r="F2544" s="17"/>
    </row>
    <row r="2545" spans="1:6" x14ac:dyDescent="0.25">
      <c r="F2545" s="17"/>
    </row>
    <row r="2546" spans="1:6" x14ac:dyDescent="0.25">
      <c r="A2546" s="17" t="s">
        <v>110</v>
      </c>
      <c r="B2546" t="s">
        <v>9</v>
      </c>
      <c r="C2546" t="s">
        <v>9</v>
      </c>
      <c r="D2546" t="s">
        <v>9</v>
      </c>
      <c r="E2546">
        <f>E2544</f>
        <v>114.0671</v>
      </c>
      <c r="F2546" s="17"/>
    </row>
    <row r="2547" spans="1:6" x14ac:dyDescent="0.25">
      <c r="F2547" s="17"/>
    </row>
    <row r="2548" spans="1:6" x14ac:dyDescent="0.25">
      <c r="A2548" s="17" t="s">
        <v>249</v>
      </c>
      <c r="F2548" s="17"/>
    </row>
    <row r="2549" spans="1:6" ht="30" x14ac:dyDescent="0.25">
      <c r="A2549" s="17" t="s">
        <v>1326</v>
      </c>
      <c r="F2549" s="17"/>
    </row>
    <row r="2550" spans="1:6" x14ac:dyDescent="0.25">
      <c r="A2550" s="17" t="s">
        <v>119</v>
      </c>
      <c r="F2550" s="17"/>
    </row>
    <row r="2551" spans="1:6" x14ac:dyDescent="0.25">
      <c r="F2551" s="17"/>
    </row>
    <row r="2552" spans="1:6" x14ac:dyDescent="0.25">
      <c r="A2552" s="17" t="s">
        <v>106</v>
      </c>
      <c r="B2552" t="s">
        <v>98</v>
      </c>
      <c r="C2552" t="s">
        <v>99</v>
      </c>
      <c r="D2552" t="s">
        <v>100</v>
      </c>
      <c r="E2552" t="s">
        <v>101</v>
      </c>
      <c r="F2552" s="17"/>
    </row>
    <row r="2553" spans="1:6" ht="45" x14ac:dyDescent="0.25">
      <c r="A2553" s="17" t="s">
        <v>1327</v>
      </c>
      <c r="B2553" t="s">
        <v>144</v>
      </c>
      <c r="C2553">
        <v>0.1</v>
      </c>
      <c r="D2553">
        <v>98.652600000000007</v>
      </c>
      <c r="E2553">
        <f>ROUND((C2553*D2553),4)</f>
        <v>9.8652999999999995</v>
      </c>
      <c r="F2553" s="17"/>
    </row>
    <row r="2554" spans="1:6" ht="30" x14ac:dyDescent="0.25">
      <c r="A2554" s="17" t="s">
        <v>1328</v>
      </c>
      <c r="B2554" t="s">
        <v>144</v>
      </c>
      <c r="C2554">
        <v>1.24</v>
      </c>
      <c r="D2554">
        <v>9.61</v>
      </c>
      <c r="E2554">
        <f>ROUND((C2554*D2554),4)</f>
        <v>11.916399999999999</v>
      </c>
      <c r="F2554" s="17"/>
    </row>
    <row r="2555" spans="1:6" x14ac:dyDescent="0.25">
      <c r="A2555" s="17" t="s">
        <v>103</v>
      </c>
      <c r="B2555" t="s">
        <v>9</v>
      </c>
      <c r="C2555" t="s">
        <v>9</v>
      </c>
      <c r="D2555" t="s">
        <v>9</v>
      </c>
      <c r="E2555">
        <f>SUM(E2553:E2554)</f>
        <v>21.781700000000001</v>
      </c>
      <c r="F2555" s="17"/>
    </row>
    <row r="2556" spans="1:6" x14ac:dyDescent="0.25">
      <c r="F2556" s="17"/>
    </row>
    <row r="2557" spans="1:6" x14ac:dyDescent="0.25">
      <c r="A2557" s="17" t="s">
        <v>110</v>
      </c>
      <c r="B2557" t="s">
        <v>9</v>
      </c>
      <c r="C2557" t="s">
        <v>9</v>
      </c>
      <c r="D2557" t="s">
        <v>9</v>
      </c>
      <c r="E2557">
        <f>E2555</f>
        <v>21.781700000000001</v>
      </c>
      <c r="F2557" s="17"/>
    </row>
    <row r="2558" spans="1:6" x14ac:dyDescent="0.25">
      <c r="F2558" s="17"/>
    </row>
    <row r="2559" spans="1:6" x14ac:dyDescent="0.25">
      <c r="A2559" s="17" t="s">
        <v>250</v>
      </c>
      <c r="F2559" s="17"/>
    </row>
    <row r="2560" spans="1:6" ht="30" x14ac:dyDescent="0.25">
      <c r="A2560" s="17" t="s">
        <v>1326</v>
      </c>
      <c r="F2560" s="17"/>
    </row>
    <row r="2561" spans="1:6" x14ac:dyDescent="0.25">
      <c r="A2561" s="17" t="s">
        <v>119</v>
      </c>
      <c r="F2561" s="17"/>
    </row>
    <row r="2562" spans="1:6" x14ac:dyDescent="0.25">
      <c r="F2562" s="17"/>
    </row>
    <row r="2563" spans="1:6" x14ac:dyDescent="0.25">
      <c r="A2563" s="17" t="s">
        <v>106</v>
      </c>
      <c r="B2563" t="s">
        <v>98</v>
      </c>
      <c r="C2563" t="s">
        <v>99</v>
      </c>
      <c r="D2563" t="s">
        <v>100</v>
      </c>
      <c r="E2563" t="s">
        <v>101</v>
      </c>
      <c r="F2563" s="17"/>
    </row>
    <row r="2564" spans="1:6" ht="45" x14ac:dyDescent="0.25">
      <c r="A2564" s="17" t="s">
        <v>1327</v>
      </c>
      <c r="B2564" t="s">
        <v>144</v>
      </c>
      <c r="C2564">
        <v>0.1</v>
      </c>
      <c r="D2564">
        <v>98.652600000000007</v>
      </c>
      <c r="E2564">
        <f>ROUND((C2564*D2564),4)</f>
        <v>9.8652999999999995</v>
      </c>
      <c r="F2564" s="17"/>
    </row>
    <row r="2565" spans="1:6" ht="30" x14ac:dyDescent="0.25">
      <c r="A2565" s="17" t="s">
        <v>1328</v>
      </c>
      <c r="B2565" t="s">
        <v>144</v>
      </c>
      <c r="C2565">
        <v>0.96</v>
      </c>
      <c r="D2565">
        <v>9.61</v>
      </c>
      <c r="E2565">
        <f>ROUND((C2565*D2565),4)</f>
        <v>9.2256</v>
      </c>
      <c r="F2565" s="17"/>
    </row>
    <row r="2566" spans="1:6" x14ac:dyDescent="0.25">
      <c r="A2566" s="17" t="s">
        <v>103</v>
      </c>
      <c r="B2566" t="s">
        <v>9</v>
      </c>
      <c r="C2566" t="s">
        <v>9</v>
      </c>
      <c r="D2566" t="s">
        <v>9</v>
      </c>
      <c r="E2566">
        <f>SUM(E2564:E2565)</f>
        <v>19.090899999999998</v>
      </c>
      <c r="F2566" s="17"/>
    </row>
    <row r="2567" spans="1:6" x14ac:dyDescent="0.25">
      <c r="F2567" s="17"/>
    </row>
    <row r="2568" spans="1:6" x14ac:dyDescent="0.25">
      <c r="A2568" s="17" t="s">
        <v>110</v>
      </c>
      <c r="B2568" t="s">
        <v>9</v>
      </c>
      <c r="C2568" t="s">
        <v>9</v>
      </c>
      <c r="D2568" t="s">
        <v>9</v>
      </c>
      <c r="E2568">
        <f>E2566</f>
        <v>19.090899999999998</v>
      </c>
      <c r="F2568" s="17"/>
    </row>
    <row r="2569" spans="1:6" x14ac:dyDescent="0.25">
      <c r="F2569" s="17"/>
    </row>
    <row r="2570" spans="1:6" x14ac:dyDescent="0.25">
      <c r="A2570" s="17" t="s">
        <v>251</v>
      </c>
      <c r="F2570" s="17"/>
    </row>
    <row r="2571" spans="1:6" ht="30" x14ac:dyDescent="0.25">
      <c r="A2571" s="17" t="s">
        <v>252</v>
      </c>
      <c r="F2571" s="17"/>
    </row>
    <row r="2572" spans="1:6" x14ac:dyDescent="0.25">
      <c r="A2572" s="17" t="s">
        <v>125</v>
      </c>
      <c r="F2572" s="17"/>
    </row>
    <row r="2573" spans="1:6" x14ac:dyDescent="0.25">
      <c r="F2573" s="17"/>
    </row>
    <row r="2574" spans="1:6" x14ac:dyDescent="0.25">
      <c r="A2574" s="17" t="s">
        <v>106</v>
      </c>
      <c r="B2574" t="s">
        <v>98</v>
      </c>
      <c r="C2574" t="s">
        <v>99</v>
      </c>
      <c r="D2574" t="s">
        <v>100</v>
      </c>
      <c r="E2574" t="s">
        <v>101</v>
      </c>
      <c r="F2574" s="17"/>
    </row>
    <row r="2575" spans="1:6" ht="45" x14ac:dyDescent="0.25">
      <c r="A2575" s="17" t="s">
        <v>1329</v>
      </c>
      <c r="B2575" t="s">
        <v>105</v>
      </c>
      <c r="C2575">
        <v>4.8899999999999997</v>
      </c>
      <c r="D2575">
        <v>11.343299999999999</v>
      </c>
      <c r="E2575">
        <f>ROUND((C2575*D2575),4)</f>
        <v>55.468699999999998</v>
      </c>
      <c r="F2575" s="17"/>
    </row>
    <row r="2576" spans="1:6" ht="45" x14ac:dyDescent="0.25">
      <c r="A2576" s="17" t="s">
        <v>1330</v>
      </c>
      <c r="B2576" t="s">
        <v>191</v>
      </c>
      <c r="C2576">
        <v>1.1599999999999999</v>
      </c>
      <c r="D2576">
        <v>1.5947</v>
      </c>
      <c r="E2576">
        <f>ROUND((C2576*D2576),4)</f>
        <v>1.8499000000000001</v>
      </c>
      <c r="F2576" s="17"/>
    </row>
    <row r="2577" spans="1:6" ht="45" x14ac:dyDescent="0.25">
      <c r="A2577" s="17" t="s">
        <v>1331</v>
      </c>
      <c r="B2577" t="s">
        <v>126</v>
      </c>
      <c r="C2577">
        <v>3.82</v>
      </c>
      <c r="D2577">
        <v>0.59350000000000003</v>
      </c>
      <c r="E2577">
        <f>ROUND((C2577*D2577),4)</f>
        <v>2.2671999999999999</v>
      </c>
      <c r="F2577" s="17"/>
    </row>
    <row r="2578" spans="1:6" ht="45" x14ac:dyDescent="0.25">
      <c r="A2578" s="17" t="s">
        <v>253</v>
      </c>
      <c r="B2578" t="s">
        <v>132</v>
      </c>
      <c r="C2578">
        <v>1844.31</v>
      </c>
      <c r="D2578">
        <v>0.45</v>
      </c>
      <c r="E2578">
        <f>ROUND((C2578*D2578),4)</f>
        <v>829.93949999999995</v>
      </c>
      <c r="F2578" s="17"/>
    </row>
    <row r="2579" spans="1:6" x14ac:dyDescent="0.25">
      <c r="A2579" s="17" t="s">
        <v>103</v>
      </c>
      <c r="B2579" t="s">
        <v>9</v>
      </c>
      <c r="C2579" t="s">
        <v>9</v>
      </c>
      <c r="D2579" t="s">
        <v>9</v>
      </c>
      <c r="E2579">
        <f>SUM(E2575:E2578)</f>
        <v>889.5252999999999</v>
      </c>
      <c r="F2579" s="17"/>
    </row>
    <row r="2580" spans="1:6" x14ac:dyDescent="0.25">
      <c r="F2580" s="17"/>
    </row>
    <row r="2581" spans="1:6" x14ac:dyDescent="0.25">
      <c r="A2581" s="17" t="s">
        <v>110</v>
      </c>
      <c r="B2581" t="s">
        <v>9</v>
      </c>
      <c r="C2581" t="s">
        <v>9</v>
      </c>
      <c r="D2581" t="s">
        <v>9</v>
      </c>
      <c r="E2581">
        <f>E2579</f>
        <v>889.5252999999999</v>
      </c>
      <c r="F2581" s="17"/>
    </row>
    <row r="2582" spans="1:6" x14ac:dyDescent="0.25">
      <c r="F2582" s="17"/>
    </row>
    <row r="2583" spans="1:6" x14ac:dyDescent="0.25">
      <c r="A2583" s="17" t="s">
        <v>1332</v>
      </c>
      <c r="F2583" s="17"/>
    </row>
    <row r="2584" spans="1:6" ht="30" x14ac:dyDescent="0.25">
      <c r="A2584" s="17" t="s">
        <v>1333</v>
      </c>
      <c r="F2584" s="17"/>
    </row>
    <row r="2585" spans="1:6" x14ac:dyDescent="0.25">
      <c r="A2585" s="17" t="s">
        <v>125</v>
      </c>
      <c r="F2585" s="17"/>
    </row>
    <row r="2586" spans="1:6" x14ac:dyDescent="0.25">
      <c r="F2586" s="17"/>
    </row>
    <row r="2587" spans="1:6" x14ac:dyDescent="0.25">
      <c r="A2587" s="17" t="s">
        <v>106</v>
      </c>
      <c r="B2587" t="s">
        <v>98</v>
      </c>
      <c r="C2587" t="s">
        <v>99</v>
      </c>
      <c r="D2587" t="s">
        <v>100</v>
      </c>
      <c r="E2587" t="s">
        <v>101</v>
      </c>
      <c r="F2587" s="17"/>
    </row>
    <row r="2588" spans="1:6" x14ac:dyDescent="0.25">
      <c r="A2588" s="17" t="s">
        <v>985</v>
      </c>
      <c r="B2588" t="s">
        <v>105</v>
      </c>
      <c r="C2588">
        <v>17.989999999999998</v>
      </c>
      <c r="D2588">
        <v>10.5754</v>
      </c>
      <c r="E2588">
        <f>ROUND((C2588*D2588),4)</f>
        <v>190.25139999999999</v>
      </c>
      <c r="F2588" s="17"/>
    </row>
    <row r="2589" spans="1:6" ht="30" x14ac:dyDescent="0.25">
      <c r="A2589" s="17" t="s">
        <v>1334</v>
      </c>
      <c r="B2589" t="s">
        <v>132</v>
      </c>
      <c r="C2589">
        <v>1995</v>
      </c>
      <c r="D2589">
        <v>2.15</v>
      </c>
      <c r="E2589">
        <f>ROUND((C2589*D2589),4)</f>
        <v>4289.25</v>
      </c>
      <c r="F2589" s="17"/>
    </row>
    <row r="2590" spans="1:6" x14ac:dyDescent="0.25">
      <c r="A2590" s="17" t="s">
        <v>103</v>
      </c>
      <c r="B2590" t="s">
        <v>9</v>
      </c>
      <c r="C2590" t="s">
        <v>9</v>
      </c>
      <c r="D2590" t="s">
        <v>9</v>
      </c>
      <c r="E2590">
        <f>SUM(E2588:E2589)</f>
        <v>4479.5014000000001</v>
      </c>
      <c r="F2590" s="17"/>
    </row>
    <row r="2591" spans="1:6" x14ac:dyDescent="0.25">
      <c r="F2591" s="17"/>
    </row>
    <row r="2592" spans="1:6" x14ac:dyDescent="0.25">
      <c r="A2592" s="17" t="s">
        <v>110</v>
      </c>
      <c r="B2592" t="s">
        <v>9</v>
      </c>
      <c r="C2592" t="s">
        <v>9</v>
      </c>
      <c r="D2592" t="s">
        <v>9</v>
      </c>
      <c r="E2592">
        <f>E2590</f>
        <v>4479.5014000000001</v>
      </c>
      <c r="F2592" s="17"/>
    </row>
    <row r="2593" spans="1:6" x14ac:dyDescent="0.25">
      <c r="F2593" s="17"/>
    </row>
    <row r="2594" spans="1:6" x14ac:dyDescent="0.25">
      <c r="A2594" s="17" t="s">
        <v>254</v>
      </c>
      <c r="F2594" s="17"/>
    </row>
    <row r="2595" spans="1:6" ht="30" x14ac:dyDescent="0.25">
      <c r="A2595" s="17" t="s">
        <v>255</v>
      </c>
      <c r="F2595" s="17"/>
    </row>
    <row r="2596" spans="1:6" x14ac:dyDescent="0.25">
      <c r="A2596" s="17" t="s">
        <v>125</v>
      </c>
      <c r="F2596" s="17"/>
    </row>
    <row r="2597" spans="1:6" x14ac:dyDescent="0.25">
      <c r="F2597" s="17"/>
    </row>
    <row r="2598" spans="1:6" x14ac:dyDescent="0.25">
      <c r="A2598" s="17" t="s">
        <v>106</v>
      </c>
      <c r="B2598" t="s">
        <v>98</v>
      </c>
      <c r="C2598" t="s">
        <v>99</v>
      </c>
      <c r="D2598" t="s">
        <v>100</v>
      </c>
      <c r="E2598" t="s">
        <v>101</v>
      </c>
      <c r="F2598" s="17"/>
    </row>
    <row r="2599" spans="1:6" ht="45" x14ac:dyDescent="0.25">
      <c r="A2599" s="17" t="s">
        <v>1329</v>
      </c>
      <c r="B2599" t="s">
        <v>105</v>
      </c>
      <c r="C2599">
        <v>4.75</v>
      </c>
      <c r="D2599">
        <v>11.343299999999999</v>
      </c>
      <c r="E2599">
        <f t="shared" ref="E2599:E2604" si="40">ROUND((C2599*D2599),4)</f>
        <v>53.880699999999997</v>
      </c>
      <c r="F2599" s="17"/>
    </row>
    <row r="2600" spans="1:6" ht="60" x14ac:dyDescent="0.25">
      <c r="A2600" s="17" t="s">
        <v>1335</v>
      </c>
      <c r="B2600" t="s">
        <v>191</v>
      </c>
      <c r="C2600">
        <v>1.1100000000000001</v>
      </c>
      <c r="D2600">
        <v>0.80249999999999999</v>
      </c>
      <c r="E2600">
        <f t="shared" si="40"/>
        <v>0.89080000000000004</v>
      </c>
      <c r="F2600" s="17"/>
    </row>
    <row r="2601" spans="1:6" ht="60" x14ac:dyDescent="0.25">
      <c r="A2601" s="17" t="s">
        <v>1336</v>
      </c>
      <c r="B2601" t="s">
        <v>126</v>
      </c>
      <c r="C2601">
        <v>3.64</v>
      </c>
      <c r="D2601">
        <v>0.23680000000000001</v>
      </c>
      <c r="E2601">
        <f t="shared" si="40"/>
        <v>0.86199999999999999</v>
      </c>
      <c r="F2601" s="17"/>
    </row>
    <row r="2602" spans="1:6" ht="30" x14ac:dyDescent="0.25">
      <c r="A2602" s="17" t="s">
        <v>1313</v>
      </c>
      <c r="B2602" t="s">
        <v>135</v>
      </c>
      <c r="C2602">
        <v>1.29</v>
      </c>
      <c r="D2602">
        <v>70.92</v>
      </c>
      <c r="E2602">
        <f t="shared" si="40"/>
        <v>91.486800000000002</v>
      </c>
      <c r="F2602" s="17"/>
    </row>
    <row r="2603" spans="1:6" ht="30" x14ac:dyDescent="0.25">
      <c r="A2603" s="17" t="s">
        <v>256</v>
      </c>
      <c r="B2603" t="s">
        <v>132</v>
      </c>
      <c r="C2603">
        <v>193.7</v>
      </c>
      <c r="D2603">
        <v>0.5</v>
      </c>
      <c r="E2603">
        <f t="shared" si="40"/>
        <v>96.85</v>
      </c>
      <c r="F2603" s="17"/>
    </row>
    <row r="2604" spans="1:6" x14ac:dyDescent="0.25">
      <c r="A2604" s="17" t="s">
        <v>230</v>
      </c>
      <c r="B2604" t="s">
        <v>132</v>
      </c>
      <c r="C2604">
        <v>185.63</v>
      </c>
      <c r="D2604">
        <v>0.44</v>
      </c>
      <c r="E2604">
        <f t="shared" si="40"/>
        <v>81.677199999999999</v>
      </c>
      <c r="F2604" s="17"/>
    </row>
    <row r="2605" spans="1:6" x14ac:dyDescent="0.25">
      <c r="A2605" s="17" t="s">
        <v>103</v>
      </c>
      <c r="B2605" t="s">
        <v>9</v>
      </c>
      <c r="C2605" t="s">
        <v>9</v>
      </c>
      <c r="D2605" t="s">
        <v>9</v>
      </c>
      <c r="E2605">
        <f>SUM(E2599:E2604)</f>
        <v>325.64749999999998</v>
      </c>
      <c r="F2605" s="17"/>
    </row>
    <row r="2606" spans="1:6" x14ac:dyDescent="0.25">
      <c r="F2606" s="17"/>
    </row>
    <row r="2607" spans="1:6" x14ac:dyDescent="0.25">
      <c r="A2607" s="17" t="s">
        <v>110</v>
      </c>
      <c r="B2607" t="s">
        <v>9</v>
      </c>
      <c r="C2607" t="s">
        <v>9</v>
      </c>
      <c r="D2607" t="s">
        <v>9</v>
      </c>
      <c r="E2607">
        <f>E2605</f>
        <v>325.64749999999998</v>
      </c>
      <c r="F2607" s="17"/>
    </row>
    <row r="2608" spans="1:6" x14ac:dyDescent="0.25">
      <c r="F2608" s="17"/>
    </row>
    <row r="2609" spans="1:6" x14ac:dyDescent="0.25">
      <c r="A2609" s="17" t="s">
        <v>257</v>
      </c>
      <c r="F2609" s="17"/>
    </row>
    <row r="2610" spans="1:6" ht="30" x14ac:dyDescent="0.25">
      <c r="A2610" s="17" t="s">
        <v>1337</v>
      </c>
      <c r="F2610" s="17"/>
    </row>
    <row r="2611" spans="1:6" x14ac:dyDescent="0.25">
      <c r="A2611" s="17" t="s">
        <v>125</v>
      </c>
      <c r="F2611" s="17"/>
    </row>
    <row r="2612" spans="1:6" x14ac:dyDescent="0.25">
      <c r="F2612" s="17"/>
    </row>
    <row r="2613" spans="1:6" x14ac:dyDescent="0.25">
      <c r="A2613" s="17" t="s">
        <v>106</v>
      </c>
      <c r="B2613" t="s">
        <v>98</v>
      </c>
      <c r="C2613" t="s">
        <v>99</v>
      </c>
      <c r="D2613" t="s">
        <v>100</v>
      </c>
      <c r="E2613" t="s">
        <v>101</v>
      </c>
      <c r="F2613" s="17"/>
    </row>
    <row r="2614" spans="1:6" ht="45" x14ac:dyDescent="0.25">
      <c r="A2614" s="17" t="s">
        <v>1329</v>
      </c>
      <c r="B2614" t="s">
        <v>105</v>
      </c>
      <c r="C2614">
        <v>6.06</v>
      </c>
      <c r="D2614">
        <v>11.343299999999999</v>
      </c>
      <c r="E2614">
        <f t="shared" ref="E2614:E2619" si="41">ROUND((C2614*D2614),4)</f>
        <v>68.740399999999994</v>
      </c>
      <c r="F2614" s="17"/>
    </row>
    <row r="2615" spans="1:6" ht="45" x14ac:dyDescent="0.25">
      <c r="A2615" s="17" t="s">
        <v>1338</v>
      </c>
      <c r="B2615" t="s">
        <v>191</v>
      </c>
      <c r="C2615">
        <v>1.41</v>
      </c>
      <c r="D2615">
        <v>2.0524</v>
      </c>
      <c r="E2615">
        <f t="shared" si="41"/>
        <v>2.8938999999999999</v>
      </c>
      <c r="F2615" s="17"/>
    </row>
    <row r="2616" spans="1:6" ht="45" x14ac:dyDescent="0.25">
      <c r="A2616" s="17" t="s">
        <v>1339</v>
      </c>
      <c r="B2616" t="s">
        <v>126</v>
      </c>
      <c r="C2616">
        <v>4.6500000000000004</v>
      </c>
      <c r="D2616">
        <v>0.62770000000000004</v>
      </c>
      <c r="E2616">
        <f t="shared" si="41"/>
        <v>2.9188000000000001</v>
      </c>
      <c r="F2616" s="17"/>
    </row>
    <row r="2617" spans="1:6" x14ac:dyDescent="0.25">
      <c r="A2617" s="17" t="s">
        <v>258</v>
      </c>
      <c r="B2617" t="s">
        <v>175</v>
      </c>
      <c r="C2617">
        <v>183.21</v>
      </c>
      <c r="D2617">
        <v>7.87</v>
      </c>
      <c r="E2617">
        <f t="shared" si="41"/>
        <v>1441.8626999999999</v>
      </c>
      <c r="F2617" s="17"/>
    </row>
    <row r="2618" spans="1:6" ht="30" x14ac:dyDescent="0.25">
      <c r="A2618" s="17" t="s">
        <v>1340</v>
      </c>
      <c r="B2618" t="s">
        <v>135</v>
      </c>
      <c r="C2618">
        <v>0.86</v>
      </c>
      <c r="D2618">
        <v>74.25</v>
      </c>
      <c r="E2618">
        <f t="shared" si="41"/>
        <v>63.854999999999997</v>
      </c>
      <c r="F2618" s="17"/>
    </row>
    <row r="2619" spans="1:6" x14ac:dyDescent="0.25">
      <c r="A2619" s="17" t="s">
        <v>230</v>
      </c>
      <c r="B2619" t="s">
        <v>132</v>
      </c>
      <c r="C2619">
        <v>246.11</v>
      </c>
      <c r="D2619">
        <v>0.44</v>
      </c>
      <c r="E2619">
        <f t="shared" si="41"/>
        <v>108.2884</v>
      </c>
      <c r="F2619" s="17"/>
    </row>
    <row r="2620" spans="1:6" x14ac:dyDescent="0.25">
      <c r="A2620" s="17" t="s">
        <v>103</v>
      </c>
      <c r="B2620" t="s">
        <v>9</v>
      </c>
      <c r="C2620" t="s">
        <v>9</v>
      </c>
      <c r="D2620" t="s">
        <v>9</v>
      </c>
      <c r="E2620">
        <f>SUM(E2614:E2619)</f>
        <v>1688.5591999999999</v>
      </c>
      <c r="F2620" s="17"/>
    </row>
    <row r="2621" spans="1:6" x14ac:dyDescent="0.25">
      <c r="F2621" s="17"/>
    </row>
    <row r="2622" spans="1:6" x14ac:dyDescent="0.25">
      <c r="A2622" s="17" t="s">
        <v>110</v>
      </c>
      <c r="B2622" t="s">
        <v>9</v>
      </c>
      <c r="C2622" t="s">
        <v>9</v>
      </c>
      <c r="D2622" t="s">
        <v>9</v>
      </c>
      <c r="E2622">
        <f>E2620</f>
        <v>1688.5591999999999</v>
      </c>
      <c r="F2622" s="17"/>
    </row>
    <row r="2623" spans="1:6" x14ac:dyDescent="0.25">
      <c r="F2623" s="17"/>
    </row>
    <row r="2624" spans="1:6" x14ac:dyDescent="0.25">
      <c r="A2624" s="17" t="s">
        <v>1341</v>
      </c>
      <c r="F2624" s="17"/>
    </row>
    <row r="2625" spans="1:6" ht="30" x14ac:dyDescent="0.25">
      <c r="A2625" s="17" t="s">
        <v>255</v>
      </c>
      <c r="F2625" s="17"/>
    </row>
    <row r="2626" spans="1:6" x14ac:dyDescent="0.25">
      <c r="A2626" s="17" t="s">
        <v>125</v>
      </c>
      <c r="F2626" s="17"/>
    </row>
    <row r="2627" spans="1:6" x14ac:dyDescent="0.25">
      <c r="F2627" s="17"/>
    </row>
    <row r="2628" spans="1:6" x14ac:dyDescent="0.25">
      <c r="A2628" s="17" t="s">
        <v>106</v>
      </c>
      <c r="B2628" t="s">
        <v>98</v>
      </c>
      <c r="C2628" t="s">
        <v>99</v>
      </c>
      <c r="D2628" t="s">
        <v>100</v>
      </c>
      <c r="E2628" t="s">
        <v>101</v>
      </c>
      <c r="F2628" s="17"/>
    </row>
    <row r="2629" spans="1:6" x14ac:dyDescent="0.25">
      <c r="A2629" s="17" t="s">
        <v>985</v>
      </c>
      <c r="B2629" t="s">
        <v>105</v>
      </c>
      <c r="C2629">
        <v>11.37</v>
      </c>
      <c r="D2629">
        <v>10.5754</v>
      </c>
      <c r="E2629">
        <f>ROUND((C2629*D2629),4)</f>
        <v>120.2423</v>
      </c>
      <c r="F2629" s="17"/>
    </row>
    <row r="2630" spans="1:6" ht="30" x14ac:dyDescent="0.25">
      <c r="A2630" s="17" t="s">
        <v>1313</v>
      </c>
      <c r="B2630" t="s">
        <v>135</v>
      </c>
      <c r="C2630">
        <v>1.26</v>
      </c>
      <c r="D2630">
        <v>70.92</v>
      </c>
      <c r="E2630">
        <f>ROUND((C2630*D2630),4)</f>
        <v>89.359200000000001</v>
      </c>
      <c r="F2630" s="17"/>
    </row>
    <row r="2631" spans="1:6" ht="30" x14ac:dyDescent="0.25">
      <c r="A2631" s="17" t="s">
        <v>256</v>
      </c>
      <c r="B2631" t="s">
        <v>132</v>
      </c>
      <c r="C2631">
        <v>188.94</v>
      </c>
      <c r="D2631">
        <v>0.5</v>
      </c>
      <c r="E2631">
        <f>ROUND((C2631*D2631),4)</f>
        <v>94.47</v>
      </c>
      <c r="F2631" s="17"/>
    </row>
    <row r="2632" spans="1:6" x14ac:dyDescent="0.25">
      <c r="A2632" s="17" t="s">
        <v>230</v>
      </c>
      <c r="B2632" t="s">
        <v>132</v>
      </c>
      <c r="C2632">
        <v>181.07</v>
      </c>
      <c r="D2632">
        <v>0.44</v>
      </c>
      <c r="E2632">
        <f>ROUND((C2632*D2632),4)</f>
        <v>79.6708</v>
      </c>
      <c r="F2632" s="17"/>
    </row>
    <row r="2633" spans="1:6" x14ac:dyDescent="0.25">
      <c r="A2633" s="17" t="s">
        <v>103</v>
      </c>
      <c r="B2633" t="s">
        <v>9</v>
      </c>
      <c r="C2633" t="s">
        <v>9</v>
      </c>
      <c r="D2633" t="s">
        <v>9</v>
      </c>
      <c r="E2633">
        <f>SUM(E2629:E2632)</f>
        <v>383.7423</v>
      </c>
      <c r="F2633" s="17"/>
    </row>
    <row r="2634" spans="1:6" x14ac:dyDescent="0.25">
      <c r="F2634" s="17"/>
    </row>
    <row r="2635" spans="1:6" x14ac:dyDescent="0.25">
      <c r="A2635" s="17" t="s">
        <v>110</v>
      </c>
      <c r="B2635" t="s">
        <v>9</v>
      </c>
      <c r="C2635" t="s">
        <v>9</v>
      </c>
      <c r="D2635" t="s">
        <v>9</v>
      </c>
      <c r="E2635">
        <f>E2633</f>
        <v>383.7423</v>
      </c>
      <c r="F2635" s="17"/>
    </row>
    <row r="2636" spans="1:6" x14ac:dyDescent="0.25">
      <c r="F2636" s="17"/>
    </row>
    <row r="2637" spans="1:6" x14ac:dyDescent="0.25">
      <c r="A2637" s="17" t="s">
        <v>259</v>
      </c>
      <c r="F2637" s="17"/>
    </row>
    <row r="2638" spans="1:6" ht="30" x14ac:dyDescent="0.25">
      <c r="A2638" s="17" t="s">
        <v>260</v>
      </c>
      <c r="F2638" s="17"/>
    </row>
    <row r="2639" spans="1:6" x14ac:dyDescent="0.25">
      <c r="A2639" s="17" t="s">
        <v>261</v>
      </c>
      <c r="F2639" s="17"/>
    </row>
    <row r="2640" spans="1:6" x14ac:dyDescent="0.25">
      <c r="F2640" s="17"/>
    </row>
    <row r="2641" spans="1:6" x14ac:dyDescent="0.25">
      <c r="A2641" s="17" t="s">
        <v>104</v>
      </c>
      <c r="B2641" t="s">
        <v>98</v>
      </c>
      <c r="C2641" t="s">
        <v>99</v>
      </c>
      <c r="D2641" t="s">
        <v>100</v>
      </c>
      <c r="E2641" t="s">
        <v>101</v>
      </c>
      <c r="F2641" s="17"/>
    </row>
    <row r="2642" spans="1:6" x14ac:dyDescent="0.25">
      <c r="A2642" s="17" t="s">
        <v>262</v>
      </c>
      <c r="B2642" t="s">
        <v>105</v>
      </c>
      <c r="C2642">
        <v>1</v>
      </c>
      <c r="D2642">
        <v>8.6199999999999992</v>
      </c>
      <c r="E2642">
        <f>ROUND((C2642*D2642),4)</f>
        <v>8.6199999999999992</v>
      </c>
      <c r="F2642" s="17"/>
    </row>
    <row r="2643" spans="1:6" x14ac:dyDescent="0.25">
      <c r="A2643" s="17" t="s">
        <v>103</v>
      </c>
      <c r="B2643" t="s">
        <v>9</v>
      </c>
      <c r="C2643" t="s">
        <v>9</v>
      </c>
      <c r="D2643" t="s">
        <v>9</v>
      </c>
      <c r="E2643">
        <f>SUM(E2642:E2642)</f>
        <v>8.6199999999999992</v>
      </c>
      <c r="F2643" s="17"/>
    </row>
    <row r="2644" spans="1:6" x14ac:dyDescent="0.25">
      <c r="F2644" s="17"/>
    </row>
    <row r="2645" spans="1:6" x14ac:dyDescent="0.25">
      <c r="A2645" s="17" t="s">
        <v>106</v>
      </c>
      <c r="B2645" t="s">
        <v>98</v>
      </c>
      <c r="C2645" t="s">
        <v>99</v>
      </c>
      <c r="D2645" t="s">
        <v>100</v>
      </c>
      <c r="E2645" t="s">
        <v>101</v>
      </c>
      <c r="F2645" s="17"/>
    </row>
    <row r="2646" spans="1:6" x14ac:dyDescent="0.25">
      <c r="A2646" s="17" t="s">
        <v>263</v>
      </c>
      <c r="B2646" t="s">
        <v>105</v>
      </c>
      <c r="C2646">
        <v>1</v>
      </c>
      <c r="D2646">
        <v>0.33889999999999998</v>
      </c>
      <c r="E2646">
        <f t="shared" ref="E2646:E2651" si="42">ROUND((C2646*D2646),4)</f>
        <v>0.33889999999999998</v>
      </c>
      <c r="F2646" s="17"/>
    </row>
    <row r="2647" spans="1:6" x14ac:dyDescent="0.25">
      <c r="A2647" s="17" t="s">
        <v>264</v>
      </c>
      <c r="B2647" t="s">
        <v>105</v>
      </c>
      <c r="C2647">
        <v>1</v>
      </c>
      <c r="D2647">
        <v>1.1265000000000001</v>
      </c>
      <c r="E2647">
        <f t="shared" si="42"/>
        <v>1.1265000000000001</v>
      </c>
      <c r="F2647" s="17"/>
    </row>
    <row r="2648" spans="1:6" ht="30" x14ac:dyDescent="0.25">
      <c r="A2648" s="17" t="s">
        <v>265</v>
      </c>
      <c r="B2648" t="s">
        <v>105</v>
      </c>
      <c r="C2648">
        <v>1</v>
      </c>
      <c r="D2648">
        <v>0.6</v>
      </c>
      <c r="E2648">
        <f t="shared" si="42"/>
        <v>0.6</v>
      </c>
      <c r="F2648" s="17"/>
    </row>
    <row r="2649" spans="1:6" ht="30" x14ac:dyDescent="0.25">
      <c r="A2649" s="17" t="s">
        <v>266</v>
      </c>
      <c r="B2649" t="s">
        <v>105</v>
      </c>
      <c r="C2649">
        <v>1</v>
      </c>
      <c r="D2649">
        <v>0.7</v>
      </c>
      <c r="E2649">
        <f t="shared" si="42"/>
        <v>0.7</v>
      </c>
      <c r="F2649" s="17"/>
    </row>
    <row r="2650" spans="1:6" ht="30" x14ac:dyDescent="0.25">
      <c r="A2650" s="17" t="s">
        <v>267</v>
      </c>
      <c r="B2650" t="s">
        <v>105</v>
      </c>
      <c r="C2650">
        <v>1</v>
      </c>
      <c r="D2650">
        <v>0.09</v>
      </c>
      <c r="E2650">
        <f t="shared" si="42"/>
        <v>0.09</v>
      </c>
      <c r="F2650" s="17"/>
    </row>
    <row r="2651" spans="1:6" ht="30" x14ac:dyDescent="0.25">
      <c r="A2651" s="17" t="s">
        <v>268</v>
      </c>
      <c r="B2651" t="s">
        <v>105</v>
      </c>
      <c r="C2651">
        <v>1</v>
      </c>
      <c r="D2651">
        <v>0.04</v>
      </c>
      <c r="E2651">
        <f t="shared" si="42"/>
        <v>0.04</v>
      </c>
      <c r="F2651" s="17"/>
    </row>
    <row r="2652" spans="1:6" x14ac:dyDescent="0.25">
      <c r="A2652" s="17" t="s">
        <v>103</v>
      </c>
      <c r="B2652" t="s">
        <v>9</v>
      </c>
      <c r="C2652" t="s">
        <v>9</v>
      </c>
      <c r="D2652" t="s">
        <v>9</v>
      </c>
      <c r="E2652">
        <f>SUM(E2646:E2651)</f>
        <v>2.8953999999999995</v>
      </c>
      <c r="F2652" s="17"/>
    </row>
    <row r="2653" spans="1:6" x14ac:dyDescent="0.25">
      <c r="F2653" s="17"/>
    </row>
    <row r="2654" spans="1:6" x14ac:dyDescent="0.25">
      <c r="A2654" s="17" t="s">
        <v>110</v>
      </c>
      <c r="B2654" t="s">
        <v>9</v>
      </c>
      <c r="C2654" t="s">
        <v>9</v>
      </c>
      <c r="D2654" t="s">
        <v>9</v>
      </c>
      <c r="E2654">
        <f>E2643+E2652</f>
        <v>11.5154</v>
      </c>
      <c r="F2654" s="17"/>
    </row>
    <row r="2655" spans="1:6" x14ac:dyDescent="0.25">
      <c r="F2655" s="17"/>
    </row>
    <row r="2656" spans="1:6" x14ac:dyDescent="0.25">
      <c r="A2656" s="17" t="s">
        <v>269</v>
      </c>
      <c r="F2656" s="17"/>
    </row>
    <row r="2657" spans="1:6" ht="30" x14ac:dyDescent="0.25">
      <c r="A2657" s="17" t="s">
        <v>270</v>
      </c>
      <c r="F2657" s="17"/>
    </row>
    <row r="2658" spans="1:6" x14ac:dyDescent="0.25">
      <c r="A2658" s="17" t="s">
        <v>261</v>
      </c>
      <c r="F2658" s="17"/>
    </row>
    <row r="2659" spans="1:6" x14ac:dyDescent="0.25">
      <c r="F2659" s="17"/>
    </row>
    <row r="2660" spans="1:6" x14ac:dyDescent="0.25">
      <c r="A2660" s="17" t="s">
        <v>104</v>
      </c>
      <c r="B2660" t="s">
        <v>98</v>
      </c>
      <c r="C2660" t="s">
        <v>99</v>
      </c>
      <c r="D2660" t="s">
        <v>100</v>
      </c>
      <c r="E2660" t="s">
        <v>101</v>
      </c>
      <c r="F2660" s="17"/>
    </row>
    <row r="2661" spans="1:6" x14ac:dyDescent="0.25">
      <c r="A2661" s="17" t="s">
        <v>271</v>
      </c>
      <c r="B2661" t="s">
        <v>105</v>
      </c>
      <c r="C2661">
        <v>1</v>
      </c>
      <c r="D2661">
        <v>8.36</v>
      </c>
      <c r="E2661">
        <f>ROUND((C2661*D2661),4)</f>
        <v>8.36</v>
      </c>
      <c r="F2661" s="17"/>
    </row>
    <row r="2662" spans="1:6" x14ac:dyDescent="0.25">
      <c r="A2662" s="17" t="s">
        <v>103</v>
      </c>
      <c r="B2662" t="s">
        <v>9</v>
      </c>
      <c r="C2662" t="s">
        <v>9</v>
      </c>
      <c r="D2662" t="s">
        <v>9</v>
      </c>
      <c r="E2662">
        <f>SUM(E2661:E2661)</f>
        <v>8.36</v>
      </c>
      <c r="F2662" s="17"/>
    </row>
    <row r="2663" spans="1:6" x14ac:dyDescent="0.25">
      <c r="F2663" s="17"/>
    </row>
    <row r="2664" spans="1:6" x14ac:dyDescent="0.25">
      <c r="A2664" s="17" t="s">
        <v>106</v>
      </c>
      <c r="B2664" t="s">
        <v>98</v>
      </c>
      <c r="C2664" t="s">
        <v>99</v>
      </c>
      <c r="D2664" t="s">
        <v>100</v>
      </c>
      <c r="E2664" t="s">
        <v>101</v>
      </c>
      <c r="F2664" s="17"/>
    </row>
    <row r="2665" spans="1:6" x14ac:dyDescent="0.25">
      <c r="A2665" s="17" t="s">
        <v>263</v>
      </c>
      <c r="B2665" t="s">
        <v>105</v>
      </c>
      <c r="C2665">
        <v>1</v>
      </c>
      <c r="D2665">
        <v>0.33889999999999998</v>
      </c>
      <c r="E2665">
        <f t="shared" ref="E2665:E2670" si="43">ROUND((C2665*D2665),4)</f>
        <v>0.33889999999999998</v>
      </c>
      <c r="F2665" s="17"/>
    </row>
    <row r="2666" spans="1:6" x14ac:dyDescent="0.25">
      <c r="A2666" s="17" t="s">
        <v>264</v>
      </c>
      <c r="B2666" t="s">
        <v>105</v>
      </c>
      <c r="C2666">
        <v>1</v>
      </c>
      <c r="D2666">
        <v>1.1265000000000001</v>
      </c>
      <c r="E2666">
        <f t="shared" si="43"/>
        <v>1.1265000000000001</v>
      </c>
      <c r="F2666" s="17"/>
    </row>
    <row r="2667" spans="1:6" ht="30" x14ac:dyDescent="0.25">
      <c r="A2667" s="17" t="s">
        <v>265</v>
      </c>
      <c r="B2667" t="s">
        <v>105</v>
      </c>
      <c r="C2667">
        <v>1</v>
      </c>
      <c r="D2667">
        <v>0.6</v>
      </c>
      <c r="E2667">
        <f t="shared" si="43"/>
        <v>0.6</v>
      </c>
      <c r="F2667" s="17"/>
    </row>
    <row r="2668" spans="1:6" ht="30" x14ac:dyDescent="0.25">
      <c r="A2668" s="17" t="s">
        <v>266</v>
      </c>
      <c r="B2668" t="s">
        <v>105</v>
      </c>
      <c r="C2668">
        <v>1</v>
      </c>
      <c r="D2668">
        <v>0.7</v>
      </c>
      <c r="E2668">
        <f t="shared" si="43"/>
        <v>0.7</v>
      </c>
      <c r="F2668" s="17"/>
    </row>
    <row r="2669" spans="1:6" ht="30" x14ac:dyDescent="0.25">
      <c r="A2669" s="17" t="s">
        <v>267</v>
      </c>
      <c r="B2669" t="s">
        <v>105</v>
      </c>
      <c r="C2669">
        <v>1</v>
      </c>
      <c r="D2669">
        <v>0.09</v>
      </c>
      <c r="E2669">
        <f t="shared" si="43"/>
        <v>0.09</v>
      </c>
      <c r="F2669" s="17"/>
    </row>
    <row r="2670" spans="1:6" ht="30" x14ac:dyDescent="0.25">
      <c r="A2670" s="17" t="s">
        <v>268</v>
      </c>
      <c r="B2670" t="s">
        <v>105</v>
      </c>
      <c r="C2670">
        <v>1</v>
      </c>
      <c r="D2670">
        <v>0.04</v>
      </c>
      <c r="E2670">
        <f t="shared" si="43"/>
        <v>0.04</v>
      </c>
      <c r="F2670" s="17"/>
    </row>
    <row r="2671" spans="1:6" x14ac:dyDescent="0.25">
      <c r="A2671" s="17" t="s">
        <v>103</v>
      </c>
      <c r="B2671" t="s">
        <v>9</v>
      </c>
      <c r="C2671" t="s">
        <v>9</v>
      </c>
      <c r="D2671" t="s">
        <v>9</v>
      </c>
      <c r="E2671">
        <f>SUM(E2665:E2670)</f>
        <v>2.8953999999999995</v>
      </c>
      <c r="F2671" s="17"/>
    </row>
    <row r="2672" spans="1:6" x14ac:dyDescent="0.25">
      <c r="F2672" s="17"/>
    </row>
    <row r="2673" spans="1:6" x14ac:dyDescent="0.25">
      <c r="A2673" s="17" t="s">
        <v>110</v>
      </c>
      <c r="B2673" t="s">
        <v>9</v>
      </c>
      <c r="C2673" t="s">
        <v>9</v>
      </c>
      <c r="D2673" t="s">
        <v>9</v>
      </c>
      <c r="E2673">
        <f>E2662+E2671</f>
        <v>11.255399999999998</v>
      </c>
      <c r="F2673" s="17"/>
    </row>
    <row r="2674" spans="1:6" x14ac:dyDescent="0.25">
      <c r="F2674" s="17"/>
    </row>
    <row r="2675" spans="1:6" x14ac:dyDescent="0.25">
      <c r="A2675" s="17" t="s">
        <v>272</v>
      </c>
      <c r="F2675" s="17"/>
    </row>
    <row r="2676" spans="1:6" ht="30" x14ac:dyDescent="0.25">
      <c r="A2676" s="17" t="s">
        <v>273</v>
      </c>
      <c r="F2676" s="17"/>
    </row>
    <row r="2677" spans="1:6" x14ac:dyDescent="0.25">
      <c r="A2677" s="17" t="s">
        <v>261</v>
      </c>
      <c r="F2677" s="17"/>
    </row>
    <row r="2678" spans="1:6" x14ac:dyDescent="0.25">
      <c r="F2678" s="17"/>
    </row>
    <row r="2679" spans="1:6" x14ac:dyDescent="0.25">
      <c r="A2679" s="17" t="s">
        <v>104</v>
      </c>
      <c r="B2679" t="s">
        <v>98</v>
      </c>
      <c r="C2679" t="s">
        <v>99</v>
      </c>
      <c r="D2679" t="s">
        <v>100</v>
      </c>
      <c r="E2679" t="s">
        <v>101</v>
      </c>
      <c r="F2679" s="17"/>
    </row>
    <row r="2680" spans="1:6" x14ac:dyDescent="0.25">
      <c r="A2680" s="17" t="s">
        <v>274</v>
      </c>
      <c r="B2680" t="s">
        <v>105</v>
      </c>
      <c r="C2680">
        <v>1</v>
      </c>
      <c r="D2680">
        <v>8.66</v>
      </c>
      <c r="E2680">
        <f>ROUND((C2680*D2680),4)</f>
        <v>8.66</v>
      </c>
      <c r="F2680" s="17"/>
    </row>
    <row r="2681" spans="1:6" x14ac:dyDescent="0.25">
      <c r="A2681" s="17" t="s">
        <v>103</v>
      </c>
      <c r="B2681" t="s">
        <v>9</v>
      </c>
      <c r="C2681" t="s">
        <v>9</v>
      </c>
      <c r="D2681" t="s">
        <v>9</v>
      </c>
      <c r="E2681">
        <f>SUM(E2680:E2680)</f>
        <v>8.66</v>
      </c>
      <c r="F2681" s="17"/>
    </row>
    <row r="2682" spans="1:6" x14ac:dyDescent="0.25">
      <c r="F2682" s="17"/>
    </row>
    <row r="2683" spans="1:6" x14ac:dyDescent="0.25">
      <c r="A2683" s="17" t="s">
        <v>106</v>
      </c>
      <c r="B2683" t="s">
        <v>98</v>
      </c>
      <c r="C2683" t="s">
        <v>99</v>
      </c>
      <c r="D2683" t="s">
        <v>100</v>
      </c>
      <c r="E2683" t="s">
        <v>101</v>
      </c>
      <c r="F2683" s="17"/>
    </row>
    <row r="2684" spans="1:6" x14ac:dyDescent="0.25">
      <c r="A2684" s="17" t="s">
        <v>263</v>
      </c>
      <c r="B2684" t="s">
        <v>105</v>
      </c>
      <c r="C2684">
        <v>1</v>
      </c>
      <c r="D2684">
        <v>0.33889999999999998</v>
      </c>
      <c r="E2684">
        <f t="shared" ref="E2684:E2689" si="44">ROUND((C2684*D2684),4)</f>
        <v>0.33889999999999998</v>
      </c>
      <c r="F2684" s="17"/>
    </row>
    <row r="2685" spans="1:6" x14ac:dyDescent="0.25">
      <c r="A2685" s="17" t="s">
        <v>264</v>
      </c>
      <c r="B2685" t="s">
        <v>105</v>
      </c>
      <c r="C2685">
        <v>1</v>
      </c>
      <c r="D2685">
        <v>1.1265000000000001</v>
      </c>
      <c r="E2685">
        <f t="shared" si="44"/>
        <v>1.1265000000000001</v>
      </c>
      <c r="F2685" s="17"/>
    </row>
    <row r="2686" spans="1:6" ht="30" x14ac:dyDescent="0.25">
      <c r="A2686" s="17" t="s">
        <v>265</v>
      </c>
      <c r="B2686" t="s">
        <v>105</v>
      </c>
      <c r="C2686">
        <v>1</v>
      </c>
      <c r="D2686">
        <v>0.6</v>
      </c>
      <c r="E2686">
        <f t="shared" si="44"/>
        <v>0.6</v>
      </c>
      <c r="F2686" s="17"/>
    </row>
    <row r="2687" spans="1:6" ht="30" x14ac:dyDescent="0.25">
      <c r="A2687" s="17" t="s">
        <v>266</v>
      </c>
      <c r="B2687" t="s">
        <v>105</v>
      </c>
      <c r="C2687">
        <v>1</v>
      </c>
      <c r="D2687">
        <v>0.7</v>
      </c>
      <c r="E2687">
        <f t="shared" si="44"/>
        <v>0.7</v>
      </c>
      <c r="F2687" s="17"/>
    </row>
    <row r="2688" spans="1:6" ht="30" x14ac:dyDescent="0.25">
      <c r="A2688" s="17" t="s">
        <v>267</v>
      </c>
      <c r="B2688" t="s">
        <v>105</v>
      </c>
      <c r="C2688">
        <v>1</v>
      </c>
      <c r="D2688">
        <v>0.09</v>
      </c>
      <c r="E2688">
        <f t="shared" si="44"/>
        <v>0.09</v>
      </c>
      <c r="F2688" s="17"/>
    </row>
    <row r="2689" spans="1:6" ht="30" x14ac:dyDescent="0.25">
      <c r="A2689" s="17" t="s">
        <v>268</v>
      </c>
      <c r="B2689" t="s">
        <v>105</v>
      </c>
      <c r="C2689">
        <v>1</v>
      </c>
      <c r="D2689">
        <v>0.04</v>
      </c>
      <c r="E2689">
        <f t="shared" si="44"/>
        <v>0.04</v>
      </c>
      <c r="F2689" s="17"/>
    </row>
    <row r="2690" spans="1:6" x14ac:dyDescent="0.25">
      <c r="A2690" s="17" t="s">
        <v>103</v>
      </c>
      <c r="B2690" t="s">
        <v>9</v>
      </c>
      <c r="C2690" t="s">
        <v>9</v>
      </c>
      <c r="D2690" t="s">
        <v>9</v>
      </c>
      <c r="E2690">
        <f>SUM(E2684:E2689)</f>
        <v>2.8953999999999995</v>
      </c>
      <c r="F2690" s="17"/>
    </row>
    <row r="2691" spans="1:6" x14ac:dyDescent="0.25">
      <c r="F2691" s="17"/>
    </row>
    <row r="2692" spans="1:6" x14ac:dyDescent="0.25">
      <c r="A2692" s="17" t="s">
        <v>110</v>
      </c>
      <c r="B2692" t="s">
        <v>9</v>
      </c>
      <c r="C2692" t="s">
        <v>9</v>
      </c>
      <c r="D2692" t="s">
        <v>9</v>
      </c>
      <c r="E2692">
        <f>E2681+E2690</f>
        <v>11.555399999999999</v>
      </c>
      <c r="F2692" s="17"/>
    </row>
    <row r="2693" spans="1:6" x14ac:dyDescent="0.25">
      <c r="F2693" s="17"/>
    </row>
    <row r="2694" spans="1:6" x14ac:dyDescent="0.25">
      <c r="A2694" s="17" t="s">
        <v>275</v>
      </c>
      <c r="F2694" s="17"/>
    </row>
    <row r="2695" spans="1:6" ht="30" x14ac:dyDescent="0.25">
      <c r="A2695" s="17" t="s">
        <v>276</v>
      </c>
      <c r="F2695" s="17"/>
    </row>
    <row r="2696" spans="1:6" x14ac:dyDescent="0.25">
      <c r="A2696" s="17" t="s">
        <v>261</v>
      </c>
      <c r="F2696" s="17"/>
    </row>
    <row r="2697" spans="1:6" x14ac:dyDescent="0.25">
      <c r="F2697" s="17"/>
    </row>
    <row r="2698" spans="1:6" x14ac:dyDescent="0.25">
      <c r="A2698" s="17" t="s">
        <v>104</v>
      </c>
      <c r="B2698" t="s">
        <v>98</v>
      </c>
      <c r="C2698" t="s">
        <v>99</v>
      </c>
      <c r="D2698" t="s">
        <v>100</v>
      </c>
      <c r="E2698" t="s">
        <v>101</v>
      </c>
      <c r="F2698" s="17"/>
    </row>
    <row r="2699" spans="1:6" ht="30" x14ac:dyDescent="0.25">
      <c r="A2699" s="17" t="s">
        <v>277</v>
      </c>
      <c r="B2699" t="s">
        <v>105</v>
      </c>
      <c r="C2699">
        <v>1</v>
      </c>
      <c r="D2699">
        <v>8.6199999999999992</v>
      </c>
      <c r="E2699">
        <f>ROUND((C2699*D2699),4)</f>
        <v>8.6199999999999992</v>
      </c>
      <c r="F2699" s="17"/>
    </row>
    <row r="2700" spans="1:6" x14ac:dyDescent="0.25">
      <c r="A2700" s="17" t="s">
        <v>103</v>
      </c>
      <c r="B2700" t="s">
        <v>9</v>
      </c>
      <c r="C2700" t="s">
        <v>9</v>
      </c>
      <c r="D2700" t="s">
        <v>9</v>
      </c>
      <c r="E2700">
        <f>SUM(E2699:E2699)</f>
        <v>8.6199999999999992</v>
      </c>
      <c r="F2700" s="17"/>
    </row>
    <row r="2701" spans="1:6" x14ac:dyDescent="0.25">
      <c r="F2701" s="17"/>
    </row>
    <row r="2702" spans="1:6" x14ac:dyDescent="0.25">
      <c r="A2702" s="17" t="s">
        <v>106</v>
      </c>
      <c r="B2702" t="s">
        <v>98</v>
      </c>
      <c r="C2702" t="s">
        <v>99</v>
      </c>
      <c r="D2702" t="s">
        <v>100</v>
      </c>
      <c r="E2702" t="s">
        <v>101</v>
      </c>
      <c r="F2702" s="17"/>
    </row>
    <row r="2703" spans="1:6" x14ac:dyDescent="0.25">
      <c r="A2703" s="17" t="s">
        <v>263</v>
      </c>
      <c r="B2703" t="s">
        <v>105</v>
      </c>
      <c r="C2703">
        <v>1</v>
      </c>
      <c r="D2703">
        <v>0.33889999999999998</v>
      </c>
      <c r="E2703">
        <f t="shared" ref="E2703:E2708" si="45">ROUND((C2703*D2703),4)</f>
        <v>0.33889999999999998</v>
      </c>
      <c r="F2703" s="17"/>
    </row>
    <row r="2704" spans="1:6" x14ac:dyDescent="0.25">
      <c r="A2704" s="17" t="s">
        <v>264</v>
      </c>
      <c r="B2704" t="s">
        <v>105</v>
      </c>
      <c r="C2704">
        <v>1</v>
      </c>
      <c r="D2704">
        <v>1.1265000000000001</v>
      </c>
      <c r="E2704">
        <f t="shared" si="45"/>
        <v>1.1265000000000001</v>
      </c>
      <c r="F2704" s="17"/>
    </row>
    <row r="2705" spans="1:6" ht="30" x14ac:dyDescent="0.25">
      <c r="A2705" s="17" t="s">
        <v>265</v>
      </c>
      <c r="B2705" t="s">
        <v>105</v>
      </c>
      <c r="C2705">
        <v>1</v>
      </c>
      <c r="D2705">
        <v>0.6</v>
      </c>
      <c r="E2705">
        <f t="shared" si="45"/>
        <v>0.6</v>
      </c>
      <c r="F2705" s="17"/>
    </row>
    <row r="2706" spans="1:6" ht="30" x14ac:dyDescent="0.25">
      <c r="A2706" s="17" t="s">
        <v>266</v>
      </c>
      <c r="B2706" t="s">
        <v>105</v>
      </c>
      <c r="C2706">
        <v>1</v>
      </c>
      <c r="D2706">
        <v>0.7</v>
      </c>
      <c r="E2706">
        <f t="shared" si="45"/>
        <v>0.7</v>
      </c>
      <c r="F2706" s="17"/>
    </row>
    <row r="2707" spans="1:6" ht="30" x14ac:dyDescent="0.25">
      <c r="A2707" s="17" t="s">
        <v>267</v>
      </c>
      <c r="B2707" t="s">
        <v>105</v>
      </c>
      <c r="C2707">
        <v>1</v>
      </c>
      <c r="D2707">
        <v>0.09</v>
      </c>
      <c r="E2707">
        <f t="shared" si="45"/>
        <v>0.09</v>
      </c>
      <c r="F2707" s="17"/>
    </row>
    <row r="2708" spans="1:6" ht="30" x14ac:dyDescent="0.25">
      <c r="A2708" s="17" t="s">
        <v>268</v>
      </c>
      <c r="B2708" t="s">
        <v>105</v>
      </c>
      <c r="C2708">
        <v>1</v>
      </c>
      <c r="D2708">
        <v>0.04</v>
      </c>
      <c r="E2708">
        <f t="shared" si="45"/>
        <v>0.04</v>
      </c>
      <c r="F2708" s="17"/>
    </row>
    <row r="2709" spans="1:6" x14ac:dyDescent="0.25">
      <c r="A2709" s="17" t="s">
        <v>103</v>
      </c>
      <c r="B2709" t="s">
        <v>9</v>
      </c>
      <c r="C2709" t="s">
        <v>9</v>
      </c>
      <c r="D2709" t="s">
        <v>9</v>
      </c>
      <c r="E2709">
        <f>SUM(E2703:E2708)</f>
        <v>2.8953999999999995</v>
      </c>
      <c r="F2709" s="17"/>
    </row>
    <row r="2710" spans="1:6" x14ac:dyDescent="0.25">
      <c r="F2710" s="17"/>
    </row>
    <row r="2711" spans="1:6" x14ac:dyDescent="0.25">
      <c r="A2711" s="17" t="s">
        <v>110</v>
      </c>
      <c r="B2711" t="s">
        <v>9</v>
      </c>
      <c r="C2711" t="s">
        <v>9</v>
      </c>
      <c r="D2711" t="s">
        <v>9</v>
      </c>
      <c r="E2711">
        <f>E2700+E2709</f>
        <v>11.5154</v>
      </c>
      <c r="F2711" s="17"/>
    </row>
    <row r="2712" spans="1:6" x14ac:dyDescent="0.25">
      <c r="F2712" s="17"/>
    </row>
    <row r="2713" spans="1:6" x14ac:dyDescent="0.25">
      <c r="A2713" s="17" t="s">
        <v>278</v>
      </c>
      <c r="F2713" s="17"/>
    </row>
    <row r="2714" spans="1:6" ht="30" x14ac:dyDescent="0.25">
      <c r="A2714" s="17" t="s">
        <v>279</v>
      </c>
      <c r="F2714" s="17"/>
    </row>
    <row r="2715" spans="1:6" x14ac:dyDescent="0.25">
      <c r="A2715" s="17" t="s">
        <v>261</v>
      </c>
      <c r="F2715" s="17"/>
    </row>
    <row r="2716" spans="1:6" x14ac:dyDescent="0.25">
      <c r="F2716" s="17"/>
    </row>
    <row r="2717" spans="1:6" x14ac:dyDescent="0.25">
      <c r="A2717" s="17" t="s">
        <v>104</v>
      </c>
      <c r="B2717" t="s">
        <v>98</v>
      </c>
      <c r="C2717" t="s">
        <v>99</v>
      </c>
      <c r="D2717" t="s">
        <v>100</v>
      </c>
      <c r="E2717" t="s">
        <v>101</v>
      </c>
      <c r="F2717" s="17"/>
    </row>
    <row r="2718" spans="1:6" x14ac:dyDescent="0.25">
      <c r="A2718" s="17" t="s">
        <v>280</v>
      </c>
      <c r="B2718" t="s">
        <v>105</v>
      </c>
      <c r="C2718">
        <v>1</v>
      </c>
      <c r="D2718">
        <v>10.44</v>
      </c>
      <c r="E2718">
        <f>ROUND((C2718*D2718),4)</f>
        <v>10.44</v>
      </c>
      <c r="F2718" s="17"/>
    </row>
    <row r="2719" spans="1:6" x14ac:dyDescent="0.25">
      <c r="A2719" s="17" t="s">
        <v>103</v>
      </c>
      <c r="B2719" t="s">
        <v>9</v>
      </c>
      <c r="C2719" t="s">
        <v>9</v>
      </c>
      <c r="D2719" t="s">
        <v>9</v>
      </c>
      <c r="E2719">
        <f>SUM(E2718:E2718)</f>
        <v>10.44</v>
      </c>
      <c r="F2719" s="17"/>
    </row>
    <row r="2720" spans="1:6" x14ac:dyDescent="0.25">
      <c r="F2720" s="17"/>
    </row>
    <row r="2721" spans="1:6" x14ac:dyDescent="0.25">
      <c r="A2721" s="17" t="s">
        <v>106</v>
      </c>
      <c r="B2721" t="s">
        <v>98</v>
      </c>
      <c r="C2721" t="s">
        <v>99</v>
      </c>
      <c r="D2721" t="s">
        <v>100</v>
      </c>
      <c r="E2721" t="s">
        <v>101</v>
      </c>
      <c r="F2721" s="17"/>
    </row>
    <row r="2722" spans="1:6" x14ac:dyDescent="0.25">
      <c r="A2722" s="17" t="s">
        <v>263</v>
      </c>
      <c r="B2722" t="s">
        <v>105</v>
      </c>
      <c r="C2722">
        <v>1</v>
      </c>
      <c r="D2722">
        <v>0.33889999999999998</v>
      </c>
      <c r="E2722">
        <f t="shared" ref="E2722:E2727" si="46">ROUND((C2722*D2722),4)</f>
        <v>0.33889999999999998</v>
      </c>
      <c r="F2722" s="17"/>
    </row>
    <row r="2723" spans="1:6" x14ac:dyDescent="0.25">
      <c r="A2723" s="17" t="s">
        <v>264</v>
      </c>
      <c r="B2723" t="s">
        <v>105</v>
      </c>
      <c r="C2723">
        <v>1</v>
      </c>
      <c r="D2723">
        <v>1.1265000000000001</v>
      </c>
      <c r="E2723">
        <f t="shared" si="46"/>
        <v>1.1265000000000001</v>
      </c>
      <c r="F2723" s="17"/>
    </row>
    <row r="2724" spans="1:6" ht="30" x14ac:dyDescent="0.25">
      <c r="A2724" s="17" t="s">
        <v>265</v>
      </c>
      <c r="B2724" t="s">
        <v>105</v>
      </c>
      <c r="C2724">
        <v>1</v>
      </c>
      <c r="D2724">
        <v>0.6</v>
      </c>
      <c r="E2724">
        <f t="shared" si="46"/>
        <v>0.6</v>
      </c>
      <c r="F2724" s="17"/>
    </row>
    <row r="2725" spans="1:6" ht="30" x14ac:dyDescent="0.25">
      <c r="A2725" s="17" t="s">
        <v>266</v>
      </c>
      <c r="B2725" t="s">
        <v>105</v>
      </c>
      <c r="C2725">
        <v>1</v>
      </c>
      <c r="D2725">
        <v>0.7</v>
      </c>
      <c r="E2725">
        <f t="shared" si="46"/>
        <v>0.7</v>
      </c>
      <c r="F2725" s="17"/>
    </row>
    <row r="2726" spans="1:6" ht="30" x14ac:dyDescent="0.25">
      <c r="A2726" s="17" t="s">
        <v>267</v>
      </c>
      <c r="B2726" t="s">
        <v>105</v>
      </c>
      <c r="C2726">
        <v>1</v>
      </c>
      <c r="D2726">
        <v>0.09</v>
      </c>
      <c r="E2726">
        <f t="shared" si="46"/>
        <v>0.09</v>
      </c>
      <c r="F2726" s="17"/>
    </row>
    <row r="2727" spans="1:6" ht="30" x14ac:dyDescent="0.25">
      <c r="A2727" s="17" t="s">
        <v>268</v>
      </c>
      <c r="B2727" t="s">
        <v>105</v>
      </c>
      <c r="C2727">
        <v>1</v>
      </c>
      <c r="D2727">
        <v>0.04</v>
      </c>
      <c r="E2727">
        <f t="shared" si="46"/>
        <v>0.04</v>
      </c>
      <c r="F2727" s="17"/>
    </row>
    <row r="2728" spans="1:6" x14ac:dyDescent="0.25">
      <c r="A2728" s="17" t="s">
        <v>103</v>
      </c>
      <c r="B2728" t="s">
        <v>9</v>
      </c>
      <c r="C2728" t="s">
        <v>9</v>
      </c>
      <c r="D2728" t="s">
        <v>9</v>
      </c>
      <c r="E2728">
        <f>SUM(E2722:E2727)</f>
        <v>2.8953999999999995</v>
      </c>
      <c r="F2728" s="17"/>
    </row>
    <row r="2729" spans="1:6" x14ac:dyDescent="0.25">
      <c r="F2729" s="17"/>
    </row>
    <row r="2730" spans="1:6" x14ac:dyDescent="0.25">
      <c r="A2730" s="17" t="s">
        <v>110</v>
      </c>
      <c r="B2730" t="s">
        <v>9</v>
      </c>
      <c r="C2730" t="s">
        <v>9</v>
      </c>
      <c r="D2730" t="s">
        <v>9</v>
      </c>
      <c r="E2730">
        <f>E2719+E2728</f>
        <v>13.3354</v>
      </c>
      <c r="F2730" s="17"/>
    </row>
    <row r="2731" spans="1:6" x14ac:dyDescent="0.25">
      <c r="F2731" s="17"/>
    </row>
    <row r="2732" spans="1:6" x14ac:dyDescent="0.25">
      <c r="A2732" s="17" t="s">
        <v>281</v>
      </c>
      <c r="F2732" s="17"/>
    </row>
    <row r="2733" spans="1:6" ht="30" x14ac:dyDescent="0.25">
      <c r="A2733" s="17" t="s">
        <v>282</v>
      </c>
      <c r="F2733" s="17"/>
    </row>
    <row r="2734" spans="1:6" x14ac:dyDescent="0.25">
      <c r="A2734" s="17" t="s">
        <v>261</v>
      </c>
      <c r="F2734" s="17"/>
    </row>
    <row r="2735" spans="1:6" x14ac:dyDescent="0.25">
      <c r="F2735" s="17"/>
    </row>
    <row r="2736" spans="1:6" x14ac:dyDescent="0.25">
      <c r="A2736" s="17" t="s">
        <v>104</v>
      </c>
      <c r="B2736" t="s">
        <v>98</v>
      </c>
      <c r="C2736" t="s">
        <v>99</v>
      </c>
      <c r="D2736" t="s">
        <v>100</v>
      </c>
      <c r="E2736" t="s">
        <v>101</v>
      </c>
      <c r="F2736" s="17"/>
    </row>
    <row r="2737" spans="1:6" x14ac:dyDescent="0.25">
      <c r="A2737" s="17" t="s">
        <v>283</v>
      </c>
      <c r="B2737" t="s">
        <v>105</v>
      </c>
      <c r="C2737">
        <v>1</v>
      </c>
      <c r="D2737">
        <v>11.31</v>
      </c>
      <c r="E2737">
        <f>ROUND((C2737*D2737),4)</f>
        <v>11.31</v>
      </c>
      <c r="F2737" s="17"/>
    </row>
    <row r="2738" spans="1:6" x14ac:dyDescent="0.25">
      <c r="A2738" s="17" t="s">
        <v>103</v>
      </c>
      <c r="B2738" t="s">
        <v>9</v>
      </c>
      <c r="C2738" t="s">
        <v>9</v>
      </c>
      <c r="D2738" t="s">
        <v>9</v>
      </c>
      <c r="E2738">
        <f>SUM(E2737:E2737)</f>
        <v>11.31</v>
      </c>
      <c r="F2738" s="17"/>
    </row>
    <row r="2739" spans="1:6" x14ac:dyDescent="0.25">
      <c r="F2739" s="17"/>
    </row>
    <row r="2740" spans="1:6" x14ac:dyDescent="0.25">
      <c r="A2740" s="17" t="s">
        <v>106</v>
      </c>
      <c r="B2740" t="s">
        <v>98</v>
      </c>
      <c r="C2740" t="s">
        <v>99</v>
      </c>
      <c r="D2740" t="s">
        <v>100</v>
      </c>
      <c r="E2740" t="s">
        <v>101</v>
      </c>
      <c r="F2740" s="17"/>
    </row>
    <row r="2741" spans="1:6" x14ac:dyDescent="0.25">
      <c r="A2741" s="17" t="s">
        <v>263</v>
      </c>
      <c r="B2741" t="s">
        <v>105</v>
      </c>
      <c r="C2741">
        <v>1</v>
      </c>
      <c r="D2741">
        <v>0.33889999999999998</v>
      </c>
      <c r="E2741">
        <f t="shared" ref="E2741:E2746" si="47">ROUND((C2741*D2741),4)</f>
        <v>0.33889999999999998</v>
      </c>
      <c r="F2741" s="17"/>
    </row>
    <row r="2742" spans="1:6" x14ac:dyDescent="0.25">
      <c r="A2742" s="17" t="s">
        <v>264</v>
      </c>
      <c r="B2742" t="s">
        <v>105</v>
      </c>
      <c r="C2742">
        <v>1</v>
      </c>
      <c r="D2742">
        <v>1.1265000000000001</v>
      </c>
      <c r="E2742">
        <f t="shared" si="47"/>
        <v>1.1265000000000001</v>
      </c>
      <c r="F2742" s="17"/>
    </row>
    <row r="2743" spans="1:6" ht="30" x14ac:dyDescent="0.25">
      <c r="A2743" s="17" t="s">
        <v>265</v>
      </c>
      <c r="B2743" t="s">
        <v>105</v>
      </c>
      <c r="C2743">
        <v>1</v>
      </c>
      <c r="D2743">
        <v>0.6</v>
      </c>
      <c r="E2743">
        <f t="shared" si="47"/>
        <v>0.6</v>
      </c>
      <c r="F2743" s="17"/>
    </row>
    <row r="2744" spans="1:6" ht="30" x14ac:dyDescent="0.25">
      <c r="A2744" s="17" t="s">
        <v>266</v>
      </c>
      <c r="B2744" t="s">
        <v>105</v>
      </c>
      <c r="C2744">
        <v>1</v>
      </c>
      <c r="D2744">
        <v>0.7</v>
      </c>
      <c r="E2744">
        <f t="shared" si="47"/>
        <v>0.7</v>
      </c>
      <c r="F2744" s="17"/>
    </row>
    <row r="2745" spans="1:6" ht="30" x14ac:dyDescent="0.25">
      <c r="A2745" s="17" t="s">
        <v>267</v>
      </c>
      <c r="B2745" t="s">
        <v>105</v>
      </c>
      <c r="C2745">
        <v>1</v>
      </c>
      <c r="D2745">
        <v>0.09</v>
      </c>
      <c r="E2745">
        <f t="shared" si="47"/>
        <v>0.09</v>
      </c>
      <c r="F2745" s="17"/>
    </row>
    <row r="2746" spans="1:6" ht="30" x14ac:dyDescent="0.25">
      <c r="A2746" s="17" t="s">
        <v>268</v>
      </c>
      <c r="B2746" t="s">
        <v>105</v>
      </c>
      <c r="C2746">
        <v>1</v>
      </c>
      <c r="D2746">
        <v>0.04</v>
      </c>
      <c r="E2746">
        <f t="shared" si="47"/>
        <v>0.04</v>
      </c>
      <c r="F2746" s="17"/>
    </row>
    <row r="2747" spans="1:6" x14ac:dyDescent="0.25">
      <c r="A2747" s="17" t="s">
        <v>103</v>
      </c>
      <c r="B2747" t="s">
        <v>9</v>
      </c>
      <c r="C2747" t="s">
        <v>9</v>
      </c>
      <c r="D2747" t="s">
        <v>9</v>
      </c>
      <c r="E2747">
        <f>SUM(E2741:E2746)</f>
        <v>2.8953999999999995</v>
      </c>
      <c r="F2747" s="17"/>
    </row>
    <row r="2748" spans="1:6" x14ac:dyDescent="0.25">
      <c r="F2748" s="17"/>
    </row>
    <row r="2749" spans="1:6" x14ac:dyDescent="0.25">
      <c r="A2749" s="17" t="s">
        <v>110</v>
      </c>
      <c r="B2749" t="s">
        <v>9</v>
      </c>
      <c r="C2749" t="s">
        <v>9</v>
      </c>
      <c r="D2749" t="s">
        <v>9</v>
      </c>
      <c r="E2749">
        <f>E2738+E2747</f>
        <v>14.205400000000001</v>
      </c>
      <c r="F2749" s="17"/>
    </row>
    <row r="2750" spans="1:6" x14ac:dyDescent="0.25">
      <c r="F2750" s="17"/>
    </row>
    <row r="2751" spans="1:6" x14ac:dyDescent="0.25">
      <c r="A2751" s="17" t="s">
        <v>284</v>
      </c>
      <c r="F2751" s="17"/>
    </row>
    <row r="2752" spans="1:6" ht="30" x14ac:dyDescent="0.25">
      <c r="A2752" s="17" t="s">
        <v>285</v>
      </c>
      <c r="F2752" s="17"/>
    </row>
    <row r="2753" spans="1:6" x14ac:dyDescent="0.25">
      <c r="A2753" s="17" t="s">
        <v>261</v>
      </c>
      <c r="F2753" s="17"/>
    </row>
    <row r="2754" spans="1:6" x14ac:dyDescent="0.25">
      <c r="F2754" s="17"/>
    </row>
    <row r="2755" spans="1:6" x14ac:dyDescent="0.25">
      <c r="A2755" s="17" t="s">
        <v>104</v>
      </c>
      <c r="B2755" t="s">
        <v>98</v>
      </c>
      <c r="C2755" t="s">
        <v>99</v>
      </c>
      <c r="D2755" t="s">
        <v>100</v>
      </c>
      <c r="E2755" t="s">
        <v>101</v>
      </c>
      <c r="F2755" s="17"/>
    </row>
    <row r="2756" spans="1:6" x14ac:dyDescent="0.25">
      <c r="A2756" s="17" t="s">
        <v>286</v>
      </c>
      <c r="B2756" t="s">
        <v>105</v>
      </c>
      <c r="C2756">
        <v>1</v>
      </c>
      <c r="D2756">
        <v>11.48</v>
      </c>
      <c r="E2756">
        <f>ROUND((C2756*D2756),4)</f>
        <v>11.48</v>
      </c>
      <c r="F2756" s="17"/>
    </row>
    <row r="2757" spans="1:6" x14ac:dyDescent="0.25">
      <c r="A2757" s="17" t="s">
        <v>103</v>
      </c>
      <c r="B2757" t="s">
        <v>9</v>
      </c>
      <c r="C2757" t="s">
        <v>9</v>
      </c>
      <c r="D2757" t="s">
        <v>9</v>
      </c>
      <c r="E2757">
        <f>SUM(E2756:E2756)</f>
        <v>11.48</v>
      </c>
      <c r="F2757" s="17"/>
    </row>
    <row r="2758" spans="1:6" x14ac:dyDescent="0.25">
      <c r="F2758" s="17"/>
    </row>
    <row r="2759" spans="1:6" x14ac:dyDescent="0.25">
      <c r="A2759" s="17" t="s">
        <v>106</v>
      </c>
      <c r="B2759" t="s">
        <v>98</v>
      </c>
      <c r="C2759" t="s">
        <v>99</v>
      </c>
      <c r="D2759" t="s">
        <v>100</v>
      </c>
      <c r="E2759" t="s">
        <v>101</v>
      </c>
      <c r="F2759" s="17"/>
    </row>
    <row r="2760" spans="1:6" x14ac:dyDescent="0.25">
      <c r="A2760" s="17" t="s">
        <v>263</v>
      </c>
      <c r="B2760" t="s">
        <v>105</v>
      </c>
      <c r="C2760">
        <v>1</v>
      </c>
      <c r="D2760">
        <v>0.33889999999999998</v>
      </c>
      <c r="E2760">
        <f t="shared" ref="E2760:E2765" si="48">ROUND((C2760*D2760),4)</f>
        <v>0.33889999999999998</v>
      </c>
      <c r="F2760" s="17"/>
    </row>
    <row r="2761" spans="1:6" x14ac:dyDescent="0.25">
      <c r="A2761" s="17" t="s">
        <v>264</v>
      </c>
      <c r="B2761" t="s">
        <v>105</v>
      </c>
      <c r="C2761">
        <v>1</v>
      </c>
      <c r="D2761">
        <v>1.1265000000000001</v>
      </c>
      <c r="E2761">
        <f t="shared" si="48"/>
        <v>1.1265000000000001</v>
      </c>
      <c r="F2761" s="17"/>
    </row>
    <row r="2762" spans="1:6" ht="30" x14ac:dyDescent="0.25">
      <c r="A2762" s="17" t="s">
        <v>265</v>
      </c>
      <c r="B2762" t="s">
        <v>105</v>
      </c>
      <c r="C2762">
        <v>1</v>
      </c>
      <c r="D2762">
        <v>0.6</v>
      </c>
      <c r="E2762">
        <f t="shared" si="48"/>
        <v>0.6</v>
      </c>
      <c r="F2762" s="17"/>
    </row>
    <row r="2763" spans="1:6" ht="30" x14ac:dyDescent="0.25">
      <c r="A2763" s="17" t="s">
        <v>266</v>
      </c>
      <c r="B2763" t="s">
        <v>105</v>
      </c>
      <c r="C2763">
        <v>1</v>
      </c>
      <c r="D2763">
        <v>0.7</v>
      </c>
      <c r="E2763">
        <f t="shared" si="48"/>
        <v>0.7</v>
      </c>
      <c r="F2763" s="17"/>
    </row>
    <row r="2764" spans="1:6" ht="30" x14ac:dyDescent="0.25">
      <c r="A2764" s="17" t="s">
        <v>267</v>
      </c>
      <c r="B2764" t="s">
        <v>105</v>
      </c>
      <c r="C2764">
        <v>1</v>
      </c>
      <c r="D2764">
        <v>0.09</v>
      </c>
      <c r="E2764">
        <f t="shared" si="48"/>
        <v>0.09</v>
      </c>
      <c r="F2764" s="17"/>
    </row>
    <row r="2765" spans="1:6" ht="30" x14ac:dyDescent="0.25">
      <c r="A2765" s="17" t="s">
        <v>268</v>
      </c>
      <c r="B2765" t="s">
        <v>105</v>
      </c>
      <c r="C2765">
        <v>1</v>
      </c>
      <c r="D2765">
        <v>0.04</v>
      </c>
      <c r="E2765">
        <f t="shared" si="48"/>
        <v>0.04</v>
      </c>
      <c r="F2765" s="17"/>
    </row>
    <row r="2766" spans="1:6" x14ac:dyDescent="0.25">
      <c r="A2766" s="17" t="s">
        <v>103</v>
      </c>
      <c r="B2766" t="s">
        <v>9</v>
      </c>
      <c r="C2766" t="s">
        <v>9</v>
      </c>
      <c r="D2766" t="s">
        <v>9</v>
      </c>
      <c r="E2766">
        <f>SUM(E2760:E2765)</f>
        <v>2.8953999999999995</v>
      </c>
      <c r="F2766" s="17"/>
    </row>
    <row r="2767" spans="1:6" x14ac:dyDescent="0.25">
      <c r="F2767" s="17"/>
    </row>
    <row r="2768" spans="1:6" x14ac:dyDescent="0.25">
      <c r="A2768" s="17" t="s">
        <v>110</v>
      </c>
      <c r="B2768" t="s">
        <v>9</v>
      </c>
      <c r="C2768" t="s">
        <v>9</v>
      </c>
      <c r="D2768" t="s">
        <v>9</v>
      </c>
      <c r="E2768">
        <f>E2757+E2766</f>
        <v>14.375399999999999</v>
      </c>
      <c r="F2768" s="17"/>
    </row>
    <row r="2769" spans="1:6" x14ac:dyDescent="0.25">
      <c r="F2769" s="17"/>
    </row>
    <row r="2770" spans="1:6" x14ac:dyDescent="0.25">
      <c r="A2770" s="17" t="s">
        <v>287</v>
      </c>
      <c r="F2770" s="17"/>
    </row>
    <row r="2771" spans="1:6" ht="30" x14ac:dyDescent="0.25">
      <c r="A2771" s="17" t="s">
        <v>288</v>
      </c>
      <c r="F2771" s="17"/>
    </row>
    <row r="2772" spans="1:6" x14ac:dyDescent="0.25">
      <c r="A2772" s="17" t="s">
        <v>261</v>
      </c>
      <c r="F2772" s="17"/>
    </row>
    <row r="2773" spans="1:6" x14ac:dyDescent="0.25">
      <c r="F2773" s="17"/>
    </row>
    <row r="2774" spans="1:6" x14ac:dyDescent="0.25">
      <c r="A2774" s="17" t="s">
        <v>104</v>
      </c>
      <c r="B2774" t="s">
        <v>98</v>
      </c>
      <c r="C2774" t="s">
        <v>99</v>
      </c>
      <c r="D2774" t="s">
        <v>100</v>
      </c>
      <c r="E2774" t="s">
        <v>101</v>
      </c>
      <c r="F2774" s="17"/>
    </row>
    <row r="2775" spans="1:6" x14ac:dyDescent="0.25">
      <c r="A2775" s="17" t="s">
        <v>162</v>
      </c>
      <c r="B2775" t="s">
        <v>105</v>
      </c>
      <c r="C2775">
        <v>1</v>
      </c>
      <c r="D2775">
        <v>11.48</v>
      </c>
      <c r="E2775">
        <f>ROUND((C2775*D2775),4)</f>
        <v>11.48</v>
      </c>
      <c r="F2775" s="17"/>
    </row>
    <row r="2776" spans="1:6" x14ac:dyDescent="0.25">
      <c r="A2776" s="17" t="s">
        <v>103</v>
      </c>
      <c r="B2776" t="s">
        <v>9</v>
      </c>
      <c r="C2776" t="s">
        <v>9</v>
      </c>
      <c r="D2776" t="s">
        <v>9</v>
      </c>
      <c r="E2776">
        <f>SUM(E2775:E2775)</f>
        <v>11.48</v>
      </c>
      <c r="F2776" s="17"/>
    </row>
    <row r="2777" spans="1:6" x14ac:dyDescent="0.25">
      <c r="F2777" s="17"/>
    </row>
    <row r="2778" spans="1:6" x14ac:dyDescent="0.25">
      <c r="A2778" s="17" t="s">
        <v>106</v>
      </c>
      <c r="B2778" t="s">
        <v>98</v>
      </c>
      <c r="C2778" t="s">
        <v>99</v>
      </c>
      <c r="D2778" t="s">
        <v>100</v>
      </c>
      <c r="E2778" t="s">
        <v>101</v>
      </c>
      <c r="F2778" s="17"/>
    </row>
    <row r="2779" spans="1:6" x14ac:dyDescent="0.25">
      <c r="A2779" s="17" t="s">
        <v>263</v>
      </c>
      <c r="B2779" t="s">
        <v>105</v>
      </c>
      <c r="C2779">
        <v>1</v>
      </c>
      <c r="D2779">
        <v>0.33889999999999998</v>
      </c>
      <c r="E2779">
        <f t="shared" ref="E2779:E2784" si="49">ROUND((C2779*D2779),4)</f>
        <v>0.33889999999999998</v>
      </c>
      <c r="F2779" s="17"/>
    </row>
    <row r="2780" spans="1:6" x14ac:dyDescent="0.25">
      <c r="A2780" s="17" t="s">
        <v>264</v>
      </c>
      <c r="B2780" t="s">
        <v>105</v>
      </c>
      <c r="C2780">
        <v>1</v>
      </c>
      <c r="D2780">
        <v>1.1265000000000001</v>
      </c>
      <c r="E2780">
        <f t="shared" si="49"/>
        <v>1.1265000000000001</v>
      </c>
      <c r="F2780" s="17"/>
    </row>
    <row r="2781" spans="1:6" ht="30" x14ac:dyDescent="0.25">
      <c r="A2781" s="17" t="s">
        <v>265</v>
      </c>
      <c r="B2781" t="s">
        <v>105</v>
      </c>
      <c r="C2781">
        <v>1</v>
      </c>
      <c r="D2781">
        <v>0.6</v>
      </c>
      <c r="E2781">
        <f t="shared" si="49"/>
        <v>0.6</v>
      </c>
      <c r="F2781" s="17"/>
    </row>
    <row r="2782" spans="1:6" ht="30" x14ac:dyDescent="0.25">
      <c r="A2782" s="17" t="s">
        <v>266</v>
      </c>
      <c r="B2782" t="s">
        <v>105</v>
      </c>
      <c r="C2782">
        <v>1</v>
      </c>
      <c r="D2782">
        <v>0.7</v>
      </c>
      <c r="E2782">
        <f t="shared" si="49"/>
        <v>0.7</v>
      </c>
      <c r="F2782" s="17"/>
    </row>
    <row r="2783" spans="1:6" ht="30" x14ac:dyDescent="0.25">
      <c r="A2783" s="17" t="s">
        <v>267</v>
      </c>
      <c r="B2783" t="s">
        <v>105</v>
      </c>
      <c r="C2783">
        <v>1</v>
      </c>
      <c r="D2783">
        <v>0.09</v>
      </c>
      <c r="E2783">
        <f t="shared" si="49"/>
        <v>0.09</v>
      </c>
      <c r="F2783" s="17"/>
    </row>
    <row r="2784" spans="1:6" ht="30" x14ac:dyDescent="0.25">
      <c r="A2784" s="17" t="s">
        <v>268</v>
      </c>
      <c r="B2784" t="s">
        <v>105</v>
      </c>
      <c r="C2784">
        <v>1</v>
      </c>
      <c r="D2784">
        <v>0.04</v>
      </c>
      <c r="E2784">
        <f t="shared" si="49"/>
        <v>0.04</v>
      </c>
      <c r="F2784" s="17"/>
    </row>
    <row r="2785" spans="1:6" x14ac:dyDescent="0.25">
      <c r="A2785" s="17" t="s">
        <v>103</v>
      </c>
      <c r="B2785" t="s">
        <v>9</v>
      </c>
      <c r="C2785" t="s">
        <v>9</v>
      </c>
      <c r="D2785" t="s">
        <v>9</v>
      </c>
      <c r="E2785">
        <f>SUM(E2779:E2784)</f>
        <v>2.8953999999999995</v>
      </c>
      <c r="F2785" s="17"/>
    </row>
    <row r="2786" spans="1:6" x14ac:dyDescent="0.25">
      <c r="F2786" s="17"/>
    </row>
    <row r="2787" spans="1:6" x14ac:dyDescent="0.25">
      <c r="A2787" s="17" t="s">
        <v>110</v>
      </c>
      <c r="B2787" t="s">
        <v>9</v>
      </c>
      <c r="C2787" t="s">
        <v>9</v>
      </c>
      <c r="D2787" t="s">
        <v>9</v>
      </c>
      <c r="E2787">
        <f>E2776+E2785</f>
        <v>14.375399999999999</v>
      </c>
      <c r="F2787" s="17"/>
    </row>
    <row r="2788" spans="1:6" x14ac:dyDescent="0.25">
      <c r="F2788" s="17"/>
    </row>
    <row r="2789" spans="1:6" x14ac:dyDescent="0.25">
      <c r="A2789" s="17" t="s">
        <v>289</v>
      </c>
      <c r="F2789" s="17"/>
    </row>
    <row r="2790" spans="1:6" ht="30" x14ac:dyDescent="0.25">
      <c r="A2790" s="17" t="s">
        <v>290</v>
      </c>
      <c r="F2790" s="17"/>
    </row>
    <row r="2791" spans="1:6" x14ac:dyDescent="0.25">
      <c r="A2791" s="17" t="s">
        <v>261</v>
      </c>
      <c r="F2791" s="17"/>
    </row>
    <row r="2792" spans="1:6" x14ac:dyDescent="0.25">
      <c r="F2792" s="17"/>
    </row>
    <row r="2793" spans="1:6" x14ac:dyDescent="0.25">
      <c r="A2793" s="17" t="s">
        <v>104</v>
      </c>
      <c r="B2793" t="s">
        <v>98</v>
      </c>
      <c r="C2793" t="s">
        <v>99</v>
      </c>
      <c r="D2793" t="s">
        <v>100</v>
      </c>
      <c r="E2793" t="s">
        <v>101</v>
      </c>
      <c r="F2793" s="17"/>
    </row>
    <row r="2794" spans="1:6" x14ac:dyDescent="0.25">
      <c r="A2794" s="17" t="s">
        <v>291</v>
      </c>
      <c r="B2794" t="s">
        <v>105</v>
      </c>
      <c r="C2794">
        <v>1</v>
      </c>
      <c r="D2794">
        <v>11.48</v>
      </c>
      <c r="E2794">
        <f>ROUND((C2794*D2794),4)</f>
        <v>11.48</v>
      </c>
      <c r="F2794" s="17"/>
    </row>
    <row r="2795" spans="1:6" x14ac:dyDescent="0.25">
      <c r="A2795" s="17" t="s">
        <v>103</v>
      </c>
      <c r="B2795" t="s">
        <v>9</v>
      </c>
      <c r="C2795" t="s">
        <v>9</v>
      </c>
      <c r="D2795" t="s">
        <v>9</v>
      </c>
      <c r="E2795">
        <f>SUM(E2794:E2794)</f>
        <v>11.48</v>
      </c>
      <c r="F2795" s="17"/>
    </row>
    <row r="2796" spans="1:6" x14ac:dyDescent="0.25">
      <c r="F2796" s="17"/>
    </row>
    <row r="2797" spans="1:6" x14ac:dyDescent="0.25">
      <c r="A2797" s="17" t="s">
        <v>106</v>
      </c>
      <c r="B2797" t="s">
        <v>98</v>
      </c>
      <c r="C2797" t="s">
        <v>99</v>
      </c>
      <c r="D2797" t="s">
        <v>100</v>
      </c>
      <c r="E2797" t="s">
        <v>101</v>
      </c>
      <c r="F2797" s="17"/>
    </row>
    <row r="2798" spans="1:6" x14ac:dyDescent="0.25">
      <c r="A2798" s="17" t="s">
        <v>263</v>
      </c>
      <c r="B2798" t="s">
        <v>105</v>
      </c>
      <c r="C2798">
        <v>1</v>
      </c>
      <c r="D2798">
        <v>0.33889999999999998</v>
      </c>
      <c r="E2798">
        <f t="shared" ref="E2798:E2803" si="50">ROUND((C2798*D2798),4)</f>
        <v>0.33889999999999998</v>
      </c>
      <c r="F2798" s="17"/>
    </row>
    <row r="2799" spans="1:6" x14ac:dyDescent="0.25">
      <c r="A2799" s="17" t="s">
        <v>264</v>
      </c>
      <c r="B2799" t="s">
        <v>105</v>
      </c>
      <c r="C2799">
        <v>1</v>
      </c>
      <c r="D2799">
        <v>1.1265000000000001</v>
      </c>
      <c r="E2799">
        <f t="shared" si="50"/>
        <v>1.1265000000000001</v>
      </c>
      <c r="F2799" s="17"/>
    </row>
    <row r="2800" spans="1:6" ht="30" x14ac:dyDescent="0.25">
      <c r="A2800" s="17" t="s">
        <v>265</v>
      </c>
      <c r="B2800" t="s">
        <v>105</v>
      </c>
      <c r="C2800">
        <v>1</v>
      </c>
      <c r="D2800">
        <v>0.6</v>
      </c>
      <c r="E2800">
        <f t="shared" si="50"/>
        <v>0.6</v>
      </c>
      <c r="F2800" s="17"/>
    </row>
    <row r="2801" spans="1:6" ht="30" x14ac:dyDescent="0.25">
      <c r="A2801" s="17" t="s">
        <v>266</v>
      </c>
      <c r="B2801" t="s">
        <v>105</v>
      </c>
      <c r="C2801">
        <v>1</v>
      </c>
      <c r="D2801">
        <v>0.7</v>
      </c>
      <c r="E2801">
        <f t="shared" si="50"/>
        <v>0.7</v>
      </c>
      <c r="F2801" s="17"/>
    </row>
    <row r="2802" spans="1:6" ht="30" x14ac:dyDescent="0.25">
      <c r="A2802" s="17" t="s">
        <v>267</v>
      </c>
      <c r="B2802" t="s">
        <v>105</v>
      </c>
      <c r="C2802">
        <v>1</v>
      </c>
      <c r="D2802">
        <v>0.09</v>
      </c>
      <c r="E2802">
        <f t="shared" si="50"/>
        <v>0.09</v>
      </c>
      <c r="F2802" s="17"/>
    </row>
    <row r="2803" spans="1:6" ht="30" x14ac:dyDescent="0.25">
      <c r="A2803" s="17" t="s">
        <v>268</v>
      </c>
      <c r="B2803" t="s">
        <v>105</v>
      </c>
      <c r="C2803">
        <v>1</v>
      </c>
      <c r="D2803">
        <v>0.04</v>
      </c>
      <c r="E2803">
        <f t="shared" si="50"/>
        <v>0.04</v>
      </c>
      <c r="F2803" s="17"/>
    </row>
    <row r="2804" spans="1:6" x14ac:dyDescent="0.25">
      <c r="A2804" s="17" t="s">
        <v>103</v>
      </c>
      <c r="B2804" t="s">
        <v>9</v>
      </c>
      <c r="C2804" t="s">
        <v>9</v>
      </c>
      <c r="D2804" t="s">
        <v>9</v>
      </c>
      <c r="E2804">
        <f>SUM(E2798:E2803)</f>
        <v>2.8953999999999995</v>
      </c>
      <c r="F2804" s="17"/>
    </row>
    <row r="2805" spans="1:6" x14ac:dyDescent="0.25">
      <c r="F2805" s="17"/>
    </row>
    <row r="2806" spans="1:6" x14ac:dyDescent="0.25">
      <c r="A2806" s="17" t="s">
        <v>110</v>
      </c>
      <c r="B2806" t="s">
        <v>9</v>
      </c>
      <c r="C2806" t="s">
        <v>9</v>
      </c>
      <c r="D2806" t="s">
        <v>9</v>
      </c>
      <c r="E2806">
        <f>E2795+E2804</f>
        <v>14.375399999999999</v>
      </c>
      <c r="F2806" s="17"/>
    </row>
    <row r="2807" spans="1:6" x14ac:dyDescent="0.25">
      <c r="F2807" s="17"/>
    </row>
    <row r="2808" spans="1:6" x14ac:dyDescent="0.25">
      <c r="A2808" s="17" t="s">
        <v>292</v>
      </c>
      <c r="F2808" s="17"/>
    </row>
    <row r="2809" spans="1:6" ht="30" x14ac:dyDescent="0.25">
      <c r="A2809" s="17" t="s">
        <v>293</v>
      </c>
      <c r="F2809" s="17"/>
    </row>
    <row r="2810" spans="1:6" x14ac:dyDescent="0.25">
      <c r="A2810" s="17" t="s">
        <v>261</v>
      </c>
      <c r="F2810" s="17"/>
    </row>
    <row r="2811" spans="1:6" x14ac:dyDescent="0.25">
      <c r="F2811" s="17"/>
    </row>
    <row r="2812" spans="1:6" x14ac:dyDescent="0.25">
      <c r="A2812" s="17" t="s">
        <v>104</v>
      </c>
      <c r="B2812" t="s">
        <v>98</v>
      </c>
      <c r="C2812" t="s">
        <v>99</v>
      </c>
      <c r="D2812" t="s">
        <v>100</v>
      </c>
      <c r="E2812" t="s">
        <v>101</v>
      </c>
      <c r="F2812" s="17"/>
    </row>
    <row r="2813" spans="1:6" x14ac:dyDescent="0.25">
      <c r="A2813" s="17" t="s">
        <v>294</v>
      </c>
      <c r="B2813" t="s">
        <v>105</v>
      </c>
      <c r="C2813">
        <v>1</v>
      </c>
      <c r="D2813">
        <v>10.81</v>
      </c>
      <c r="E2813">
        <f>ROUND((C2813*D2813),4)</f>
        <v>10.81</v>
      </c>
      <c r="F2813" s="17"/>
    </row>
    <row r="2814" spans="1:6" x14ac:dyDescent="0.25">
      <c r="A2814" s="17" t="s">
        <v>103</v>
      </c>
      <c r="B2814" t="s">
        <v>9</v>
      </c>
      <c r="C2814" t="s">
        <v>9</v>
      </c>
      <c r="D2814" t="s">
        <v>9</v>
      </c>
      <c r="E2814">
        <f>SUM(E2813:E2813)</f>
        <v>10.81</v>
      </c>
      <c r="F2814" s="17"/>
    </row>
    <row r="2815" spans="1:6" x14ac:dyDescent="0.25">
      <c r="F2815" s="17"/>
    </row>
    <row r="2816" spans="1:6" x14ac:dyDescent="0.25">
      <c r="A2816" s="17" t="s">
        <v>106</v>
      </c>
      <c r="B2816" t="s">
        <v>98</v>
      </c>
      <c r="C2816" t="s">
        <v>99</v>
      </c>
      <c r="D2816" t="s">
        <v>100</v>
      </c>
      <c r="E2816" t="s">
        <v>101</v>
      </c>
      <c r="F2816" s="17"/>
    </row>
    <row r="2817" spans="1:6" x14ac:dyDescent="0.25">
      <c r="A2817" s="17" t="s">
        <v>263</v>
      </c>
      <c r="B2817" t="s">
        <v>105</v>
      </c>
      <c r="C2817">
        <v>1</v>
      </c>
      <c r="D2817">
        <v>0.33889999999999998</v>
      </c>
      <c r="E2817">
        <f t="shared" ref="E2817:E2822" si="51">ROUND((C2817*D2817),4)</f>
        <v>0.33889999999999998</v>
      </c>
      <c r="F2817" s="17"/>
    </row>
    <row r="2818" spans="1:6" x14ac:dyDescent="0.25">
      <c r="A2818" s="17" t="s">
        <v>264</v>
      </c>
      <c r="B2818" t="s">
        <v>105</v>
      </c>
      <c r="C2818">
        <v>1</v>
      </c>
      <c r="D2818">
        <v>1.1265000000000001</v>
      </c>
      <c r="E2818">
        <f t="shared" si="51"/>
        <v>1.1265000000000001</v>
      </c>
      <c r="F2818" s="17"/>
    </row>
    <row r="2819" spans="1:6" ht="30" x14ac:dyDescent="0.25">
      <c r="A2819" s="17" t="s">
        <v>265</v>
      </c>
      <c r="B2819" t="s">
        <v>105</v>
      </c>
      <c r="C2819">
        <v>1</v>
      </c>
      <c r="D2819">
        <v>0.6</v>
      </c>
      <c r="E2819">
        <f t="shared" si="51"/>
        <v>0.6</v>
      </c>
      <c r="F2819" s="17"/>
    </row>
    <row r="2820" spans="1:6" ht="30" x14ac:dyDescent="0.25">
      <c r="A2820" s="17" t="s">
        <v>266</v>
      </c>
      <c r="B2820" t="s">
        <v>105</v>
      </c>
      <c r="C2820">
        <v>1</v>
      </c>
      <c r="D2820">
        <v>0.7</v>
      </c>
      <c r="E2820">
        <f t="shared" si="51"/>
        <v>0.7</v>
      </c>
      <c r="F2820" s="17"/>
    </row>
    <row r="2821" spans="1:6" ht="30" x14ac:dyDescent="0.25">
      <c r="A2821" s="17" t="s">
        <v>267</v>
      </c>
      <c r="B2821" t="s">
        <v>105</v>
      </c>
      <c r="C2821">
        <v>1</v>
      </c>
      <c r="D2821">
        <v>0.09</v>
      </c>
      <c r="E2821">
        <f t="shared" si="51"/>
        <v>0.09</v>
      </c>
      <c r="F2821" s="17"/>
    </row>
    <row r="2822" spans="1:6" ht="30" x14ac:dyDescent="0.25">
      <c r="A2822" s="17" t="s">
        <v>268</v>
      </c>
      <c r="B2822" t="s">
        <v>105</v>
      </c>
      <c r="C2822">
        <v>1</v>
      </c>
      <c r="D2822">
        <v>0.04</v>
      </c>
      <c r="E2822">
        <f t="shared" si="51"/>
        <v>0.04</v>
      </c>
      <c r="F2822" s="17"/>
    </row>
    <row r="2823" spans="1:6" x14ac:dyDescent="0.25">
      <c r="A2823" s="17" t="s">
        <v>103</v>
      </c>
      <c r="B2823" t="s">
        <v>9</v>
      </c>
      <c r="C2823" t="s">
        <v>9</v>
      </c>
      <c r="D2823" t="s">
        <v>9</v>
      </c>
      <c r="E2823">
        <f>SUM(E2817:E2822)</f>
        <v>2.8953999999999995</v>
      </c>
      <c r="F2823" s="17"/>
    </row>
    <row r="2824" spans="1:6" x14ac:dyDescent="0.25">
      <c r="F2824" s="17"/>
    </row>
    <row r="2825" spans="1:6" x14ac:dyDescent="0.25">
      <c r="A2825" s="17" t="s">
        <v>110</v>
      </c>
      <c r="B2825" t="s">
        <v>9</v>
      </c>
      <c r="C2825" t="s">
        <v>9</v>
      </c>
      <c r="D2825" t="s">
        <v>9</v>
      </c>
      <c r="E2825">
        <f>E2814+E2823</f>
        <v>13.705400000000001</v>
      </c>
      <c r="F2825" s="17"/>
    </row>
    <row r="2826" spans="1:6" x14ac:dyDescent="0.25">
      <c r="F2826" s="17"/>
    </row>
    <row r="2827" spans="1:6" x14ac:dyDescent="0.25">
      <c r="A2827" s="17" t="s">
        <v>295</v>
      </c>
      <c r="F2827" s="17"/>
    </row>
    <row r="2828" spans="1:6" ht="30" x14ac:dyDescent="0.25">
      <c r="A2828" s="17" t="s">
        <v>296</v>
      </c>
      <c r="F2828" s="17"/>
    </row>
    <row r="2829" spans="1:6" x14ac:dyDescent="0.25">
      <c r="A2829" s="17" t="s">
        <v>261</v>
      </c>
      <c r="F2829" s="17"/>
    </row>
    <row r="2830" spans="1:6" x14ac:dyDescent="0.25">
      <c r="F2830" s="17"/>
    </row>
    <row r="2831" spans="1:6" x14ac:dyDescent="0.25">
      <c r="A2831" s="17" t="s">
        <v>104</v>
      </c>
      <c r="B2831" t="s">
        <v>98</v>
      </c>
      <c r="C2831" t="s">
        <v>99</v>
      </c>
      <c r="D2831" t="s">
        <v>100</v>
      </c>
      <c r="E2831" t="s">
        <v>101</v>
      </c>
      <c r="F2831" s="17"/>
    </row>
    <row r="2832" spans="1:6" x14ac:dyDescent="0.25">
      <c r="A2832" s="17" t="s">
        <v>297</v>
      </c>
      <c r="B2832" t="s">
        <v>105</v>
      </c>
      <c r="C2832">
        <v>1</v>
      </c>
      <c r="D2832">
        <v>15.11</v>
      </c>
      <c r="E2832">
        <f>ROUND((C2832*D2832),4)</f>
        <v>15.11</v>
      </c>
      <c r="F2832" s="17"/>
    </row>
    <row r="2833" spans="1:6" x14ac:dyDescent="0.25">
      <c r="A2833" s="17" t="s">
        <v>103</v>
      </c>
      <c r="B2833" t="s">
        <v>9</v>
      </c>
      <c r="C2833" t="s">
        <v>9</v>
      </c>
      <c r="D2833" t="s">
        <v>9</v>
      </c>
      <c r="E2833">
        <f>SUM(E2832:E2832)</f>
        <v>15.11</v>
      </c>
      <c r="F2833" s="17"/>
    </row>
    <row r="2834" spans="1:6" x14ac:dyDescent="0.25">
      <c r="F2834" s="17"/>
    </row>
    <row r="2835" spans="1:6" x14ac:dyDescent="0.25">
      <c r="A2835" s="17" t="s">
        <v>106</v>
      </c>
      <c r="B2835" t="s">
        <v>98</v>
      </c>
      <c r="C2835" t="s">
        <v>99</v>
      </c>
      <c r="D2835" t="s">
        <v>100</v>
      </c>
      <c r="E2835" t="s">
        <v>101</v>
      </c>
      <c r="F2835" s="17"/>
    </row>
    <row r="2836" spans="1:6" x14ac:dyDescent="0.25">
      <c r="A2836" s="17" t="s">
        <v>263</v>
      </c>
      <c r="B2836" t="s">
        <v>105</v>
      </c>
      <c r="C2836">
        <v>1</v>
      </c>
      <c r="D2836">
        <v>0.33889999999999998</v>
      </c>
      <c r="E2836">
        <f t="shared" ref="E2836:E2841" si="52">ROUND((C2836*D2836),4)</f>
        <v>0.33889999999999998</v>
      </c>
      <c r="F2836" s="17"/>
    </row>
    <row r="2837" spans="1:6" x14ac:dyDescent="0.25">
      <c r="A2837" s="17" t="s">
        <v>264</v>
      </c>
      <c r="B2837" t="s">
        <v>105</v>
      </c>
      <c r="C2837">
        <v>1</v>
      </c>
      <c r="D2837">
        <v>1.1265000000000001</v>
      </c>
      <c r="E2837">
        <f t="shared" si="52"/>
        <v>1.1265000000000001</v>
      </c>
      <c r="F2837" s="17"/>
    </row>
    <row r="2838" spans="1:6" ht="30" x14ac:dyDescent="0.25">
      <c r="A2838" s="17" t="s">
        <v>265</v>
      </c>
      <c r="B2838" t="s">
        <v>105</v>
      </c>
      <c r="C2838">
        <v>1</v>
      </c>
      <c r="D2838">
        <v>0.6</v>
      </c>
      <c r="E2838">
        <f t="shared" si="52"/>
        <v>0.6</v>
      </c>
      <c r="F2838" s="17"/>
    </row>
    <row r="2839" spans="1:6" ht="30" x14ac:dyDescent="0.25">
      <c r="A2839" s="17" t="s">
        <v>266</v>
      </c>
      <c r="B2839" t="s">
        <v>105</v>
      </c>
      <c r="C2839">
        <v>1</v>
      </c>
      <c r="D2839">
        <v>0.7</v>
      </c>
      <c r="E2839">
        <f t="shared" si="52"/>
        <v>0.7</v>
      </c>
      <c r="F2839" s="17"/>
    </row>
    <row r="2840" spans="1:6" ht="30" x14ac:dyDescent="0.25">
      <c r="A2840" s="17" t="s">
        <v>267</v>
      </c>
      <c r="B2840" t="s">
        <v>105</v>
      </c>
      <c r="C2840">
        <v>1</v>
      </c>
      <c r="D2840">
        <v>0.09</v>
      </c>
      <c r="E2840">
        <f t="shared" si="52"/>
        <v>0.09</v>
      </c>
      <c r="F2840" s="17"/>
    </row>
    <row r="2841" spans="1:6" ht="30" x14ac:dyDescent="0.25">
      <c r="A2841" s="17" t="s">
        <v>268</v>
      </c>
      <c r="B2841" t="s">
        <v>105</v>
      </c>
      <c r="C2841">
        <v>1</v>
      </c>
      <c r="D2841">
        <v>0.04</v>
      </c>
      <c r="E2841">
        <f t="shared" si="52"/>
        <v>0.04</v>
      </c>
      <c r="F2841" s="17"/>
    </row>
    <row r="2842" spans="1:6" x14ac:dyDescent="0.25">
      <c r="A2842" s="17" t="s">
        <v>103</v>
      </c>
      <c r="B2842" t="s">
        <v>9</v>
      </c>
      <c r="C2842" t="s">
        <v>9</v>
      </c>
      <c r="D2842" t="s">
        <v>9</v>
      </c>
      <c r="E2842">
        <f>SUM(E2836:E2841)</f>
        <v>2.8953999999999995</v>
      </c>
      <c r="F2842" s="17"/>
    </row>
    <row r="2843" spans="1:6" x14ac:dyDescent="0.25">
      <c r="F2843" s="17"/>
    </row>
    <row r="2844" spans="1:6" x14ac:dyDescent="0.25">
      <c r="A2844" s="17" t="s">
        <v>110</v>
      </c>
      <c r="B2844" t="s">
        <v>9</v>
      </c>
      <c r="C2844" t="s">
        <v>9</v>
      </c>
      <c r="D2844" t="s">
        <v>9</v>
      </c>
      <c r="E2844">
        <f>E2833+E2842</f>
        <v>18.005399999999998</v>
      </c>
      <c r="F2844" s="17"/>
    </row>
    <row r="2845" spans="1:6" x14ac:dyDescent="0.25">
      <c r="F2845" s="17"/>
    </row>
    <row r="2846" spans="1:6" x14ac:dyDescent="0.25">
      <c r="A2846" s="17" t="s">
        <v>298</v>
      </c>
      <c r="F2846" s="17"/>
    </row>
    <row r="2847" spans="1:6" x14ac:dyDescent="0.25">
      <c r="A2847" s="17" t="s">
        <v>299</v>
      </c>
      <c r="F2847" s="17"/>
    </row>
    <row r="2848" spans="1:6" x14ac:dyDescent="0.25">
      <c r="A2848" s="17" t="s">
        <v>261</v>
      </c>
      <c r="F2848" s="17"/>
    </row>
    <row r="2849" spans="1:6" x14ac:dyDescent="0.25">
      <c r="F2849" s="17"/>
    </row>
    <row r="2850" spans="1:6" x14ac:dyDescent="0.25">
      <c r="A2850" s="17" t="s">
        <v>104</v>
      </c>
      <c r="B2850" t="s">
        <v>98</v>
      </c>
      <c r="C2850" t="s">
        <v>99</v>
      </c>
      <c r="D2850" t="s">
        <v>100</v>
      </c>
      <c r="E2850" t="s">
        <v>101</v>
      </c>
      <c r="F2850" s="17"/>
    </row>
    <row r="2851" spans="1:6" x14ac:dyDescent="0.25">
      <c r="A2851" s="17" t="s">
        <v>163</v>
      </c>
      <c r="B2851" t="s">
        <v>105</v>
      </c>
      <c r="C2851">
        <v>1</v>
      </c>
      <c r="D2851">
        <v>11.48</v>
      </c>
      <c r="E2851">
        <f>ROUND((C2851*D2851),4)</f>
        <v>11.48</v>
      </c>
      <c r="F2851" s="17"/>
    </row>
    <row r="2852" spans="1:6" x14ac:dyDescent="0.25">
      <c r="A2852" s="17" t="s">
        <v>103</v>
      </c>
      <c r="B2852" t="s">
        <v>9</v>
      </c>
      <c r="C2852" t="s">
        <v>9</v>
      </c>
      <c r="D2852" t="s">
        <v>9</v>
      </c>
      <c r="E2852">
        <f>SUM(E2851:E2851)</f>
        <v>11.48</v>
      </c>
      <c r="F2852" s="17"/>
    </row>
    <row r="2853" spans="1:6" x14ac:dyDescent="0.25">
      <c r="F2853" s="17"/>
    </row>
    <row r="2854" spans="1:6" x14ac:dyDescent="0.25">
      <c r="A2854" s="17" t="s">
        <v>106</v>
      </c>
      <c r="B2854" t="s">
        <v>98</v>
      </c>
      <c r="C2854" t="s">
        <v>99</v>
      </c>
      <c r="D2854" t="s">
        <v>100</v>
      </c>
      <c r="E2854" t="s">
        <v>101</v>
      </c>
      <c r="F2854" s="17"/>
    </row>
    <row r="2855" spans="1:6" x14ac:dyDescent="0.25">
      <c r="A2855" s="17" t="s">
        <v>263</v>
      </c>
      <c r="B2855" t="s">
        <v>105</v>
      </c>
      <c r="C2855">
        <v>1</v>
      </c>
      <c r="D2855">
        <v>0.33889999999999998</v>
      </c>
      <c r="E2855">
        <f t="shared" ref="E2855:E2860" si="53">ROUND((C2855*D2855),4)</f>
        <v>0.33889999999999998</v>
      </c>
      <c r="F2855" s="17"/>
    </row>
    <row r="2856" spans="1:6" x14ac:dyDescent="0.25">
      <c r="A2856" s="17" t="s">
        <v>264</v>
      </c>
      <c r="B2856" t="s">
        <v>105</v>
      </c>
      <c r="C2856">
        <v>1</v>
      </c>
      <c r="D2856">
        <v>1.1265000000000001</v>
      </c>
      <c r="E2856">
        <f t="shared" si="53"/>
        <v>1.1265000000000001</v>
      </c>
      <c r="F2856" s="17"/>
    </row>
    <row r="2857" spans="1:6" ht="30" x14ac:dyDescent="0.25">
      <c r="A2857" s="17" t="s">
        <v>265</v>
      </c>
      <c r="B2857" t="s">
        <v>105</v>
      </c>
      <c r="C2857">
        <v>1</v>
      </c>
      <c r="D2857">
        <v>0.6</v>
      </c>
      <c r="E2857">
        <f t="shared" si="53"/>
        <v>0.6</v>
      </c>
      <c r="F2857" s="17"/>
    </row>
    <row r="2858" spans="1:6" ht="30" x14ac:dyDescent="0.25">
      <c r="A2858" s="17" t="s">
        <v>266</v>
      </c>
      <c r="B2858" t="s">
        <v>105</v>
      </c>
      <c r="C2858">
        <v>1</v>
      </c>
      <c r="D2858">
        <v>0.7</v>
      </c>
      <c r="E2858">
        <f t="shared" si="53"/>
        <v>0.7</v>
      </c>
      <c r="F2858" s="17"/>
    </row>
    <row r="2859" spans="1:6" ht="30" x14ac:dyDescent="0.25">
      <c r="A2859" s="17" t="s">
        <v>267</v>
      </c>
      <c r="B2859" t="s">
        <v>105</v>
      </c>
      <c r="C2859">
        <v>1</v>
      </c>
      <c r="D2859">
        <v>0.09</v>
      </c>
      <c r="E2859">
        <f t="shared" si="53"/>
        <v>0.09</v>
      </c>
      <c r="F2859" s="17"/>
    </row>
    <row r="2860" spans="1:6" ht="30" x14ac:dyDescent="0.25">
      <c r="A2860" s="17" t="s">
        <v>268</v>
      </c>
      <c r="B2860" t="s">
        <v>105</v>
      </c>
      <c r="C2860">
        <v>1</v>
      </c>
      <c r="D2860">
        <v>0.04</v>
      </c>
      <c r="E2860">
        <f t="shared" si="53"/>
        <v>0.04</v>
      </c>
      <c r="F2860" s="17"/>
    </row>
    <row r="2861" spans="1:6" x14ac:dyDescent="0.25">
      <c r="A2861" s="17" t="s">
        <v>103</v>
      </c>
      <c r="B2861" t="s">
        <v>9</v>
      </c>
      <c r="C2861" t="s">
        <v>9</v>
      </c>
      <c r="D2861" t="s">
        <v>9</v>
      </c>
      <c r="E2861">
        <f>SUM(E2855:E2860)</f>
        <v>2.8953999999999995</v>
      </c>
      <c r="F2861" s="17"/>
    </row>
    <row r="2862" spans="1:6" x14ac:dyDescent="0.25">
      <c r="F2862" s="17"/>
    </row>
    <row r="2863" spans="1:6" x14ac:dyDescent="0.25">
      <c r="A2863" s="17" t="s">
        <v>110</v>
      </c>
      <c r="B2863" t="s">
        <v>9</v>
      </c>
      <c r="C2863" t="s">
        <v>9</v>
      </c>
      <c r="D2863" t="s">
        <v>9</v>
      </c>
      <c r="E2863">
        <f>E2852+E2861</f>
        <v>14.375399999999999</v>
      </c>
      <c r="F2863" s="17"/>
    </row>
    <row r="2864" spans="1:6" x14ac:dyDescent="0.25">
      <c r="F2864" s="17"/>
    </row>
    <row r="2865" spans="1:6" x14ac:dyDescent="0.25">
      <c r="A2865" s="17" t="s">
        <v>300</v>
      </c>
      <c r="F2865" s="17"/>
    </row>
    <row r="2866" spans="1:6" x14ac:dyDescent="0.25">
      <c r="A2866" s="17" t="s">
        <v>301</v>
      </c>
      <c r="F2866" s="17"/>
    </row>
    <row r="2867" spans="1:6" x14ac:dyDescent="0.25">
      <c r="A2867" s="17" t="s">
        <v>261</v>
      </c>
      <c r="F2867" s="17"/>
    </row>
    <row r="2868" spans="1:6" x14ac:dyDescent="0.25">
      <c r="F2868" s="17"/>
    </row>
    <row r="2869" spans="1:6" x14ac:dyDescent="0.25">
      <c r="A2869" s="17" t="s">
        <v>104</v>
      </c>
      <c r="B2869" t="s">
        <v>98</v>
      </c>
      <c r="C2869" t="s">
        <v>99</v>
      </c>
      <c r="D2869" t="s">
        <v>100</v>
      </c>
      <c r="E2869" t="s">
        <v>101</v>
      </c>
      <c r="F2869" s="17"/>
    </row>
    <row r="2870" spans="1:6" x14ac:dyDescent="0.25">
      <c r="A2870" s="17" t="s">
        <v>302</v>
      </c>
      <c r="B2870" t="s">
        <v>105</v>
      </c>
      <c r="C2870">
        <v>1</v>
      </c>
      <c r="D2870">
        <v>11.15</v>
      </c>
      <c r="E2870">
        <f>ROUND((C2870*D2870),4)</f>
        <v>11.15</v>
      </c>
      <c r="F2870" s="17"/>
    </row>
    <row r="2871" spans="1:6" x14ac:dyDescent="0.25">
      <c r="A2871" s="17" t="s">
        <v>103</v>
      </c>
      <c r="B2871" t="s">
        <v>9</v>
      </c>
      <c r="C2871" t="s">
        <v>9</v>
      </c>
      <c r="D2871" t="s">
        <v>9</v>
      </c>
      <c r="E2871">
        <f>SUM(E2870:E2870)</f>
        <v>11.15</v>
      </c>
      <c r="F2871" s="17"/>
    </row>
    <row r="2872" spans="1:6" x14ac:dyDescent="0.25">
      <c r="F2872" s="17"/>
    </row>
    <row r="2873" spans="1:6" x14ac:dyDescent="0.25">
      <c r="A2873" s="17" t="s">
        <v>106</v>
      </c>
      <c r="B2873" t="s">
        <v>98</v>
      </c>
      <c r="C2873" t="s">
        <v>99</v>
      </c>
      <c r="D2873" t="s">
        <v>100</v>
      </c>
      <c r="E2873" t="s">
        <v>101</v>
      </c>
      <c r="F2873" s="17"/>
    </row>
    <row r="2874" spans="1:6" x14ac:dyDescent="0.25">
      <c r="A2874" s="17" t="s">
        <v>263</v>
      </c>
      <c r="B2874" t="s">
        <v>105</v>
      </c>
      <c r="C2874">
        <v>1</v>
      </c>
      <c r="D2874">
        <v>0.33889999999999998</v>
      </c>
      <c r="E2874">
        <f t="shared" ref="E2874:E2879" si="54">ROUND((C2874*D2874),4)</f>
        <v>0.33889999999999998</v>
      </c>
      <c r="F2874" s="17"/>
    </row>
    <row r="2875" spans="1:6" x14ac:dyDescent="0.25">
      <c r="A2875" s="17" t="s">
        <v>264</v>
      </c>
      <c r="B2875" t="s">
        <v>105</v>
      </c>
      <c r="C2875">
        <v>1</v>
      </c>
      <c r="D2875">
        <v>1.1265000000000001</v>
      </c>
      <c r="E2875">
        <f t="shared" si="54"/>
        <v>1.1265000000000001</v>
      </c>
      <c r="F2875" s="17"/>
    </row>
    <row r="2876" spans="1:6" ht="30" x14ac:dyDescent="0.25">
      <c r="A2876" s="17" t="s">
        <v>265</v>
      </c>
      <c r="B2876" t="s">
        <v>105</v>
      </c>
      <c r="C2876">
        <v>1</v>
      </c>
      <c r="D2876">
        <v>0.6</v>
      </c>
      <c r="E2876">
        <f t="shared" si="54"/>
        <v>0.6</v>
      </c>
      <c r="F2876" s="17"/>
    </row>
    <row r="2877" spans="1:6" ht="30" x14ac:dyDescent="0.25">
      <c r="A2877" s="17" t="s">
        <v>266</v>
      </c>
      <c r="B2877" t="s">
        <v>105</v>
      </c>
      <c r="C2877">
        <v>1</v>
      </c>
      <c r="D2877">
        <v>0.7</v>
      </c>
      <c r="E2877">
        <f t="shared" si="54"/>
        <v>0.7</v>
      </c>
      <c r="F2877" s="17"/>
    </row>
    <row r="2878" spans="1:6" ht="30" x14ac:dyDescent="0.25">
      <c r="A2878" s="17" t="s">
        <v>267</v>
      </c>
      <c r="B2878" t="s">
        <v>105</v>
      </c>
      <c r="C2878">
        <v>1</v>
      </c>
      <c r="D2878">
        <v>0.09</v>
      </c>
      <c r="E2878">
        <f t="shared" si="54"/>
        <v>0.09</v>
      </c>
      <c r="F2878" s="17"/>
    </row>
    <row r="2879" spans="1:6" ht="30" x14ac:dyDescent="0.25">
      <c r="A2879" s="17" t="s">
        <v>268</v>
      </c>
      <c r="B2879" t="s">
        <v>105</v>
      </c>
      <c r="C2879">
        <v>1</v>
      </c>
      <c r="D2879">
        <v>0.04</v>
      </c>
      <c r="E2879">
        <f t="shared" si="54"/>
        <v>0.04</v>
      </c>
      <c r="F2879" s="17"/>
    </row>
    <row r="2880" spans="1:6" x14ac:dyDescent="0.25">
      <c r="A2880" s="17" t="s">
        <v>103</v>
      </c>
      <c r="B2880" t="s">
        <v>9</v>
      </c>
      <c r="C2880" t="s">
        <v>9</v>
      </c>
      <c r="D2880" t="s">
        <v>9</v>
      </c>
      <c r="E2880">
        <f>SUM(E2874:E2879)</f>
        <v>2.8953999999999995</v>
      </c>
      <c r="F2880" s="17"/>
    </row>
    <row r="2881" spans="1:6" x14ac:dyDescent="0.25">
      <c r="F2881" s="17"/>
    </row>
    <row r="2882" spans="1:6" x14ac:dyDescent="0.25">
      <c r="A2882" s="17" t="s">
        <v>110</v>
      </c>
      <c r="B2882" t="s">
        <v>9</v>
      </c>
      <c r="C2882" t="s">
        <v>9</v>
      </c>
      <c r="D2882" t="s">
        <v>9</v>
      </c>
      <c r="E2882">
        <f>E2871+E2880</f>
        <v>14.045400000000001</v>
      </c>
      <c r="F2882" s="17"/>
    </row>
    <row r="2883" spans="1:6" x14ac:dyDescent="0.25">
      <c r="F2883" s="17"/>
    </row>
    <row r="2884" spans="1:6" x14ac:dyDescent="0.25">
      <c r="A2884" s="17" t="s">
        <v>303</v>
      </c>
      <c r="F2884" s="17"/>
    </row>
    <row r="2885" spans="1:6" ht="30" x14ac:dyDescent="0.25">
      <c r="A2885" s="17" t="s">
        <v>304</v>
      </c>
      <c r="F2885" s="17"/>
    </row>
    <row r="2886" spans="1:6" x14ac:dyDescent="0.25">
      <c r="A2886" s="17" t="s">
        <v>261</v>
      </c>
      <c r="F2886" s="17"/>
    </row>
    <row r="2887" spans="1:6" x14ac:dyDescent="0.25">
      <c r="F2887" s="17"/>
    </row>
    <row r="2888" spans="1:6" x14ac:dyDescent="0.25">
      <c r="A2888" s="17" t="s">
        <v>104</v>
      </c>
      <c r="B2888" t="s">
        <v>98</v>
      </c>
      <c r="C2888" t="s">
        <v>99</v>
      </c>
      <c r="D2888" t="s">
        <v>100</v>
      </c>
      <c r="E2888" t="s">
        <v>101</v>
      </c>
      <c r="F2888" s="17"/>
    </row>
    <row r="2889" spans="1:6" x14ac:dyDescent="0.25">
      <c r="A2889" s="17" t="s">
        <v>305</v>
      </c>
      <c r="B2889" t="s">
        <v>105</v>
      </c>
      <c r="C2889">
        <v>1</v>
      </c>
      <c r="D2889">
        <v>11.78</v>
      </c>
      <c r="E2889">
        <f>ROUND((C2889*D2889),4)</f>
        <v>11.78</v>
      </c>
      <c r="F2889" s="17"/>
    </row>
    <row r="2890" spans="1:6" x14ac:dyDescent="0.25">
      <c r="A2890" s="17" t="s">
        <v>103</v>
      </c>
      <c r="B2890" t="s">
        <v>9</v>
      </c>
      <c r="C2890" t="s">
        <v>9</v>
      </c>
      <c r="D2890" t="s">
        <v>9</v>
      </c>
      <c r="E2890">
        <f>SUM(E2889:E2889)</f>
        <v>11.78</v>
      </c>
      <c r="F2890" s="17"/>
    </row>
    <row r="2891" spans="1:6" x14ac:dyDescent="0.25">
      <c r="F2891" s="17"/>
    </row>
    <row r="2892" spans="1:6" x14ac:dyDescent="0.25">
      <c r="A2892" s="17" t="s">
        <v>106</v>
      </c>
      <c r="B2892" t="s">
        <v>98</v>
      </c>
      <c r="C2892" t="s">
        <v>99</v>
      </c>
      <c r="D2892" t="s">
        <v>100</v>
      </c>
      <c r="E2892" t="s">
        <v>101</v>
      </c>
      <c r="F2892" s="17"/>
    </row>
    <row r="2893" spans="1:6" x14ac:dyDescent="0.25">
      <c r="A2893" s="17" t="s">
        <v>263</v>
      </c>
      <c r="B2893" t="s">
        <v>105</v>
      </c>
      <c r="C2893">
        <v>1</v>
      </c>
      <c r="D2893">
        <v>0.33889999999999998</v>
      </c>
      <c r="E2893">
        <f t="shared" ref="E2893:E2898" si="55">ROUND((C2893*D2893),4)</f>
        <v>0.33889999999999998</v>
      </c>
      <c r="F2893" s="17"/>
    </row>
    <row r="2894" spans="1:6" x14ac:dyDescent="0.25">
      <c r="A2894" s="17" t="s">
        <v>264</v>
      </c>
      <c r="B2894" t="s">
        <v>105</v>
      </c>
      <c r="C2894">
        <v>1</v>
      </c>
      <c r="D2894">
        <v>1.1265000000000001</v>
      </c>
      <c r="E2894">
        <f t="shared" si="55"/>
        <v>1.1265000000000001</v>
      </c>
      <c r="F2894" s="17"/>
    </row>
    <row r="2895" spans="1:6" ht="30" x14ac:dyDescent="0.25">
      <c r="A2895" s="17" t="s">
        <v>265</v>
      </c>
      <c r="B2895" t="s">
        <v>105</v>
      </c>
      <c r="C2895">
        <v>1</v>
      </c>
      <c r="D2895">
        <v>0.6</v>
      </c>
      <c r="E2895">
        <f t="shared" si="55"/>
        <v>0.6</v>
      </c>
      <c r="F2895" s="17"/>
    </row>
    <row r="2896" spans="1:6" ht="30" x14ac:dyDescent="0.25">
      <c r="A2896" s="17" t="s">
        <v>266</v>
      </c>
      <c r="B2896" t="s">
        <v>105</v>
      </c>
      <c r="C2896">
        <v>1</v>
      </c>
      <c r="D2896">
        <v>0.7</v>
      </c>
      <c r="E2896">
        <f t="shared" si="55"/>
        <v>0.7</v>
      </c>
      <c r="F2896" s="17"/>
    </row>
    <row r="2897" spans="1:6" ht="30" x14ac:dyDescent="0.25">
      <c r="A2897" s="17" t="s">
        <v>267</v>
      </c>
      <c r="B2897" t="s">
        <v>105</v>
      </c>
      <c r="C2897">
        <v>1</v>
      </c>
      <c r="D2897">
        <v>0.09</v>
      </c>
      <c r="E2897">
        <f t="shared" si="55"/>
        <v>0.09</v>
      </c>
      <c r="F2897" s="17"/>
    </row>
    <row r="2898" spans="1:6" ht="30" x14ac:dyDescent="0.25">
      <c r="A2898" s="17" t="s">
        <v>268</v>
      </c>
      <c r="B2898" t="s">
        <v>105</v>
      </c>
      <c r="C2898">
        <v>1</v>
      </c>
      <c r="D2898">
        <v>0.04</v>
      </c>
      <c r="E2898">
        <f t="shared" si="55"/>
        <v>0.04</v>
      </c>
      <c r="F2898" s="17"/>
    </row>
    <row r="2899" spans="1:6" x14ac:dyDescent="0.25">
      <c r="A2899" s="17" t="s">
        <v>103</v>
      </c>
      <c r="B2899" t="s">
        <v>9</v>
      </c>
      <c r="C2899" t="s">
        <v>9</v>
      </c>
      <c r="D2899" t="s">
        <v>9</v>
      </c>
      <c r="E2899">
        <f>SUM(E2893:E2898)</f>
        <v>2.8953999999999995</v>
      </c>
      <c r="F2899" s="17"/>
    </row>
    <row r="2900" spans="1:6" x14ac:dyDescent="0.25">
      <c r="F2900" s="17"/>
    </row>
    <row r="2901" spans="1:6" x14ac:dyDescent="0.25">
      <c r="A2901" s="17" t="s">
        <v>110</v>
      </c>
      <c r="B2901" t="s">
        <v>9</v>
      </c>
      <c r="C2901" t="s">
        <v>9</v>
      </c>
      <c r="D2901" t="s">
        <v>9</v>
      </c>
      <c r="E2901">
        <f>E2890+E2899</f>
        <v>14.6754</v>
      </c>
      <c r="F2901" s="17"/>
    </row>
    <row r="2902" spans="1:6" x14ac:dyDescent="0.25">
      <c r="F2902" s="17"/>
    </row>
    <row r="2903" spans="1:6" x14ac:dyDescent="0.25">
      <c r="A2903" s="17" t="s">
        <v>306</v>
      </c>
      <c r="F2903" s="17"/>
    </row>
    <row r="2904" spans="1:6" ht="30" x14ac:dyDescent="0.25">
      <c r="A2904" s="17" t="s">
        <v>307</v>
      </c>
      <c r="F2904" s="17"/>
    </row>
    <row r="2905" spans="1:6" x14ac:dyDescent="0.25">
      <c r="A2905" s="17" t="s">
        <v>261</v>
      </c>
      <c r="F2905" s="17"/>
    </row>
    <row r="2906" spans="1:6" x14ac:dyDescent="0.25">
      <c r="F2906" s="17"/>
    </row>
    <row r="2907" spans="1:6" x14ac:dyDescent="0.25">
      <c r="A2907" s="17" t="s">
        <v>104</v>
      </c>
      <c r="B2907" t="s">
        <v>98</v>
      </c>
      <c r="C2907" t="s">
        <v>99</v>
      </c>
      <c r="D2907" t="s">
        <v>100</v>
      </c>
      <c r="E2907" t="s">
        <v>101</v>
      </c>
      <c r="F2907" s="17"/>
    </row>
    <row r="2908" spans="1:6" x14ac:dyDescent="0.25">
      <c r="A2908" s="17" t="s">
        <v>308</v>
      </c>
      <c r="B2908" t="s">
        <v>105</v>
      </c>
      <c r="C2908">
        <v>1</v>
      </c>
      <c r="D2908">
        <v>9.9</v>
      </c>
      <c r="E2908">
        <f>ROUND((C2908*D2908),4)</f>
        <v>9.9</v>
      </c>
      <c r="F2908" s="17"/>
    </row>
    <row r="2909" spans="1:6" x14ac:dyDescent="0.25">
      <c r="A2909" s="17" t="s">
        <v>103</v>
      </c>
      <c r="B2909" t="s">
        <v>9</v>
      </c>
      <c r="C2909" t="s">
        <v>9</v>
      </c>
      <c r="D2909" t="s">
        <v>9</v>
      </c>
      <c r="E2909">
        <f>SUM(E2908:E2908)</f>
        <v>9.9</v>
      </c>
      <c r="F2909" s="17"/>
    </row>
    <row r="2910" spans="1:6" x14ac:dyDescent="0.25">
      <c r="F2910" s="17"/>
    </row>
    <row r="2911" spans="1:6" x14ac:dyDescent="0.25">
      <c r="A2911" s="17" t="s">
        <v>106</v>
      </c>
      <c r="B2911" t="s">
        <v>98</v>
      </c>
      <c r="C2911" t="s">
        <v>99</v>
      </c>
      <c r="D2911" t="s">
        <v>100</v>
      </c>
      <c r="E2911" t="s">
        <v>101</v>
      </c>
      <c r="F2911" s="17"/>
    </row>
    <row r="2912" spans="1:6" x14ac:dyDescent="0.25">
      <c r="A2912" s="17" t="s">
        <v>263</v>
      </c>
      <c r="B2912" t="s">
        <v>105</v>
      </c>
      <c r="C2912">
        <v>1</v>
      </c>
      <c r="D2912">
        <v>0.33889999999999998</v>
      </c>
      <c r="E2912">
        <f t="shared" ref="E2912:E2917" si="56">ROUND((C2912*D2912),4)</f>
        <v>0.33889999999999998</v>
      </c>
      <c r="F2912" s="17"/>
    </row>
    <row r="2913" spans="1:6" x14ac:dyDescent="0.25">
      <c r="A2913" s="17" t="s">
        <v>264</v>
      </c>
      <c r="B2913" t="s">
        <v>105</v>
      </c>
      <c r="C2913">
        <v>1</v>
      </c>
      <c r="D2913">
        <v>1.1265000000000001</v>
      </c>
      <c r="E2913">
        <f t="shared" si="56"/>
        <v>1.1265000000000001</v>
      </c>
      <c r="F2913" s="17"/>
    </row>
    <row r="2914" spans="1:6" ht="30" x14ac:dyDescent="0.25">
      <c r="A2914" s="17" t="s">
        <v>265</v>
      </c>
      <c r="B2914" t="s">
        <v>105</v>
      </c>
      <c r="C2914">
        <v>1</v>
      </c>
      <c r="D2914">
        <v>0.6</v>
      </c>
      <c r="E2914">
        <f t="shared" si="56"/>
        <v>0.6</v>
      </c>
      <c r="F2914" s="17"/>
    </row>
    <row r="2915" spans="1:6" ht="30" x14ac:dyDescent="0.25">
      <c r="A2915" s="17" t="s">
        <v>266</v>
      </c>
      <c r="B2915" t="s">
        <v>105</v>
      </c>
      <c r="C2915">
        <v>1</v>
      </c>
      <c r="D2915">
        <v>0.7</v>
      </c>
      <c r="E2915">
        <f t="shared" si="56"/>
        <v>0.7</v>
      </c>
      <c r="F2915" s="17"/>
    </row>
    <row r="2916" spans="1:6" ht="30" x14ac:dyDescent="0.25">
      <c r="A2916" s="17" t="s">
        <v>267</v>
      </c>
      <c r="B2916" t="s">
        <v>105</v>
      </c>
      <c r="C2916">
        <v>1</v>
      </c>
      <c r="D2916">
        <v>0.09</v>
      </c>
      <c r="E2916">
        <f t="shared" si="56"/>
        <v>0.09</v>
      </c>
      <c r="F2916" s="17"/>
    </row>
    <row r="2917" spans="1:6" ht="30" x14ac:dyDescent="0.25">
      <c r="A2917" s="17" t="s">
        <v>268</v>
      </c>
      <c r="B2917" t="s">
        <v>105</v>
      </c>
      <c r="C2917">
        <v>1</v>
      </c>
      <c r="D2917">
        <v>0.04</v>
      </c>
      <c r="E2917">
        <f t="shared" si="56"/>
        <v>0.04</v>
      </c>
      <c r="F2917" s="17"/>
    </row>
    <row r="2918" spans="1:6" x14ac:dyDescent="0.25">
      <c r="A2918" s="17" t="s">
        <v>103</v>
      </c>
      <c r="B2918" t="s">
        <v>9</v>
      </c>
      <c r="C2918" t="s">
        <v>9</v>
      </c>
      <c r="D2918" t="s">
        <v>9</v>
      </c>
      <c r="E2918">
        <f>SUM(E2912:E2917)</f>
        <v>2.8953999999999995</v>
      </c>
      <c r="F2918" s="17"/>
    </row>
    <row r="2919" spans="1:6" x14ac:dyDescent="0.25">
      <c r="F2919" s="17"/>
    </row>
    <row r="2920" spans="1:6" x14ac:dyDescent="0.25">
      <c r="A2920" s="17" t="s">
        <v>110</v>
      </c>
      <c r="B2920" t="s">
        <v>9</v>
      </c>
      <c r="C2920" t="s">
        <v>9</v>
      </c>
      <c r="D2920" t="s">
        <v>9</v>
      </c>
      <c r="E2920">
        <f>E2909+E2918</f>
        <v>12.795400000000001</v>
      </c>
      <c r="F2920" s="17"/>
    </row>
    <row r="2921" spans="1:6" x14ac:dyDescent="0.25">
      <c r="F2921" s="17"/>
    </row>
    <row r="2922" spans="1:6" x14ac:dyDescent="0.25">
      <c r="A2922" s="17" t="s">
        <v>1342</v>
      </c>
      <c r="F2922" s="17"/>
    </row>
    <row r="2923" spans="1:6" ht="30" x14ac:dyDescent="0.25">
      <c r="A2923" s="17" t="s">
        <v>1343</v>
      </c>
      <c r="F2923" s="17"/>
    </row>
    <row r="2924" spans="1:6" x14ac:dyDescent="0.25">
      <c r="A2924" s="17" t="s">
        <v>261</v>
      </c>
      <c r="F2924" s="17"/>
    </row>
    <row r="2925" spans="1:6" x14ac:dyDescent="0.25">
      <c r="F2925" s="17"/>
    </row>
    <row r="2926" spans="1:6" x14ac:dyDescent="0.25">
      <c r="A2926" s="17" t="s">
        <v>104</v>
      </c>
      <c r="B2926" t="s">
        <v>98</v>
      </c>
      <c r="C2926" t="s">
        <v>99</v>
      </c>
      <c r="D2926" t="s">
        <v>100</v>
      </c>
      <c r="E2926" t="s">
        <v>101</v>
      </c>
      <c r="F2926" s="17"/>
    </row>
    <row r="2927" spans="1:6" x14ac:dyDescent="0.25">
      <c r="A2927" s="17" t="s">
        <v>1344</v>
      </c>
      <c r="B2927" t="s">
        <v>105</v>
      </c>
      <c r="C2927">
        <v>1</v>
      </c>
      <c r="D2927">
        <v>11.27</v>
      </c>
      <c r="E2927">
        <f>ROUND((C2927*D2927),4)</f>
        <v>11.27</v>
      </c>
      <c r="F2927" s="17"/>
    </row>
    <row r="2928" spans="1:6" x14ac:dyDescent="0.25">
      <c r="A2928" s="17" t="s">
        <v>103</v>
      </c>
      <c r="B2928" t="s">
        <v>9</v>
      </c>
      <c r="C2928" t="s">
        <v>9</v>
      </c>
      <c r="D2928" t="s">
        <v>9</v>
      </c>
      <c r="E2928">
        <f>SUM(E2927:E2927)</f>
        <v>11.27</v>
      </c>
      <c r="F2928" s="17"/>
    </row>
    <row r="2929" spans="1:6" x14ac:dyDescent="0.25">
      <c r="F2929" s="17"/>
    </row>
    <row r="2930" spans="1:6" x14ac:dyDescent="0.25">
      <c r="A2930" s="17" t="s">
        <v>106</v>
      </c>
      <c r="B2930" t="s">
        <v>98</v>
      </c>
      <c r="C2930" t="s">
        <v>99</v>
      </c>
      <c r="D2930" t="s">
        <v>100</v>
      </c>
      <c r="E2930" t="s">
        <v>101</v>
      </c>
      <c r="F2930" s="17"/>
    </row>
    <row r="2931" spans="1:6" ht="30" x14ac:dyDescent="0.25">
      <c r="A2931" s="17" t="s">
        <v>265</v>
      </c>
      <c r="B2931" t="s">
        <v>105</v>
      </c>
      <c r="C2931">
        <v>1</v>
      </c>
      <c r="D2931">
        <v>0.6</v>
      </c>
      <c r="E2931">
        <f>ROUND((C2931*D2931),4)</f>
        <v>0.6</v>
      </c>
      <c r="F2931" s="17"/>
    </row>
    <row r="2932" spans="1:6" ht="30" x14ac:dyDescent="0.25">
      <c r="A2932" s="17" t="s">
        <v>266</v>
      </c>
      <c r="B2932" t="s">
        <v>105</v>
      </c>
      <c r="C2932">
        <v>1</v>
      </c>
      <c r="D2932">
        <v>0.7</v>
      </c>
      <c r="E2932">
        <f>ROUND((C2932*D2932),4)</f>
        <v>0.7</v>
      </c>
      <c r="F2932" s="17"/>
    </row>
    <row r="2933" spans="1:6" ht="30" x14ac:dyDescent="0.25">
      <c r="A2933" s="17" t="s">
        <v>267</v>
      </c>
      <c r="B2933" t="s">
        <v>105</v>
      </c>
      <c r="C2933">
        <v>1</v>
      </c>
      <c r="D2933">
        <v>0.09</v>
      </c>
      <c r="E2933">
        <f>ROUND((C2933*D2933),4)</f>
        <v>0.09</v>
      </c>
      <c r="F2933" s="17"/>
    </row>
    <row r="2934" spans="1:6" ht="30" x14ac:dyDescent="0.25">
      <c r="A2934" s="17" t="s">
        <v>268</v>
      </c>
      <c r="B2934" t="s">
        <v>105</v>
      </c>
      <c r="C2934">
        <v>1</v>
      </c>
      <c r="D2934">
        <v>0.04</v>
      </c>
      <c r="E2934">
        <f>ROUND((C2934*D2934),4)</f>
        <v>0.04</v>
      </c>
      <c r="F2934" s="17"/>
    </row>
    <row r="2935" spans="1:6" x14ac:dyDescent="0.25">
      <c r="A2935" s="17" t="s">
        <v>103</v>
      </c>
      <c r="B2935" t="s">
        <v>9</v>
      </c>
      <c r="C2935" t="s">
        <v>9</v>
      </c>
      <c r="D2935" t="s">
        <v>9</v>
      </c>
      <c r="E2935">
        <f>SUM(E2931:E2934)</f>
        <v>1.43</v>
      </c>
      <c r="F2935" s="17"/>
    </row>
    <row r="2936" spans="1:6" x14ac:dyDescent="0.25">
      <c r="F2936" s="17"/>
    </row>
    <row r="2937" spans="1:6" x14ac:dyDescent="0.25">
      <c r="A2937" s="17" t="s">
        <v>110</v>
      </c>
      <c r="B2937" t="s">
        <v>9</v>
      </c>
      <c r="C2937" t="s">
        <v>9</v>
      </c>
      <c r="D2937" t="s">
        <v>9</v>
      </c>
      <c r="E2937">
        <f>E2928+E2935</f>
        <v>12.7</v>
      </c>
      <c r="F2937" s="17"/>
    </row>
    <row r="2938" spans="1:6" x14ac:dyDescent="0.25">
      <c r="F2938" s="17"/>
    </row>
    <row r="2939" spans="1:6" x14ac:dyDescent="0.25">
      <c r="A2939" s="17" t="s">
        <v>309</v>
      </c>
      <c r="F2939" s="17"/>
    </row>
    <row r="2940" spans="1:6" x14ac:dyDescent="0.25">
      <c r="A2940" s="17" t="s">
        <v>310</v>
      </c>
      <c r="F2940" s="17"/>
    </row>
    <row r="2941" spans="1:6" x14ac:dyDescent="0.25">
      <c r="A2941" s="17" t="s">
        <v>261</v>
      </c>
      <c r="F2941" s="17"/>
    </row>
    <row r="2942" spans="1:6" x14ac:dyDescent="0.25">
      <c r="F2942" s="17"/>
    </row>
    <row r="2943" spans="1:6" x14ac:dyDescent="0.25">
      <c r="A2943" s="17" t="s">
        <v>104</v>
      </c>
      <c r="B2943" t="s">
        <v>98</v>
      </c>
      <c r="C2943" t="s">
        <v>99</v>
      </c>
      <c r="D2943" t="s">
        <v>100</v>
      </c>
      <c r="E2943" t="s">
        <v>101</v>
      </c>
      <c r="F2943" s="17"/>
    </row>
    <row r="2944" spans="1:6" x14ac:dyDescent="0.25">
      <c r="A2944" s="17" t="s">
        <v>311</v>
      </c>
      <c r="B2944" t="s">
        <v>105</v>
      </c>
      <c r="C2944">
        <v>1</v>
      </c>
      <c r="D2944">
        <v>7.68</v>
      </c>
      <c r="E2944">
        <f>ROUND((C2944*D2944),4)</f>
        <v>7.68</v>
      </c>
      <c r="F2944" s="17"/>
    </row>
    <row r="2945" spans="1:6" x14ac:dyDescent="0.25">
      <c r="A2945" s="17" t="s">
        <v>103</v>
      </c>
      <c r="B2945" t="s">
        <v>9</v>
      </c>
      <c r="C2945" t="s">
        <v>9</v>
      </c>
      <c r="D2945" t="s">
        <v>9</v>
      </c>
      <c r="E2945">
        <f>SUM(E2944:E2944)</f>
        <v>7.68</v>
      </c>
      <c r="F2945" s="17"/>
    </row>
    <row r="2946" spans="1:6" x14ac:dyDescent="0.25">
      <c r="F2946" s="17"/>
    </row>
    <row r="2947" spans="1:6" x14ac:dyDescent="0.25">
      <c r="A2947" s="17" t="s">
        <v>106</v>
      </c>
      <c r="B2947" t="s">
        <v>98</v>
      </c>
      <c r="C2947" t="s">
        <v>99</v>
      </c>
      <c r="D2947" t="s">
        <v>100</v>
      </c>
      <c r="E2947" t="s">
        <v>101</v>
      </c>
      <c r="F2947" s="17"/>
    </row>
    <row r="2948" spans="1:6" x14ac:dyDescent="0.25">
      <c r="A2948" s="17" t="s">
        <v>263</v>
      </c>
      <c r="B2948" t="s">
        <v>105</v>
      </c>
      <c r="C2948">
        <v>1</v>
      </c>
      <c r="D2948">
        <v>0.33889999999999998</v>
      </c>
      <c r="E2948">
        <f t="shared" ref="E2948:E2953" si="57">ROUND((C2948*D2948),4)</f>
        <v>0.33889999999999998</v>
      </c>
      <c r="F2948" s="17"/>
    </row>
    <row r="2949" spans="1:6" x14ac:dyDescent="0.25">
      <c r="A2949" s="17" t="s">
        <v>264</v>
      </c>
      <c r="B2949" t="s">
        <v>105</v>
      </c>
      <c r="C2949">
        <v>1</v>
      </c>
      <c r="D2949">
        <v>1.1265000000000001</v>
      </c>
      <c r="E2949">
        <f t="shared" si="57"/>
        <v>1.1265000000000001</v>
      </c>
      <c r="F2949" s="17"/>
    </row>
    <row r="2950" spans="1:6" ht="30" x14ac:dyDescent="0.25">
      <c r="A2950" s="17" t="s">
        <v>265</v>
      </c>
      <c r="B2950" t="s">
        <v>105</v>
      </c>
      <c r="C2950">
        <v>1</v>
      </c>
      <c r="D2950">
        <v>0.6</v>
      </c>
      <c r="E2950">
        <f t="shared" si="57"/>
        <v>0.6</v>
      </c>
      <c r="F2950" s="17"/>
    </row>
    <row r="2951" spans="1:6" ht="30" x14ac:dyDescent="0.25">
      <c r="A2951" s="17" t="s">
        <v>266</v>
      </c>
      <c r="B2951" t="s">
        <v>105</v>
      </c>
      <c r="C2951">
        <v>1</v>
      </c>
      <c r="D2951">
        <v>0.7</v>
      </c>
      <c r="E2951">
        <f t="shared" si="57"/>
        <v>0.7</v>
      </c>
      <c r="F2951" s="17"/>
    </row>
    <row r="2952" spans="1:6" ht="30" x14ac:dyDescent="0.25">
      <c r="A2952" s="17" t="s">
        <v>267</v>
      </c>
      <c r="B2952" t="s">
        <v>105</v>
      </c>
      <c r="C2952">
        <v>1</v>
      </c>
      <c r="D2952">
        <v>0.09</v>
      </c>
      <c r="E2952">
        <f t="shared" si="57"/>
        <v>0.09</v>
      </c>
      <c r="F2952" s="17"/>
    </row>
    <row r="2953" spans="1:6" ht="30" x14ac:dyDescent="0.25">
      <c r="A2953" s="17" t="s">
        <v>268</v>
      </c>
      <c r="B2953" t="s">
        <v>105</v>
      </c>
      <c r="C2953">
        <v>1</v>
      </c>
      <c r="D2953">
        <v>0.04</v>
      </c>
      <c r="E2953">
        <f t="shared" si="57"/>
        <v>0.04</v>
      </c>
      <c r="F2953" s="17"/>
    </row>
    <row r="2954" spans="1:6" x14ac:dyDescent="0.25">
      <c r="A2954" s="17" t="s">
        <v>103</v>
      </c>
      <c r="B2954" t="s">
        <v>9</v>
      </c>
      <c r="C2954" t="s">
        <v>9</v>
      </c>
      <c r="D2954" t="s">
        <v>9</v>
      </c>
      <c r="E2954">
        <f>SUM(E2948:E2953)</f>
        <v>2.8953999999999995</v>
      </c>
      <c r="F2954" s="17"/>
    </row>
    <row r="2955" spans="1:6" x14ac:dyDescent="0.25">
      <c r="F2955" s="17"/>
    </row>
    <row r="2956" spans="1:6" x14ac:dyDescent="0.25">
      <c r="A2956" s="17" t="s">
        <v>110</v>
      </c>
      <c r="B2956" t="s">
        <v>9</v>
      </c>
      <c r="C2956" t="s">
        <v>9</v>
      </c>
      <c r="D2956" t="s">
        <v>9</v>
      </c>
      <c r="E2956">
        <f>E2945+E2954</f>
        <v>10.575399999999998</v>
      </c>
      <c r="F2956" s="17"/>
    </row>
    <row r="2957" spans="1:6" x14ac:dyDescent="0.25">
      <c r="F2957" s="17"/>
    </row>
    <row r="2958" spans="1:6" x14ac:dyDescent="0.25">
      <c r="A2958" s="17" t="s">
        <v>1345</v>
      </c>
      <c r="F2958" s="17"/>
    </row>
    <row r="2959" spans="1:6" ht="30" x14ac:dyDescent="0.25">
      <c r="A2959" s="17" t="s">
        <v>1346</v>
      </c>
      <c r="F2959" s="17"/>
    </row>
    <row r="2960" spans="1:6" x14ac:dyDescent="0.25">
      <c r="A2960" s="17" t="s">
        <v>125</v>
      </c>
      <c r="F2960" s="17"/>
    </row>
    <row r="2961" spans="1:6" x14ac:dyDescent="0.25">
      <c r="F2961" s="17"/>
    </row>
    <row r="2962" spans="1:6" x14ac:dyDescent="0.25">
      <c r="A2962" s="17" t="s">
        <v>106</v>
      </c>
      <c r="B2962" t="s">
        <v>98</v>
      </c>
      <c r="C2962" t="s">
        <v>99</v>
      </c>
      <c r="D2962" t="s">
        <v>100</v>
      </c>
      <c r="E2962" t="s">
        <v>101</v>
      </c>
      <c r="F2962" s="17"/>
    </row>
    <row r="2963" spans="1:6" ht="30" x14ac:dyDescent="0.25">
      <c r="A2963" s="17" t="s">
        <v>229</v>
      </c>
      <c r="B2963" t="s">
        <v>105</v>
      </c>
      <c r="C2963">
        <v>8.67</v>
      </c>
      <c r="D2963">
        <v>15.3165</v>
      </c>
      <c r="E2963">
        <f>ROUND((C2963*D2963),4)</f>
        <v>132.79409999999999</v>
      </c>
      <c r="F2963" s="17"/>
    </row>
    <row r="2964" spans="1:6" ht="30" x14ac:dyDescent="0.25">
      <c r="A2964" s="17" t="s">
        <v>1313</v>
      </c>
      <c r="B2964" t="s">
        <v>135</v>
      </c>
      <c r="C2964">
        <v>1.2</v>
      </c>
      <c r="D2964">
        <v>70.92</v>
      </c>
      <c r="E2964">
        <f>ROUND((C2964*D2964),4)</f>
        <v>85.103999999999999</v>
      </c>
      <c r="F2964" s="17"/>
    </row>
    <row r="2965" spans="1:6" ht="30" x14ac:dyDescent="0.25">
      <c r="A2965" s="17" t="s">
        <v>256</v>
      </c>
      <c r="B2965" t="s">
        <v>132</v>
      </c>
      <c r="C2965">
        <v>80.23</v>
      </c>
      <c r="D2965">
        <v>0.5</v>
      </c>
      <c r="E2965">
        <f>ROUND((C2965*D2965),4)</f>
        <v>40.115000000000002</v>
      </c>
      <c r="F2965" s="17"/>
    </row>
    <row r="2966" spans="1:6" x14ac:dyDescent="0.25">
      <c r="A2966" s="17" t="s">
        <v>230</v>
      </c>
      <c r="B2966" t="s">
        <v>132</v>
      </c>
      <c r="C2966">
        <v>307.54000000000002</v>
      </c>
      <c r="D2966">
        <v>0.44</v>
      </c>
      <c r="E2966">
        <f>ROUND((C2966*D2966),4)</f>
        <v>135.3176</v>
      </c>
      <c r="F2966" s="17"/>
    </row>
    <row r="2967" spans="1:6" x14ac:dyDescent="0.25">
      <c r="A2967" s="17" t="s">
        <v>103</v>
      </c>
      <c r="B2967" t="s">
        <v>9</v>
      </c>
      <c r="C2967" t="s">
        <v>9</v>
      </c>
      <c r="D2967" t="s">
        <v>9</v>
      </c>
      <c r="E2967">
        <f>SUM(E2963:E2966)</f>
        <v>393.33069999999998</v>
      </c>
      <c r="F2967" s="17"/>
    </row>
    <row r="2968" spans="1:6" x14ac:dyDescent="0.25">
      <c r="F2968" s="17"/>
    </row>
    <row r="2969" spans="1:6" x14ac:dyDescent="0.25">
      <c r="A2969" s="17" t="s">
        <v>110</v>
      </c>
      <c r="B2969" t="s">
        <v>9</v>
      </c>
      <c r="C2969" t="s">
        <v>9</v>
      </c>
      <c r="D2969" t="s">
        <v>9</v>
      </c>
      <c r="E2969">
        <f>E2967</f>
        <v>393.33069999999998</v>
      </c>
      <c r="F2969" s="17"/>
    </row>
    <row r="2970" spans="1:6" x14ac:dyDescent="0.25">
      <c r="F2970" s="17"/>
    </row>
    <row r="2971" spans="1:6" x14ac:dyDescent="0.25">
      <c r="A2971" s="17" t="s">
        <v>1347</v>
      </c>
      <c r="F2971" s="17"/>
    </row>
    <row r="2972" spans="1:6" ht="30" x14ac:dyDescent="0.25">
      <c r="A2972" s="17" t="s">
        <v>1348</v>
      </c>
      <c r="F2972" s="17"/>
    </row>
    <row r="2973" spans="1:6" x14ac:dyDescent="0.25">
      <c r="A2973" s="17" t="s">
        <v>125</v>
      </c>
      <c r="F2973" s="17"/>
    </row>
    <row r="2974" spans="1:6" x14ac:dyDescent="0.25">
      <c r="F2974" s="17"/>
    </row>
    <row r="2975" spans="1:6" x14ac:dyDescent="0.25">
      <c r="A2975" s="17" t="s">
        <v>106</v>
      </c>
      <c r="B2975" t="s">
        <v>98</v>
      </c>
      <c r="C2975" t="s">
        <v>99</v>
      </c>
      <c r="D2975" t="s">
        <v>100</v>
      </c>
      <c r="E2975" t="s">
        <v>101</v>
      </c>
      <c r="F2975" s="17"/>
    </row>
    <row r="2976" spans="1:6" ht="30" x14ac:dyDescent="0.25">
      <c r="A2976" s="17" t="s">
        <v>229</v>
      </c>
      <c r="B2976" t="s">
        <v>105</v>
      </c>
      <c r="C2976">
        <v>8.48</v>
      </c>
      <c r="D2976">
        <v>15.3165</v>
      </c>
      <c r="E2976">
        <f>ROUND((C2976*D2976),4)</f>
        <v>129.88390000000001</v>
      </c>
      <c r="F2976" s="17"/>
    </row>
    <row r="2977" spans="1:6" ht="30" x14ac:dyDescent="0.25">
      <c r="A2977" s="17" t="s">
        <v>1313</v>
      </c>
      <c r="B2977" t="s">
        <v>135</v>
      </c>
      <c r="C2977">
        <v>1.1499999999999999</v>
      </c>
      <c r="D2977">
        <v>70.92</v>
      </c>
      <c r="E2977">
        <f>ROUND((C2977*D2977),4)</f>
        <v>81.558000000000007</v>
      </c>
      <c r="F2977" s="17"/>
    </row>
    <row r="2978" spans="1:6" x14ac:dyDescent="0.25">
      <c r="A2978" s="17" t="s">
        <v>230</v>
      </c>
      <c r="B2978" t="s">
        <v>132</v>
      </c>
      <c r="C2978">
        <v>441.51</v>
      </c>
      <c r="D2978">
        <v>0.44</v>
      </c>
      <c r="E2978">
        <f>ROUND((C2978*D2978),4)</f>
        <v>194.26439999999999</v>
      </c>
      <c r="F2978" s="17"/>
    </row>
    <row r="2979" spans="1:6" x14ac:dyDescent="0.25">
      <c r="A2979" s="17" t="s">
        <v>103</v>
      </c>
      <c r="B2979" t="s">
        <v>9</v>
      </c>
      <c r="C2979" t="s">
        <v>9</v>
      </c>
      <c r="D2979" t="s">
        <v>9</v>
      </c>
      <c r="E2979">
        <f>SUM(E2976:E2978)</f>
        <v>405.70630000000006</v>
      </c>
      <c r="F2979" s="17"/>
    </row>
    <row r="2980" spans="1:6" x14ac:dyDescent="0.25">
      <c r="F2980" s="17"/>
    </row>
    <row r="2981" spans="1:6" x14ac:dyDescent="0.25">
      <c r="A2981" s="17" t="s">
        <v>110</v>
      </c>
      <c r="B2981" t="s">
        <v>9</v>
      </c>
      <c r="C2981" t="s">
        <v>9</v>
      </c>
      <c r="D2981" t="s">
        <v>9</v>
      </c>
      <c r="E2981">
        <f>E2979</f>
        <v>405.70630000000006</v>
      </c>
      <c r="F2981" s="17"/>
    </row>
    <row r="2982" spans="1:6" x14ac:dyDescent="0.25">
      <c r="F2982" s="17"/>
    </row>
    <row r="2983" spans="1:6" x14ac:dyDescent="0.25">
      <c r="A2983" s="17" t="s">
        <v>312</v>
      </c>
      <c r="F2983" s="17"/>
    </row>
    <row r="2984" spans="1:6" ht="30" x14ac:dyDescent="0.25">
      <c r="A2984" s="17" t="s">
        <v>313</v>
      </c>
      <c r="F2984" s="17"/>
    </row>
    <row r="2985" spans="1:6" x14ac:dyDescent="0.25">
      <c r="A2985" s="17" t="s">
        <v>114</v>
      </c>
      <c r="F2985" s="17"/>
    </row>
    <row r="2986" spans="1:6" x14ac:dyDescent="0.25">
      <c r="F2986" s="17"/>
    </row>
    <row r="2987" spans="1:6" x14ac:dyDescent="0.25">
      <c r="A2987" s="17" t="s">
        <v>106</v>
      </c>
      <c r="B2987" t="s">
        <v>98</v>
      </c>
      <c r="C2987" t="s">
        <v>99</v>
      </c>
      <c r="D2987" t="s">
        <v>100</v>
      </c>
      <c r="E2987" t="s">
        <v>101</v>
      </c>
      <c r="F2987" s="17"/>
    </row>
    <row r="2988" spans="1:6" x14ac:dyDescent="0.25">
      <c r="A2988" s="17" t="s">
        <v>985</v>
      </c>
      <c r="B2988" t="s">
        <v>105</v>
      </c>
      <c r="C2988">
        <v>1.5</v>
      </c>
      <c r="D2988">
        <v>10.5754</v>
      </c>
      <c r="E2988">
        <f>ROUND((C2988*D2988),4)</f>
        <v>15.863099999999999</v>
      </c>
      <c r="F2988" s="17"/>
    </row>
    <row r="2989" spans="1:6" ht="30" x14ac:dyDescent="0.25">
      <c r="A2989" s="17" t="s">
        <v>1349</v>
      </c>
      <c r="B2989" t="s">
        <v>132</v>
      </c>
      <c r="C2989">
        <v>2</v>
      </c>
      <c r="D2989">
        <v>3.32</v>
      </c>
      <c r="E2989">
        <f>ROUND((C2989*D2989),4)</f>
        <v>6.64</v>
      </c>
      <c r="F2989" s="17"/>
    </row>
    <row r="2990" spans="1:6" x14ac:dyDescent="0.25">
      <c r="A2990" s="17" t="s">
        <v>103</v>
      </c>
      <c r="B2990" t="s">
        <v>9</v>
      </c>
      <c r="C2990" t="s">
        <v>9</v>
      </c>
      <c r="D2990" t="s">
        <v>9</v>
      </c>
      <c r="E2990">
        <f>SUM(E2988:E2989)</f>
        <v>22.5031</v>
      </c>
      <c r="F2990" s="17"/>
    </row>
    <row r="2991" spans="1:6" x14ac:dyDescent="0.25">
      <c r="F2991" s="17"/>
    </row>
    <row r="2992" spans="1:6" x14ac:dyDescent="0.25">
      <c r="A2992" s="17" t="s">
        <v>110</v>
      </c>
      <c r="B2992" t="s">
        <v>9</v>
      </c>
      <c r="C2992" t="s">
        <v>9</v>
      </c>
      <c r="D2992" t="s">
        <v>9</v>
      </c>
      <c r="E2992">
        <f>E2990</f>
        <v>22.5031</v>
      </c>
      <c r="F2992" s="17"/>
    </row>
    <row r="2993" spans="1:6" x14ac:dyDescent="0.25">
      <c r="F2993" s="17"/>
    </row>
    <row r="2994" spans="1:6" x14ac:dyDescent="0.25">
      <c r="A2994" s="17" t="s">
        <v>1350</v>
      </c>
      <c r="F2994" s="17"/>
    </row>
    <row r="2995" spans="1:6" ht="30" x14ac:dyDescent="0.25">
      <c r="A2995" s="17" t="s">
        <v>273</v>
      </c>
      <c r="F2995" s="17"/>
    </row>
    <row r="2996" spans="1:6" x14ac:dyDescent="0.25">
      <c r="A2996" s="17" t="s">
        <v>261</v>
      </c>
      <c r="F2996" s="17"/>
    </row>
    <row r="2997" spans="1:6" x14ac:dyDescent="0.25">
      <c r="F2997" s="17"/>
    </row>
    <row r="2998" spans="1:6" x14ac:dyDescent="0.25">
      <c r="A2998" s="17" t="s">
        <v>104</v>
      </c>
      <c r="B2998" t="s">
        <v>98</v>
      </c>
      <c r="C2998" t="s">
        <v>99</v>
      </c>
      <c r="D2998" t="s">
        <v>100</v>
      </c>
      <c r="E2998" t="s">
        <v>101</v>
      </c>
      <c r="F2998" s="17"/>
    </row>
    <row r="2999" spans="1:6" x14ac:dyDescent="0.25">
      <c r="A2999" s="17" t="s">
        <v>1351</v>
      </c>
      <c r="B2999" t="s">
        <v>105</v>
      </c>
      <c r="C2999">
        <v>1</v>
      </c>
      <c r="D2999">
        <v>8.66</v>
      </c>
      <c r="E2999">
        <f>ROUND((C2999*D2999),4)</f>
        <v>8.66</v>
      </c>
      <c r="F2999" s="17"/>
    </row>
    <row r="3000" spans="1:6" x14ac:dyDescent="0.25">
      <c r="A3000" s="17" t="s">
        <v>103</v>
      </c>
      <c r="B3000" t="s">
        <v>9</v>
      </c>
      <c r="C3000" t="s">
        <v>9</v>
      </c>
      <c r="D3000" t="s">
        <v>9</v>
      </c>
      <c r="E3000">
        <f>SUM(E2999:E2999)</f>
        <v>8.66</v>
      </c>
      <c r="F3000" s="17"/>
    </row>
    <row r="3001" spans="1:6" x14ac:dyDescent="0.25">
      <c r="F3001" s="17"/>
    </row>
    <row r="3002" spans="1:6" x14ac:dyDescent="0.25">
      <c r="A3002" s="17" t="s">
        <v>106</v>
      </c>
      <c r="B3002" t="s">
        <v>98</v>
      </c>
      <c r="C3002" t="s">
        <v>99</v>
      </c>
      <c r="D3002" t="s">
        <v>100</v>
      </c>
      <c r="E3002" t="s">
        <v>101</v>
      </c>
      <c r="F3002" s="17"/>
    </row>
    <row r="3003" spans="1:6" x14ac:dyDescent="0.25">
      <c r="A3003" s="17" t="s">
        <v>1352</v>
      </c>
      <c r="B3003" t="s">
        <v>105</v>
      </c>
      <c r="C3003">
        <v>1</v>
      </c>
      <c r="D3003">
        <v>0.32800000000000001</v>
      </c>
      <c r="E3003">
        <f t="shared" ref="E3003:E3008" si="58">ROUND((C3003*D3003),4)</f>
        <v>0.32800000000000001</v>
      </c>
      <c r="F3003" s="17"/>
    </row>
    <row r="3004" spans="1:6" x14ac:dyDescent="0.25">
      <c r="A3004" s="17" t="s">
        <v>1353</v>
      </c>
      <c r="B3004" t="s">
        <v>105</v>
      </c>
      <c r="C3004">
        <v>1</v>
      </c>
      <c r="D3004">
        <v>1.2021999999999999</v>
      </c>
      <c r="E3004">
        <f t="shared" si="58"/>
        <v>1.2021999999999999</v>
      </c>
      <c r="F3004" s="17"/>
    </row>
    <row r="3005" spans="1:6" ht="30" x14ac:dyDescent="0.25">
      <c r="A3005" s="17" t="s">
        <v>1354</v>
      </c>
      <c r="B3005" t="s">
        <v>105</v>
      </c>
      <c r="C3005">
        <v>1</v>
      </c>
      <c r="D3005">
        <v>0.6</v>
      </c>
      <c r="E3005">
        <f t="shared" si="58"/>
        <v>0.6</v>
      </c>
      <c r="F3005" s="17"/>
    </row>
    <row r="3006" spans="1:6" ht="30" x14ac:dyDescent="0.25">
      <c r="A3006" s="17" t="s">
        <v>1355</v>
      </c>
      <c r="B3006" t="s">
        <v>105</v>
      </c>
      <c r="C3006">
        <v>1</v>
      </c>
      <c r="D3006">
        <v>0.7</v>
      </c>
      <c r="E3006">
        <f t="shared" si="58"/>
        <v>0.7</v>
      </c>
      <c r="F3006" s="17"/>
    </row>
    <row r="3007" spans="1:6" ht="30" x14ac:dyDescent="0.25">
      <c r="A3007" s="17" t="s">
        <v>1356</v>
      </c>
      <c r="B3007" t="s">
        <v>105</v>
      </c>
      <c r="C3007">
        <v>1</v>
      </c>
      <c r="D3007">
        <v>0.09</v>
      </c>
      <c r="E3007">
        <f t="shared" si="58"/>
        <v>0.09</v>
      </c>
      <c r="F3007" s="17"/>
    </row>
    <row r="3008" spans="1:6" ht="30" x14ac:dyDescent="0.25">
      <c r="A3008" s="17" t="s">
        <v>1357</v>
      </c>
      <c r="B3008" t="s">
        <v>105</v>
      </c>
      <c r="C3008">
        <v>1</v>
      </c>
      <c r="D3008">
        <v>0.04</v>
      </c>
      <c r="E3008">
        <f t="shared" si="58"/>
        <v>0.04</v>
      </c>
      <c r="F3008" s="17"/>
    </row>
    <row r="3009" spans="1:6" x14ac:dyDescent="0.25">
      <c r="A3009" s="17" t="s">
        <v>103</v>
      </c>
      <c r="B3009" t="s">
        <v>9</v>
      </c>
      <c r="C3009" t="s">
        <v>9</v>
      </c>
      <c r="D3009" t="s">
        <v>9</v>
      </c>
      <c r="E3009">
        <f>SUM(E3003:E3008)</f>
        <v>2.9601999999999995</v>
      </c>
      <c r="F3009" s="17"/>
    </row>
    <row r="3010" spans="1:6" x14ac:dyDescent="0.25">
      <c r="F3010" s="17"/>
    </row>
    <row r="3011" spans="1:6" x14ac:dyDescent="0.25">
      <c r="A3011" s="17" t="s">
        <v>110</v>
      </c>
      <c r="B3011" t="s">
        <v>9</v>
      </c>
      <c r="C3011" t="s">
        <v>9</v>
      </c>
      <c r="D3011" t="s">
        <v>9</v>
      </c>
      <c r="E3011">
        <f>E3000+E3009</f>
        <v>11.620200000000001</v>
      </c>
      <c r="F3011" s="17"/>
    </row>
    <row r="3012" spans="1:6" x14ac:dyDescent="0.25">
      <c r="F3012" s="17"/>
    </row>
    <row r="3013" spans="1:6" x14ac:dyDescent="0.25">
      <c r="A3013" s="17" t="s">
        <v>315</v>
      </c>
      <c r="F3013" s="17"/>
    </row>
    <row r="3014" spans="1:6" ht="30" x14ac:dyDescent="0.25">
      <c r="A3014" s="17" t="s">
        <v>316</v>
      </c>
      <c r="F3014" s="17"/>
    </row>
    <row r="3015" spans="1:6" x14ac:dyDescent="0.25">
      <c r="A3015" s="17" t="s">
        <v>138</v>
      </c>
      <c r="F3015" s="17"/>
    </row>
    <row r="3016" spans="1:6" x14ac:dyDescent="0.25">
      <c r="F3016" s="17"/>
    </row>
    <row r="3017" spans="1:6" x14ac:dyDescent="0.25">
      <c r="A3017" s="17" t="s">
        <v>106</v>
      </c>
      <c r="B3017" t="s">
        <v>98</v>
      </c>
      <c r="C3017" t="s">
        <v>99</v>
      </c>
      <c r="D3017" t="s">
        <v>100</v>
      </c>
      <c r="E3017" t="s">
        <v>101</v>
      </c>
      <c r="F3017" s="17"/>
    </row>
    <row r="3018" spans="1:6" ht="30" x14ac:dyDescent="0.25">
      <c r="A3018" s="17" t="s">
        <v>246</v>
      </c>
      <c r="B3018" t="s">
        <v>105</v>
      </c>
      <c r="C3018">
        <v>0.5</v>
      </c>
      <c r="D3018">
        <v>52.621099999999998</v>
      </c>
      <c r="E3018">
        <f>ROUND((C3018*D3018),4)</f>
        <v>26.310600000000001</v>
      </c>
      <c r="F3018" s="17"/>
    </row>
    <row r="3019" spans="1:6" ht="30" x14ac:dyDescent="0.25">
      <c r="A3019" s="17" t="s">
        <v>247</v>
      </c>
      <c r="B3019" t="s">
        <v>105</v>
      </c>
      <c r="C3019">
        <v>1</v>
      </c>
      <c r="D3019">
        <v>17.515499999999999</v>
      </c>
      <c r="E3019">
        <f>ROUND((C3019*D3019),4)</f>
        <v>17.515499999999999</v>
      </c>
      <c r="F3019" s="17"/>
    </row>
    <row r="3020" spans="1:6" x14ac:dyDescent="0.25">
      <c r="A3020" s="17" t="s">
        <v>194</v>
      </c>
      <c r="B3020" t="s">
        <v>105</v>
      </c>
      <c r="C3020">
        <v>3</v>
      </c>
      <c r="D3020">
        <v>14.8035</v>
      </c>
      <c r="E3020">
        <f>ROUND((C3020*D3020),4)</f>
        <v>44.410499999999999</v>
      </c>
      <c r="F3020" s="17"/>
    </row>
    <row r="3021" spans="1:6" ht="30" x14ac:dyDescent="0.25">
      <c r="A3021" s="17" t="s">
        <v>248</v>
      </c>
      <c r="B3021" t="s">
        <v>132</v>
      </c>
      <c r="C3021">
        <v>0.8</v>
      </c>
      <c r="D3021">
        <v>14.98</v>
      </c>
      <c r="E3021">
        <f>ROUND((C3021*D3021),4)</f>
        <v>11.984</v>
      </c>
      <c r="F3021" s="17"/>
    </row>
    <row r="3022" spans="1:6" x14ac:dyDescent="0.25">
      <c r="A3022" s="17" t="s">
        <v>103</v>
      </c>
      <c r="B3022" t="s">
        <v>9</v>
      </c>
      <c r="C3022" t="s">
        <v>9</v>
      </c>
      <c r="D3022" t="s">
        <v>9</v>
      </c>
      <c r="E3022">
        <f>SUM(E3018:E3021)</f>
        <v>100.22059999999999</v>
      </c>
      <c r="F3022" s="17"/>
    </row>
    <row r="3023" spans="1:6" x14ac:dyDescent="0.25">
      <c r="F3023" s="17"/>
    </row>
    <row r="3024" spans="1:6" x14ac:dyDescent="0.25">
      <c r="A3024" s="17" t="s">
        <v>110</v>
      </c>
      <c r="B3024" t="s">
        <v>9</v>
      </c>
      <c r="C3024" t="s">
        <v>9</v>
      </c>
      <c r="D3024" t="s">
        <v>9</v>
      </c>
      <c r="E3024">
        <f>E3022</f>
        <v>100.22059999999999</v>
      </c>
      <c r="F3024" s="17"/>
    </row>
    <row r="3025" spans="1:6" x14ac:dyDescent="0.25">
      <c r="F3025" s="17"/>
    </row>
    <row r="3026" spans="1:6" x14ac:dyDescent="0.25">
      <c r="A3026" s="17" t="s">
        <v>317</v>
      </c>
      <c r="F3026" s="17"/>
    </row>
    <row r="3027" spans="1:6" ht="30" x14ac:dyDescent="0.25">
      <c r="A3027" s="17" t="s">
        <v>237</v>
      </c>
      <c r="F3027" s="17"/>
    </row>
    <row r="3028" spans="1:6" x14ac:dyDescent="0.25">
      <c r="A3028" s="17" t="s">
        <v>261</v>
      </c>
      <c r="F3028" s="17"/>
    </row>
    <row r="3029" spans="1:6" x14ac:dyDescent="0.25">
      <c r="F3029" s="17"/>
    </row>
    <row r="3030" spans="1:6" x14ac:dyDescent="0.25">
      <c r="A3030" s="17" t="s">
        <v>97</v>
      </c>
      <c r="B3030" t="s">
        <v>98</v>
      </c>
      <c r="C3030" t="s">
        <v>99</v>
      </c>
      <c r="D3030" t="s">
        <v>100</v>
      </c>
      <c r="E3030" t="s">
        <v>101</v>
      </c>
      <c r="F3030" s="17"/>
    </row>
    <row r="3031" spans="1:6" ht="75" x14ac:dyDescent="0.25">
      <c r="A3031" s="17" t="s">
        <v>1358</v>
      </c>
      <c r="B3031" t="s">
        <v>109</v>
      </c>
      <c r="C3031">
        <v>6.8999999999999997E-5</v>
      </c>
      <c r="D3031" s="1">
        <v>174143.33</v>
      </c>
      <c r="E3031">
        <f>ROUND((C3031*D3031),4)</f>
        <v>12.0159</v>
      </c>
      <c r="F3031" s="17"/>
    </row>
    <row r="3032" spans="1:6" x14ac:dyDescent="0.25">
      <c r="A3032" s="17" t="s">
        <v>103</v>
      </c>
      <c r="B3032" t="s">
        <v>9</v>
      </c>
      <c r="C3032" t="s">
        <v>9</v>
      </c>
      <c r="D3032" t="s">
        <v>9</v>
      </c>
      <c r="E3032">
        <f>SUM(E3031:E3031)</f>
        <v>12.0159</v>
      </c>
      <c r="F3032" s="17"/>
    </row>
    <row r="3033" spans="1:6" x14ac:dyDescent="0.25">
      <c r="F3033" s="17"/>
    </row>
    <row r="3034" spans="1:6" x14ac:dyDescent="0.25">
      <c r="A3034" s="17" t="s">
        <v>110</v>
      </c>
      <c r="B3034" t="s">
        <v>9</v>
      </c>
      <c r="C3034" t="s">
        <v>9</v>
      </c>
      <c r="D3034" t="s">
        <v>9</v>
      </c>
      <c r="E3034">
        <f>E3032</f>
        <v>12.0159</v>
      </c>
      <c r="F3034" s="17"/>
    </row>
    <row r="3035" spans="1:6" x14ac:dyDescent="0.25">
      <c r="F3035" s="17"/>
    </row>
    <row r="3036" spans="1:6" x14ac:dyDescent="0.25">
      <c r="A3036" s="17" t="s">
        <v>318</v>
      </c>
      <c r="F3036" s="17"/>
    </row>
    <row r="3037" spans="1:6" ht="30" x14ac:dyDescent="0.25">
      <c r="A3037" s="17" t="s">
        <v>1359</v>
      </c>
      <c r="F3037" s="17"/>
    </row>
    <row r="3038" spans="1:6" x14ac:dyDescent="0.25">
      <c r="A3038" s="17" t="s">
        <v>261</v>
      </c>
      <c r="F3038" s="17"/>
    </row>
    <row r="3039" spans="1:6" x14ac:dyDescent="0.25">
      <c r="F3039" s="17"/>
    </row>
    <row r="3040" spans="1:6" x14ac:dyDescent="0.25">
      <c r="A3040" s="17" t="s">
        <v>97</v>
      </c>
      <c r="B3040" t="s">
        <v>98</v>
      </c>
      <c r="C3040" t="s">
        <v>99</v>
      </c>
      <c r="D3040" t="s">
        <v>100</v>
      </c>
      <c r="E3040" t="s">
        <v>101</v>
      </c>
      <c r="F3040" s="17"/>
    </row>
    <row r="3041" spans="1:6" ht="45" x14ac:dyDescent="0.25">
      <c r="A3041" s="17" t="s">
        <v>1360</v>
      </c>
      <c r="B3041" t="s">
        <v>109</v>
      </c>
      <c r="C3041">
        <v>1.92E-4</v>
      </c>
      <c r="D3041" s="1">
        <v>68335.12</v>
      </c>
      <c r="E3041">
        <f>ROUND((C3041*D3041),4)</f>
        <v>13.1203</v>
      </c>
      <c r="F3041" s="17"/>
    </row>
    <row r="3042" spans="1:6" x14ac:dyDescent="0.25">
      <c r="A3042" s="17" t="s">
        <v>103</v>
      </c>
      <c r="B3042" t="s">
        <v>9</v>
      </c>
      <c r="C3042" t="s">
        <v>9</v>
      </c>
      <c r="D3042" t="s">
        <v>9</v>
      </c>
      <c r="E3042">
        <f>SUM(E3041:E3041)</f>
        <v>13.1203</v>
      </c>
      <c r="F3042" s="17"/>
    </row>
    <row r="3043" spans="1:6" x14ac:dyDescent="0.25">
      <c r="F3043" s="17"/>
    </row>
    <row r="3044" spans="1:6" x14ac:dyDescent="0.25">
      <c r="A3044" s="17" t="s">
        <v>106</v>
      </c>
      <c r="B3044" t="s">
        <v>98</v>
      </c>
      <c r="C3044" t="s">
        <v>99</v>
      </c>
      <c r="D3044" t="s">
        <v>100</v>
      </c>
      <c r="E3044" t="s">
        <v>101</v>
      </c>
      <c r="F3044" s="17"/>
    </row>
    <row r="3045" spans="1:6" x14ac:dyDescent="0.25">
      <c r="A3045" s="17" t="s">
        <v>319</v>
      </c>
      <c r="B3045" t="s">
        <v>132</v>
      </c>
      <c r="C3045">
        <v>0.03</v>
      </c>
      <c r="D3045">
        <v>13.58</v>
      </c>
      <c r="E3045">
        <f>ROUND((C3045*D3045),4)</f>
        <v>0.40739999999999998</v>
      </c>
      <c r="F3045" s="17"/>
    </row>
    <row r="3046" spans="1:6" x14ac:dyDescent="0.25">
      <c r="A3046" s="17" t="s">
        <v>320</v>
      </c>
      <c r="B3046" t="s">
        <v>175</v>
      </c>
      <c r="C3046">
        <v>10</v>
      </c>
      <c r="D3046">
        <v>2.8</v>
      </c>
      <c r="E3046">
        <f>ROUND((C3046*D3046),4)</f>
        <v>28</v>
      </c>
      <c r="F3046" s="17"/>
    </row>
    <row r="3047" spans="1:6" ht="45" x14ac:dyDescent="0.25">
      <c r="A3047" s="17" t="s">
        <v>321</v>
      </c>
      <c r="B3047" t="s">
        <v>175</v>
      </c>
      <c r="C3047">
        <v>0.08</v>
      </c>
      <c r="D3047">
        <v>9.25</v>
      </c>
      <c r="E3047">
        <f>ROUND((C3047*D3047),4)</f>
        <v>0.74</v>
      </c>
      <c r="F3047" s="17"/>
    </row>
    <row r="3048" spans="1:6" x14ac:dyDescent="0.25">
      <c r="A3048" s="17" t="s">
        <v>103</v>
      </c>
      <c r="B3048" t="s">
        <v>9</v>
      </c>
      <c r="C3048" t="s">
        <v>9</v>
      </c>
      <c r="D3048" t="s">
        <v>9</v>
      </c>
      <c r="E3048">
        <f>SUM(E3045:E3047)</f>
        <v>29.147399999999998</v>
      </c>
      <c r="F3048" s="17"/>
    </row>
    <row r="3049" spans="1:6" x14ac:dyDescent="0.25">
      <c r="F3049" s="17"/>
    </row>
    <row r="3050" spans="1:6" x14ac:dyDescent="0.25">
      <c r="A3050" s="17" t="s">
        <v>110</v>
      </c>
      <c r="B3050" t="s">
        <v>9</v>
      </c>
      <c r="C3050" t="s">
        <v>9</v>
      </c>
      <c r="D3050" t="s">
        <v>9</v>
      </c>
      <c r="E3050">
        <f>E3042+E3048</f>
        <v>42.267699999999998</v>
      </c>
      <c r="F3050" s="17"/>
    </row>
    <row r="3051" spans="1:6" x14ac:dyDescent="0.25">
      <c r="F3051" s="17"/>
    </row>
    <row r="3052" spans="1:6" x14ac:dyDescent="0.25">
      <c r="A3052" s="17" t="s">
        <v>322</v>
      </c>
      <c r="F3052" s="17"/>
    </row>
    <row r="3053" spans="1:6" ht="30" x14ac:dyDescent="0.25">
      <c r="A3053" s="17" t="s">
        <v>1361</v>
      </c>
      <c r="F3053" s="17"/>
    </row>
    <row r="3054" spans="1:6" x14ac:dyDescent="0.25">
      <c r="A3054" s="17" t="s">
        <v>261</v>
      </c>
      <c r="F3054" s="17"/>
    </row>
    <row r="3055" spans="1:6" x14ac:dyDescent="0.25">
      <c r="F3055" s="17"/>
    </row>
    <row r="3056" spans="1:6" x14ac:dyDescent="0.25">
      <c r="A3056" s="17" t="s">
        <v>97</v>
      </c>
      <c r="B3056" t="s">
        <v>98</v>
      </c>
      <c r="C3056" t="s">
        <v>99</v>
      </c>
      <c r="D3056" t="s">
        <v>100</v>
      </c>
      <c r="E3056" t="s">
        <v>101</v>
      </c>
      <c r="F3056" s="17"/>
    </row>
    <row r="3057" spans="1:6" ht="45" x14ac:dyDescent="0.25">
      <c r="A3057" s="17" t="s">
        <v>1360</v>
      </c>
      <c r="B3057" t="s">
        <v>109</v>
      </c>
      <c r="C3057">
        <v>1.5200000000000001E-4</v>
      </c>
      <c r="D3057" s="1">
        <v>68335.12</v>
      </c>
      <c r="E3057">
        <f>ROUND((C3057*D3057),4)</f>
        <v>10.386900000000001</v>
      </c>
      <c r="F3057" s="17"/>
    </row>
    <row r="3058" spans="1:6" x14ac:dyDescent="0.25">
      <c r="A3058" s="17" t="s">
        <v>103</v>
      </c>
      <c r="B3058" t="s">
        <v>9</v>
      </c>
      <c r="C3058" t="s">
        <v>9</v>
      </c>
      <c r="D3058" t="s">
        <v>9</v>
      </c>
      <c r="E3058">
        <f>SUM(E3057:E3057)</f>
        <v>10.386900000000001</v>
      </c>
      <c r="F3058" s="17"/>
    </row>
    <row r="3059" spans="1:6" x14ac:dyDescent="0.25">
      <c r="F3059" s="17"/>
    </row>
    <row r="3060" spans="1:6" x14ac:dyDescent="0.25">
      <c r="A3060" s="17" t="s">
        <v>110</v>
      </c>
      <c r="B3060" t="s">
        <v>9</v>
      </c>
      <c r="C3060" t="s">
        <v>9</v>
      </c>
      <c r="D3060" t="s">
        <v>9</v>
      </c>
      <c r="E3060">
        <f>E3058</f>
        <v>10.386900000000001</v>
      </c>
      <c r="F3060" s="17"/>
    </row>
    <row r="3061" spans="1:6" x14ac:dyDescent="0.25">
      <c r="F3061" s="17"/>
    </row>
    <row r="3062" spans="1:6" x14ac:dyDescent="0.25">
      <c r="A3062" s="17" t="s">
        <v>323</v>
      </c>
      <c r="F3062" s="17"/>
    </row>
    <row r="3063" spans="1:6" ht="30" x14ac:dyDescent="0.25">
      <c r="A3063" s="17" t="s">
        <v>237</v>
      </c>
      <c r="F3063" s="17"/>
    </row>
    <row r="3064" spans="1:6" x14ac:dyDescent="0.25">
      <c r="A3064" s="17" t="s">
        <v>261</v>
      </c>
      <c r="F3064" s="17"/>
    </row>
    <row r="3065" spans="1:6" x14ac:dyDescent="0.25">
      <c r="F3065" s="17"/>
    </row>
    <row r="3066" spans="1:6" x14ac:dyDescent="0.25">
      <c r="A3066" s="17" t="s">
        <v>97</v>
      </c>
      <c r="B3066" t="s">
        <v>98</v>
      </c>
      <c r="C3066" t="s">
        <v>99</v>
      </c>
      <c r="D3066" t="s">
        <v>100</v>
      </c>
      <c r="E3066" t="s">
        <v>101</v>
      </c>
      <c r="F3066" s="17"/>
    </row>
    <row r="3067" spans="1:6" ht="75" x14ac:dyDescent="0.25">
      <c r="A3067" s="17" t="s">
        <v>1358</v>
      </c>
      <c r="B3067" t="s">
        <v>109</v>
      </c>
      <c r="C3067">
        <v>1.148E-4</v>
      </c>
      <c r="D3067" s="1">
        <v>174143.33</v>
      </c>
      <c r="E3067">
        <f>ROUND((C3067*D3067),4)</f>
        <v>19.991700000000002</v>
      </c>
      <c r="F3067" s="17"/>
    </row>
    <row r="3068" spans="1:6" x14ac:dyDescent="0.25">
      <c r="A3068" s="17" t="s">
        <v>103</v>
      </c>
      <c r="B3068" t="s">
        <v>9</v>
      </c>
      <c r="C3068" t="s">
        <v>9</v>
      </c>
      <c r="D3068" t="s">
        <v>9</v>
      </c>
      <c r="E3068">
        <f>SUM(E3067:E3067)</f>
        <v>19.991700000000002</v>
      </c>
      <c r="F3068" s="17"/>
    </row>
    <row r="3069" spans="1:6" x14ac:dyDescent="0.25">
      <c r="F3069" s="17"/>
    </row>
    <row r="3070" spans="1:6" x14ac:dyDescent="0.25">
      <c r="A3070" s="17" t="s">
        <v>110</v>
      </c>
      <c r="B3070" t="s">
        <v>9</v>
      </c>
      <c r="C3070" t="s">
        <v>9</v>
      </c>
      <c r="D3070" t="s">
        <v>9</v>
      </c>
      <c r="E3070">
        <f>E3068</f>
        <v>19.991700000000002</v>
      </c>
      <c r="F3070" s="17"/>
    </row>
    <row r="3071" spans="1:6" x14ac:dyDescent="0.25">
      <c r="F3071" s="17"/>
    </row>
    <row r="3072" spans="1:6" x14ac:dyDescent="0.25">
      <c r="A3072" s="17" t="s">
        <v>324</v>
      </c>
      <c r="F3072" s="17"/>
    </row>
    <row r="3073" spans="1:6" ht="30" x14ac:dyDescent="0.25">
      <c r="A3073" s="17" t="s">
        <v>237</v>
      </c>
      <c r="F3073" s="17"/>
    </row>
    <row r="3074" spans="1:6" x14ac:dyDescent="0.25">
      <c r="A3074" s="17" t="s">
        <v>261</v>
      </c>
      <c r="F3074" s="17"/>
    </row>
    <row r="3075" spans="1:6" x14ac:dyDescent="0.25">
      <c r="F3075" s="17"/>
    </row>
    <row r="3076" spans="1:6" x14ac:dyDescent="0.25">
      <c r="A3076" s="17" t="s">
        <v>106</v>
      </c>
      <c r="B3076" t="s">
        <v>98</v>
      </c>
      <c r="C3076" t="s">
        <v>99</v>
      </c>
      <c r="D3076" t="s">
        <v>100</v>
      </c>
      <c r="E3076" t="s">
        <v>101</v>
      </c>
      <c r="F3076" s="17"/>
    </row>
    <row r="3077" spans="1:6" x14ac:dyDescent="0.25">
      <c r="A3077" s="17" t="s">
        <v>320</v>
      </c>
      <c r="B3077" t="s">
        <v>175</v>
      </c>
      <c r="C3077">
        <v>20.86</v>
      </c>
      <c r="D3077">
        <v>2.8</v>
      </c>
      <c r="E3077">
        <f>ROUND((C3077*D3077),4)</f>
        <v>58.408000000000001</v>
      </c>
      <c r="F3077" s="17"/>
    </row>
    <row r="3078" spans="1:6" x14ac:dyDescent="0.25">
      <c r="A3078" s="17" t="s">
        <v>103</v>
      </c>
      <c r="B3078" t="s">
        <v>9</v>
      </c>
      <c r="C3078" t="s">
        <v>9</v>
      </c>
      <c r="D3078" t="s">
        <v>9</v>
      </c>
      <c r="E3078">
        <f>SUM(E3077:E3077)</f>
        <v>58.408000000000001</v>
      </c>
      <c r="F3078" s="17"/>
    </row>
    <row r="3079" spans="1:6" x14ac:dyDescent="0.25">
      <c r="F3079" s="17"/>
    </row>
    <row r="3080" spans="1:6" x14ac:dyDescent="0.25">
      <c r="A3080" s="17" t="s">
        <v>110</v>
      </c>
      <c r="B3080" t="s">
        <v>9</v>
      </c>
      <c r="C3080" t="s">
        <v>9</v>
      </c>
      <c r="D3080" t="s">
        <v>9</v>
      </c>
      <c r="E3080">
        <f>E3078</f>
        <v>58.408000000000001</v>
      </c>
      <c r="F3080" s="17"/>
    </row>
    <row r="3081" spans="1:6" x14ac:dyDescent="0.25">
      <c r="F3081" s="17"/>
    </row>
    <row r="3082" spans="1:6" x14ac:dyDescent="0.25">
      <c r="A3082" s="17" t="s">
        <v>325</v>
      </c>
      <c r="F3082" s="17"/>
    </row>
    <row r="3083" spans="1:6" ht="30" x14ac:dyDescent="0.25">
      <c r="A3083" s="17" t="s">
        <v>237</v>
      </c>
      <c r="F3083" s="17"/>
    </row>
    <row r="3084" spans="1:6" x14ac:dyDescent="0.25">
      <c r="A3084" s="17" t="s">
        <v>261</v>
      </c>
      <c r="F3084" s="17"/>
    </row>
    <row r="3085" spans="1:6" x14ac:dyDescent="0.25">
      <c r="F3085" s="17"/>
    </row>
    <row r="3086" spans="1:6" x14ac:dyDescent="0.25">
      <c r="A3086" s="17" t="s">
        <v>106</v>
      </c>
      <c r="B3086" t="s">
        <v>98</v>
      </c>
      <c r="C3086" t="s">
        <v>99</v>
      </c>
      <c r="D3086" t="s">
        <v>100</v>
      </c>
      <c r="E3086" t="s">
        <v>101</v>
      </c>
      <c r="F3086" s="17"/>
    </row>
    <row r="3087" spans="1:6" ht="30" x14ac:dyDescent="0.25">
      <c r="A3087" s="17" t="s">
        <v>326</v>
      </c>
      <c r="B3087" t="s">
        <v>105</v>
      </c>
      <c r="C3087">
        <v>1</v>
      </c>
      <c r="D3087">
        <v>12.52</v>
      </c>
      <c r="E3087">
        <f>ROUND((C3087*D3087),4)</f>
        <v>12.52</v>
      </c>
      <c r="F3087" s="17"/>
    </row>
    <row r="3088" spans="1:6" x14ac:dyDescent="0.25">
      <c r="A3088" s="17" t="s">
        <v>103</v>
      </c>
      <c r="B3088" t="s">
        <v>9</v>
      </c>
      <c r="C3088" t="s">
        <v>9</v>
      </c>
      <c r="D3088" t="s">
        <v>9</v>
      </c>
      <c r="E3088">
        <f>SUM(E3087:E3087)</f>
        <v>12.52</v>
      </c>
      <c r="F3088" s="17"/>
    </row>
    <row r="3089" spans="1:6" x14ac:dyDescent="0.25">
      <c r="F3089" s="17"/>
    </row>
    <row r="3090" spans="1:6" x14ac:dyDescent="0.25">
      <c r="A3090" s="17" t="s">
        <v>110</v>
      </c>
      <c r="B3090" t="s">
        <v>9</v>
      </c>
      <c r="C3090" t="s">
        <v>9</v>
      </c>
      <c r="D3090" t="s">
        <v>9</v>
      </c>
      <c r="E3090">
        <f>E3088</f>
        <v>12.52</v>
      </c>
      <c r="F3090" s="17"/>
    </row>
    <row r="3091" spans="1:6" x14ac:dyDescent="0.25">
      <c r="F3091" s="17"/>
    </row>
    <row r="3092" spans="1:6" x14ac:dyDescent="0.25">
      <c r="A3092" s="17" t="s">
        <v>327</v>
      </c>
      <c r="F3092" s="17"/>
    </row>
    <row r="3093" spans="1:6" ht="30" x14ac:dyDescent="0.25">
      <c r="A3093" s="17" t="s">
        <v>328</v>
      </c>
      <c r="F3093" s="17"/>
    </row>
    <row r="3094" spans="1:6" x14ac:dyDescent="0.25">
      <c r="A3094" s="17" t="s">
        <v>261</v>
      </c>
      <c r="F3094" s="17"/>
    </row>
    <row r="3095" spans="1:6" x14ac:dyDescent="0.25">
      <c r="F3095" s="17"/>
    </row>
    <row r="3096" spans="1:6" x14ac:dyDescent="0.25">
      <c r="A3096" s="17" t="s">
        <v>106</v>
      </c>
      <c r="B3096" t="s">
        <v>98</v>
      </c>
      <c r="C3096" t="s">
        <v>99</v>
      </c>
      <c r="D3096" t="s">
        <v>100</v>
      </c>
      <c r="E3096" t="s">
        <v>101</v>
      </c>
      <c r="F3096" s="17"/>
    </row>
    <row r="3097" spans="1:6" x14ac:dyDescent="0.25">
      <c r="A3097" s="17" t="s">
        <v>329</v>
      </c>
      <c r="B3097" t="s">
        <v>109</v>
      </c>
      <c r="C3097">
        <v>2.8999999999999998E-3</v>
      </c>
      <c r="D3097">
        <v>6.93</v>
      </c>
      <c r="E3097">
        <f>ROUND((C3097*D3097),4)</f>
        <v>2.01E-2</v>
      </c>
      <c r="F3097" s="17"/>
    </row>
    <row r="3098" spans="1:6" ht="30" x14ac:dyDescent="0.25">
      <c r="A3098" s="17" t="s">
        <v>330</v>
      </c>
      <c r="B3098" t="s">
        <v>109</v>
      </c>
      <c r="C3098">
        <v>2.8999999999999998E-3</v>
      </c>
      <c r="D3098">
        <v>93.94</v>
      </c>
      <c r="E3098">
        <f>ROUND((C3098*D3098),4)</f>
        <v>0.27239999999999998</v>
      </c>
      <c r="F3098" s="17"/>
    </row>
    <row r="3099" spans="1:6" ht="30" x14ac:dyDescent="0.25">
      <c r="A3099" s="17" t="s">
        <v>1362</v>
      </c>
      <c r="B3099" t="s">
        <v>109</v>
      </c>
      <c r="C3099">
        <v>2.8999999999999998E-3</v>
      </c>
      <c r="D3099">
        <v>16</v>
      </c>
      <c r="E3099">
        <f>ROUND((C3099*D3099),4)</f>
        <v>4.6399999999999997E-2</v>
      </c>
      <c r="F3099" s="17"/>
    </row>
    <row r="3100" spans="1:6" x14ac:dyDescent="0.25">
      <c r="A3100" s="17" t="s">
        <v>103</v>
      </c>
      <c r="B3100" t="s">
        <v>9</v>
      </c>
      <c r="C3100" t="s">
        <v>9</v>
      </c>
      <c r="D3100" t="s">
        <v>9</v>
      </c>
      <c r="E3100">
        <f>SUM(E3097:E3099)</f>
        <v>0.33889999999999998</v>
      </c>
      <c r="F3100" s="17"/>
    </row>
    <row r="3101" spans="1:6" x14ac:dyDescent="0.25">
      <c r="F3101" s="17"/>
    </row>
    <row r="3102" spans="1:6" x14ac:dyDescent="0.25">
      <c r="A3102" s="17" t="s">
        <v>110</v>
      </c>
      <c r="B3102" t="s">
        <v>9</v>
      </c>
      <c r="C3102" t="s">
        <v>9</v>
      </c>
      <c r="D3102" t="s">
        <v>9</v>
      </c>
      <c r="E3102">
        <f>E3100</f>
        <v>0.33889999999999998</v>
      </c>
      <c r="F3102" s="17"/>
    </row>
    <row r="3103" spans="1:6" x14ac:dyDescent="0.25">
      <c r="F3103" s="17"/>
    </row>
    <row r="3104" spans="1:6" x14ac:dyDescent="0.25">
      <c r="A3104" s="17" t="s">
        <v>331</v>
      </c>
      <c r="F3104" s="17"/>
    </row>
    <row r="3105" spans="1:6" x14ac:dyDescent="0.25">
      <c r="A3105" s="17" t="s">
        <v>332</v>
      </c>
      <c r="F3105" s="17"/>
    </row>
    <row r="3106" spans="1:6" x14ac:dyDescent="0.25">
      <c r="A3106" s="17" t="s">
        <v>261</v>
      </c>
      <c r="F3106" s="17"/>
    </row>
    <row r="3107" spans="1:6" x14ac:dyDescent="0.25">
      <c r="F3107" s="17"/>
    </row>
    <row r="3108" spans="1:6" x14ac:dyDescent="0.25">
      <c r="A3108" s="17" t="s">
        <v>106</v>
      </c>
      <c r="B3108" t="s">
        <v>98</v>
      </c>
      <c r="C3108" t="s">
        <v>99</v>
      </c>
      <c r="D3108" t="s">
        <v>100</v>
      </c>
      <c r="E3108" t="s">
        <v>101</v>
      </c>
      <c r="F3108" s="17"/>
    </row>
    <row r="3109" spans="1:6" ht="30" x14ac:dyDescent="0.25">
      <c r="A3109" s="17" t="s">
        <v>333</v>
      </c>
      <c r="B3109" t="s">
        <v>334</v>
      </c>
      <c r="C3109">
        <v>1.38E-2</v>
      </c>
      <c r="D3109">
        <v>33.270000000000003</v>
      </c>
      <c r="E3109">
        <f>ROUND((C3109*D3109),4)</f>
        <v>0.45910000000000001</v>
      </c>
      <c r="F3109" s="17"/>
    </row>
    <row r="3110" spans="1:6" x14ac:dyDescent="0.25">
      <c r="A3110" s="17" t="s">
        <v>335</v>
      </c>
      <c r="B3110" t="s">
        <v>109</v>
      </c>
      <c r="C3110">
        <v>1.38E-2</v>
      </c>
      <c r="D3110">
        <v>27.73</v>
      </c>
      <c r="E3110">
        <f>ROUND((C3110*D3110),4)</f>
        <v>0.38269999999999998</v>
      </c>
      <c r="F3110" s="17"/>
    </row>
    <row r="3111" spans="1:6" x14ac:dyDescent="0.25">
      <c r="A3111" s="17" t="s">
        <v>336</v>
      </c>
      <c r="B3111" t="s">
        <v>109</v>
      </c>
      <c r="C3111">
        <v>1.38E-2</v>
      </c>
      <c r="D3111">
        <v>11.73</v>
      </c>
      <c r="E3111">
        <f>ROUND((C3111*D3111),4)</f>
        <v>0.16189999999999999</v>
      </c>
      <c r="F3111" s="17"/>
    </row>
    <row r="3112" spans="1:6" x14ac:dyDescent="0.25">
      <c r="A3112" s="17" t="s">
        <v>337</v>
      </c>
      <c r="B3112" t="s">
        <v>334</v>
      </c>
      <c r="C3112">
        <v>1.38E-2</v>
      </c>
      <c r="D3112">
        <v>8.9</v>
      </c>
      <c r="E3112">
        <f>ROUND((C3112*D3112),4)</f>
        <v>0.12280000000000001</v>
      </c>
      <c r="F3112" s="17"/>
    </row>
    <row r="3113" spans="1:6" x14ac:dyDescent="0.25">
      <c r="A3113" s="17" t="s">
        <v>103</v>
      </c>
      <c r="B3113" t="s">
        <v>9</v>
      </c>
      <c r="C3113" t="s">
        <v>9</v>
      </c>
      <c r="D3113" t="s">
        <v>9</v>
      </c>
      <c r="E3113">
        <f>SUM(E3109:E3112)</f>
        <v>1.1265000000000001</v>
      </c>
      <c r="F3113" s="17"/>
    </row>
    <row r="3114" spans="1:6" x14ac:dyDescent="0.25">
      <c r="F3114" s="17"/>
    </row>
    <row r="3115" spans="1:6" x14ac:dyDescent="0.25">
      <c r="A3115" s="17" t="s">
        <v>110</v>
      </c>
      <c r="B3115" t="s">
        <v>9</v>
      </c>
      <c r="C3115" t="s">
        <v>9</v>
      </c>
      <c r="D3115" t="s">
        <v>9</v>
      </c>
      <c r="E3115">
        <f>E3113</f>
        <v>1.1265000000000001</v>
      </c>
      <c r="F3115" s="17"/>
    </row>
    <row r="3116" spans="1:6" x14ac:dyDescent="0.25">
      <c r="F3116" s="17"/>
    </row>
    <row r="3117" spans="1:6" x14ac:dyDescent="0.25">
      <c r="A3117" s="17" t="s">
        <v>338</v>
      </c>
      <c r="F3117" s="17"/>
    </row>
    <row r="3118" spans="1:6" ht="30" x14ac:dyDescent="0.25">
      <c r="A3118" s="17" t="s">
        <v>339</v>
      </c>
      <c r="F3118" s="17"/>
    </row>
    <row r="3119" spans="1:6" x14ac:dyDescent="0.25">
      <c r="A3119" s="17" t="s">
        <v>261</v>
      </c>
      <c r="F3119" s="17"/>
    </row>
    <row r="3120" spans="1:6" x14ac:dyDescent="0.25">
      <c r="F3120" s="17"/>
    </row>
    <row r="3121" spans="1:6" x14ac:dyDescent="0.25">
      <c r="A3121" s="17" t="s">
        <v>104</v>
      </c>
      <c r="B3121" t="s">
        <v>98</v>
      </c>
      <c r="C3121" t="s">
        <v>99</v>
      </c>
      <c r="D3121" t="s">
        <v>100</v>
      </c>
      <c r="E3121" t="s">
        <v>101</v>
      </c>
      <c r="F3121" s="17"/>
    </row>
    <row r="3122" spans="1:6" x14ac:dyDescent="0.25">
      <c r="A3122" s="17" t="s">
        <v>340</v>
      </c>
      <c r="B3122" t="s">
        <v>105</v>
      </c>
      <c r="C3122">
        <v>1</v>
      </c>
      <c r="D3122">
        <v>11.48</v>
      </c>
      <c r="E3122">
        <f>ROUND((C3122*D3122),4)</f>
        <v>11.48</v>
      </c>
      <c r="F3122" s="17"/>
    </row>
    <row r="3123" spans="1:6" x14ac:dyDescent="0.25">
      <c r="A3123" s="17" t="s">
        <v>103</v>
      </c>
      <c r="B3123" t="s">
        <v>9</v>
      </c>
      <c r="C3123" t="s">
        <v>9</v>
      </c>
      <c r="D3123" t="s">
        <v>9</v>
      </c>
      <c r="E3123">
        <f>SUM(E3122:E3122)</f>
        <v>11.48</v>
      </c>
      <c r="F3123" s="17"/>
    </row>
    <row r="3124" spans="1:6" x14ac:dyDescent="0.25">
      <c r="F3124" s="17"/>
    </row>
    <row r="3125" spans="1:6" x14ac:dyDescent="0.25">
      <c r="A3125" s="17" t="s">
        <v>106</v>
      </c>
      <c r="B3125" t="s">
        <v>98</v>
      </c>
      <c r="C3125" t="s">
        <v>99</v>
      </c>
      <c r="D3125" t="s">
        <v>100</v>
      </c>
      <c r="E3125" t="s">
        <v>101</v>
      </c>
      <c r="F3125" s="17"/>
    </row>
    <row r="3126" spans="1:6" x14ac:dyDescent="0.25">
      <c r="A3126" s="17" t="s">
        <v>263</v>
      </c>
      <c r="B3126" t="s">
        <v>105</v>
      </c>
      <c r="C3126">
        <v>1</v>
      </c>
      <c r="D3126">
        <v>0.33889999999999998</v>
      </c>
      <c r="E3126">
        <f t="shared" ref="E3126:E3131" si="59">ROUND((C3126*D3126),4)</f>
        <v>0.33889999999999998</v>
      </c>
      <c r="F3126" s="17"/>
    </row>
    <row r="3127" spans="1:6" x14ac:dyDescent="0.25">
      <c r="A3127" s="17" t="s">
        <v>264</v>
      </c>
      <c r="B3127" t="s">
        <v>105</v>
      </c>
      <c r="C3127">
        <v>1</v>
      </c>
      <c r="D3127">
        <v>1.1265000000000001</v>
      </c>
      <c r="E3127">
        <f t="shared" si="59"/>
        <v>1.1265000000000001</v>
      </c>
      <c r="F3127" s="17"/>
    </row>
    <row r="3128" spans="1:6" ht="30" x14ac:dyDescent="0.25">
      <c r="A3128" s="17" t="s">
        <v>265</v>
      </c>
      <c r="B3128" t="s">
        <v>105</v>
      </c>
      <c r="C3128">
        <v>1</v>
      </c>
      <c r="D3128">
        <v>0.6</v>
      </c>
      <c r="E3128">
        <f t="shared" si="59"/>
        <v>0.6</v>
      </c>
      <c r="F3128" s="17"/>
    </row>
    <row r="3129" spans="1:6" ht="30" x14ac:dyDescent="0.25">
      <c r="A3129" s="17" t="s">
        <v>266</v>
      </c>
      <c r="B3129" t="s">
        <v>105</v>
      </c>
      <c r="C3129">
        <v>1</v>
      </c>
      <c r="D3129">
        <v>0.7</v>
      </c>
      <c r="E3129">
        <f t="shared" si="59"/>
        <v>0.7</v>
      </c>
      <c r="F3129" s="17"/>
    </row>
    <row r="3130" spans="1:6" ht="30" x14ac:dyDescent="0.25">
      <c r="A3130" s="17" t="s">
        <v>267</v>
      </c>
      <c r="B3130" t="s">
        <v>105</v>
      </c>
      <c r="C3130">
        <v>1</v>
      </c>
      <c r="D3130">
        <v>0.09</v>
      </c>
      <c r="E3130">
        <f t="shared" si="59"/>
        <v>0.09</v>
      </c>
      <c r="F3130" s="17"/>
    </row>
    <row r="3131" spans="1:6" ht="30" x14ac:dyDescent="0.25">
      <c r="A3131" s="17" t="s">
        <v>268</v>
      </c>
      <c r="B3131" t="s">
        <v>105</v>
      </c>
      <c r="C3131">
        <v>1</v>
      </c>
      <c r="D3131">
        <v>0.04</v>
      </c>
      <c r="E3131">
        <f t="shared" si="59"/>
        <v>0.04</v>
      </c>
      <c r="F3131" s="17"/>
    </row>
    <row r="3132" spans="1:6" x14ac:dyDescent="0.25">
      <c r="A3132" s="17" t="s">
        <v>103</v>
      </c>
      <c r="B3132" t="s">
        <v>9</v>
      </c>
      <c r="C3132" t="s">
        <v>9</v>
      </c>
      <c r="D3132" t="s">
        <v>9</v>
      </c>
      <c r="E3132">
        <f>SUM(E3126:E3131)</f>
        <v>2.8953999999999995</v>
      </c>
      <c r="F3132" s="17"/>
    </row>
    <row r="3133" spans="1:6" x14ac:dyDescent="0.25">
      <c r="F3133" s="17"/>
    </row>
    <row r="3134" spans="1:6" x14ac:dyDescent="0.25">
      <c r="A3134" s="17" t="s">
        <v>110</v>
      </c>
      <c r="B3134" t="s">
        <v>9</v>
      </c>
      <c r="C3134" t="s">
        <v>9</v>
      </c>
      <c r="D3134" t="s">
        <v>9</v>
      </c>
      <c r="E3134">
        <f>E3123+E3132</f>
        <v>14.375399999999999</v>
      </c>
      <c r="F3134" s="17"/>
    </row>
    <row r="3135" spans="1:6" x14ac:dyDescent="0.25">
      <c r="F3135" s="17"/>
    </row>
    <row r="3136" spans="1:6" x14ac:dyDescent="0.25">
      <c r="A3136" s="17" t="s">
        <v>341</v>
      </c>
      <c r="F3136" s="17"/>
    </row>
    <row r="3137" spans="1:6" ht="30" x14ac:dyDescent="0.25">
      <c r="A3137" s="17" t="s">
        <v>342</v>
      </c>
      <c r="F3137" s="17"/>
    </row>
    <row r="3138" spans="1:6" x14ac:dyDescent="0.25">
      <c r="A3138" s="17" t="s">
        <v>261</v>
      </c>
      <c r="F3138" s="17"/>
    </row>
    <row r="3139" spans="1:6" x14ac:dyDescent="0.25">
      <c r="F3139" s="17"/>
    </row>
    <row r="3140" spans="1:6" x14ac:dyDescent="0.25">
      <c r="A3140" s="17" t="s">
        <v>104</v>
      </c>
      <c r="B3140" t="s">
        <v>98</v>
      </c>
      <c r="C3140" t="s">
        <v>99</v>
      </c>
      <c r="D3140" t="s">
        <v>100</v>
      </c>
      <c r="E3140" t="s">
        <v>101</v>
      </c>
      <c r="F3140" s="17"/>
    </row>
    <row r="3141" spans="1:6" x14ac:dyDescent="0.25">
      <c r="A3141" s="17" t="s">
        <v>343</v>
      </c>
      <c r="B3141" t="s">
        <v>105</v>
      </c>
      <c r="C3141">
        <v>1</v>
      </c>
      <c r="D3141">
        <v>12.76</v>
      </c>
      <c r="E3141">
        <f>ROUND((C3141*D3141),4)</f>
        <v>12.76</v>
      </c>
      <c r="F3141" s="17"/>
    </row>
    <row r="3142" spans="1:6" x14ac:dyDescent="0.25">
      <c r="A3142" s="17" t="s">
        <v>103</v>
      </c>
      <c r="B3142" t="s">
        <v>9</v>
      </c>
      <c r="C3142" t="s">
        <v>9</v>
      </c>
      <c r="D3142" t="s">
        <v>9</v>
      </c>
      <c r="E3142">
        <f>SUM(E3141:E3141)</f>
        <v>12.76</v>
      </c>
      <c r="F3142" s="17"/>
    </row>
    <row r="3143" spans="1:6" x14ac:dyDescent="0.25">
      <c r="F3143" s="17"/>
    </row>
    <row r="3144" spans="1:6" x14ac:dyDescent="0.25">
      <c r="A3144" s="17" t="s">
        <v>106</v>
      </c>
      <c r="B3144" t="s">
        <v>98</v>
      </c>
      <c r="C3144" t="s">
        <v>99</v>
      </c>
      <c r="D3144" t="s">
        <v>100</v>
      </c>
      <c r="E3144" t="s">
        <v>101</v>
      </c>
      <c r="F3144" s="17"/>
    </row>
    <row r="3145" spans="1:6" x14ac:dyDescent="0.25">
      <c r="A3145" s="17" t="s">
        <v>264</v>
      </c>
      <c r="B3145" t="s">
        <v>105</v>
      </c>
      <c r="C3145">
        <v>1</v>
      </c>
      <c r="D3145">
        <v>1.1265000000000001</v>
      </c>
      <c r="E3145">
        <f>ROUND((C3145*D3145),4)</f>
        <v>1.1265000000000001</v>
      </c>
      <c r="F3145" s="17"/>
    </row>
    <row r="3146" spans="1:6" ht="30" x14ac:dyDescent="0.25">
      <c r="A3146" s="17" t="s">
        <v>265</v>
      </c>
      <c r="B3146" t="s">
        <v>105</v>
      </c>
      <c r="C3146">
        <v>1</v>
      </c>
      <c r="D3146">
        <v>0.6</v>
      </c>
      <c r="E3146">
        <f>ROUND((C3146*D3146),4)</f>
        <v>0.6</v>
      </c>
      <c r="F3146" s="17"/>
    </row>
    <row r="3147" spans="1:6" ht="30" x14ac:dyDescent="0.25">
      <c r="A3147" s="17" t="s">
        <v>266</v>
      </c>
      <c r="B3147" t="s">
        <v>105</v>
      </c>
      <c r="C3147">
        <v>1</v>
      </c>
      <c r="D3147">
        <v>0.7</v>
      </c>
      <c r="E3147">
        <f>ROUND((C3147*D3147),4)</f>
        <v>0.7</v>
      </c>
      <c r="F3147" s="17"/>
    </row>
    <row r="3148" spans="1:6" ht="30" x14ac:dyDescent="0.25">
      <c r="A3148" s="17" t="s">
        <v>267</v>
      </c>
      <c r="B3148" t="s">
        <v>105</v>
      </c>
      <c r="C3148">
        <v>1</v>
      </c>
      <c r="D3148">
        <v>0.09</v>
      </c>
      <c r="E3148">
        <f>ROUND((C3148*D3148),4)</f>
        <v>0.09</v>
      </c>
      <c r="F3148" s="17"/>
    </row>
    <row r="3149" spans="1:6" ht="30" x14ac:dyDescent="0.25">
      <c r="A3149" s="17" t="s">
        <v>268</v>
      </c>
      <c r="B3149" t="s">
        <v>105</v>
      </c>
      <c r="C3149">
        <v>1</v>
      </c>
      <c r="D3149">
        <v>0.04</v>
      </c>
      <c r="E3149">
        <f>ROUND((C3149*D3149),4)</f>
        <v>0.04</v>
      </c>
      <c r="F3149" s="17"/>
    </row>
    <row r="3150" spans="1:6" x14ac:dyDescent="0.25">
      <c r="A3150" s="17" t="s">
        <v>103</v>
      </c>
      <c r="B3150" t="s">
        <v>9</v>
      </c>
      <c r="C3150" t="s">
        <v>9</v>
      </c>
      <c r="D3150" t="s">
        <v>9</v>
      </c>
      <c r="E3150">
        <f>SUM(E3145:E3149)</f>
        <v>2.5564999999999998</v>
      </c>
      <c r="F3150" s="17"/>
    </row>
    <row r="3151" spans="1:6" x14ac:dyDescent="0.25">
      <c r="F3151" s="17"/>
    </row>
    <row r="3152" spans="1:6" x14ac:dyDescent="0.25">
      <c r="A3152" s="17" t="s">
        <v>110</v>
      </c>
      <c r="B3152" t="s">
        <v>9</v>
      </c>
      <c r="C3152" t="s">
        <v>9</v>
      </c>
      <c r="D3152" t="s">
        <v>9</v>
      </c>
      <c r="E3152">
        <f>E3142+E3150</f>
        <v>15.3165</v>
      </c>
      <c r="F3152" s="17"/>
    </row>
    <row r="3153" spans="1:6" x14ac:dyDescent="0.25">
      <c r="F3153" s="17"/>
    </row>
    <row r="3154" spans="1:6" x14ac:dyDescent="0.25">
      <c r="A3154" s="17" t="s">
        <v>344</v>
      </c>
      <c r="F3154" s="17"/>
    </row>
    <row r="3155" spans="1:6" ht="30" x14ac:dyDescent="0.25">
      <c r="A3155" s="17" t="s">
        <v>345</v>
      </c>
      <c r="F3155" s="17"/>
    </row>
    <row r="3156" spans="1:6" x14ac:dyDescent="0.25">
      <c r="A3156" s="17" t="s">
        <v>261</v>
      </c>
      <c r="F3156" s="17"/>
    </row>
    <row r="3157" spans="1:6" x14ac:dyDescent="0.25">
      <c r="F3157" s="17"/>
    </row>
    <row r="3158" spans="1:6" x14ac:dyDescent="0.25">
      <c r="A3158" s="17" t="s">
        <v>104</v>
      </c>
      <c r="B3158" t="s">
        <v>98</v>
      </c>
      <c r="C3158" t="s">
        <v>99</v>
      </c>
      <c r="D3158" t="s">
        <v>100</v>
      </c>
      <c r="E3158" t="s">
        <v>101</v>
      </c>
      <c r="F3158" s="17"/>
    </row>
    <row r="3159" spans="1:6" x14ac:dyDescent="0.25">
      <c r="A3159" s="17" t="s">
        <v>346</v>
      </c>
      <c r="B3159" t="s">
        <v>105</v>
      </c>
      <c r="C3159">
        <v>1</v>
      </c>
      <c r="D3159">
        <v>10.84</v>
      </c>
      <c r="E3159">
        <f>ROUND((C3159*D3159),4)</f>
        <v>10.84</v>
      </c>
      <c r="F3159" s="17"/>
    </row>
    <row r="3160" spans="1:6" x14ac:dyDescent="0.25">
      <c r="A3160" s="17" t="s">
        <v>103</v>
      </c>
      <c r="B3160" t="s">
        <v>9</v>
      </c>
      <c r="C3160" t="s">
        <v>9</v>
      </c>
      <c r="D3160" t="s">
        <v>9</v>
      </c>
      <c r="E3160">
        <f>SUM(E3159:E3159)</f>
        <v>10.84</v>
      </c>
      <c r="F3160" s="17"/>
    </row>
    <row r="3161" spans="1:6" x14ac:dyDescent="0.25">
      <c r="F3161" s="17"/>
    </row>
    <row r="3162" spans="1:6" x14ac:dyDescent="0.25">
      <c r="A3162" s="17" t="s">
        <v>106</v>
      </c>
      <c r="B3162" t="s">
        <v>98</v>
      </c>
      <c r="C3162" t="s">
        <v>99</v>
      </c>
      <c r="D3162" t="s">
        <v>100</v>
      </c>
      <c r="E3162" t="s">
        <v>101</v>
      </c>
      <c r="F3162" s="17"/>
    </row>
    <row r="3163" spans="1:6" x14ac:dyDescent="0.25">
      <c r="A3163" s="17" t="s">
        <v>263</v>
      </c>
      <c r="B3163" t="s">
        <v>105</v>
      </c>
      <c r="C3163">
        <v>1</v>
      </c>
      <c r="D3163">
        <v>0.33889999999999998</v>
      </c>
      <c r="E3163">
        <f t="shared" ref="E3163:E3168" si="60">ROUND((C3163*D3163),4)</f>
        <v>0.33889999999999998</v>
      </c>
      <c r="F3163" s="17"/>
    </row>
    <row r="3164" spans="1:6" x14ac:dyDescent="0.25">
      <c r="A3164" s="17" t="s">
        <v>264</v>
      </c>
      <c r="B3164" t="s">
        <v>105</v>
      </c>
      <c r="C3164">
        <v>1</v>
      </c>
      <c r="D3164">
        <v>1.1265000000000001</v>
      </c>
      <c r="E3164">
        <f t="shared" si="60"/>
        <v>1.1265000000000001</v>
      </c>
      <c r="F3164" s="17"/>
    </row>
    <row r="3165" spans="1:6" ht="30" x14ac:dyDescent="0.25">
      <c r="A3165" s="17" t="s">
        <v>265</v>
      </c>
      <c r="B3165" t="s">
        <v>105</v>
      </c>
      <c r="C3165">
        <v>1</v>
      </c>
      <c r="D3165">
        <v>0.6</v>
      </c>
      <c r="E3165">
        <f t="shared" si="60"/>
        <v>0.6</v>
      </c>
      <c r="F3165" s="17"/>
    </row>
    <row r="3166" spans="1:6" ht="30" x14ac:dyDescent="0.25">
      <c r="A3166" s="17" t="s">
        <v>266</v>
      </c>
      <c r="B3166" t="s">
        <v>105</v>
      </c>
      <c r="C3166">
        <v>1</v>
      </c>
      <c r="D3166">
        <v>0.7</v>
      </c>
      <c r="E3166">
        <f t="shared" si="60"/>
        <v>0.7</v>
      </c>
      <c r="F3166" s="17"/>
    </row>
    <row r="3167" spans="1:6" ht="30" x14ac:dyDescent="0.25">
      <c r="A3167" s="17" t="s">
        <v>267</v>
      </c>
      <c r="B3167" t="s">
        <v>105</v>
      </c>
      <c r="C3167">
        <v>1</v>
      </c>
      <c r="D3167">
        <v>0.09</v>
      </c>
      <c r="E3167">
        <f t="shared" si="60"/>
        <v>0.09</v>
      </c>
      <c r="F3167" s="17"/>
    </row>
    <row r="3168" spans="1:6" ht="30" x14ac:dyDescent="0.25">
      <c r="A3168" s="17" t="s">
        <v>268</v>
      </c>
      <c r="B3168" t="s">
        <v>105</v>
      </c>
      <c r="C3168">
        <v>1</v>
      </c>
      <c r="D3168">
        <v>0.04</v>
      </c>
      <c r="E3168">
        <f t="shared" si="60"/>
        <v>0.04</v>
      </c>
      <c r="F3168" s="17"/>
    </row>
    <row r="3169" spans="1:6" x14ac:dyDescent="0.25">
      <c r="A3169" s="17" t="s">
        <v>103</v>
      </c>
      <c r="B3169" t="s">
        <v>9</v>
      </c>
      <c r="C3169" t="s">
        <v>9</v>
      </c>
      <c r="D3169" t="s">
        <v>9</v>
      </c>
      <c r="E3169">
        <f>SUM(E3163:E3168)</f>
        <v>2.8953999999999995</v>
      </c>
      <c r="F3169" s="17"/>
    </row>
    <row r="3170" spans="1:6" x14ac:dyDescent="0.25">
      <c r="F3170" s="17"/>
    </row>
    <row r="3171" spans="1:6" x14ac:dyDescent="0.25">
      <c r="A3171" s="17" t="s">
        <v>110</v>
      </c>
      <c r="B3171" t="s">
        <v>9</v>
      </c>
      <c r="C3171" t="s">
        <v>9</v>
      </c>
      <c r="D3171" t="s">
        <v>9</v>
      </c>
      <c r="E3171">
        <f>E3160+E3169</f>
        <v>13.735399999999998</v>
      </c>
      <c r="F3171" s="17"/>
    </row>
    <row r="3172" spans="1:6" x14ac:dyDescent="0.25">
      <c r="F3172" s="17"/>
    </row>
    <row r="3173" spans="1:6" x14ac:dyDescent="0.25">
      <c r="A3173" s="17" t="s">
        <v>347</v>
      </c>
      <c r="F3173" s="17"/>
    </row>
    <row r="3174" spans="1:6" ht="30" x14ac:dyDescent="0.25">
      <c r="A3174" s="17" t="s">
        <v>348</v>
      </c>
      <c r="F3174" s="17"/>
    </row>
    <row r="3175" spans="1:6" x14ac:dyDescent="0.25">
      <c r="A3175" s="17" t="s">
        <v>261</v>
      </c>
      <c r="F3175" s="17"/>
    </row>
    <row r="3176" spans="1:6" x14ac:dyDescent="0.25">
      <c r="F3176" s="17"/>
    </row>
    <row r="3177" spans="1:6" x14ac:dyDescent="0.25">
      <c r="A3177" s="17" t="s">
        <v>104</v>
      </c>
      <c r="B3177" t="s">
        <v>98</v>
      </c>
      <c r="C3177" t="s">
        <v>99</v>
      </c>
      <c r="D3177" t="s">
        <v>100</v>
      </c>
      <c r="E3177" t="s">
        <v>101</v>
      </c>
      <c r="F3177" s="17"/>
    </row>
    <row r="3178" spans="1:6" ht="30" x14ac:dyDescent="0.25">
      <c r="A3178" s="17" t="s">
        <v>349</v>
      </c>
      <c r="B3178" t="s">
        <v>105</v>
      </c>
      <c r="C3178">
        <v>1</v>
      </c>
      <c r="D3178">
        <v>8.4499999999999993</v>
      </c>
      <c r="E3178">
        <f>ROUND((C3178*D3178),4)</f>
        <v>8.4499999999999993</v>
      </c>
      <c r="F3178" s="17"/>
    </row>
    <row r="3179" spans="1:6" x14ac:dyDescent="0.25">
      <c r="A3179" s="17" t="s">
        <v>103</v>
      </c>
      <c r="B3179" t="s">
        <v>9</v>
      </c>
      <c r="C3179" t="s">
        <v>9</v>
      </c>
      <c r="D3179" t="s">
        <v>9</v>
      </c>
      <c r="E3179">
        <f>SUM(E3178:E3178)</f>
        <v>8.4499999999999993</v>
      </c>
      <c r="F3179" s="17"/>
    </row>
    <row r="3180" spans="1:6" x14ac:dyDescent="0.25">
      <c r="F3180" s="17"/>
    </row>
    <row r="3181" spans="1:6" x14ac:dyDescent="0.25">
      <c r="A3181" s="17" t="s">
        <v>106</v>
      </c>
      <c r="B3181" t="s">
        <v>98</v>
      </c>
      <c r="C3181" t="s">
        <v>99</v>
      </c>
      <c r="D3181" t="s">
        <v>100</v>
      </c>
      <c r="E3181" t="s">
        <v>101</v>
      </c>
      <c r="F3181" s="17"/>
    </row>
    <row r="3182" spans="1:6" x14ac:dyDescent="0.25">
      <c r="A3182" s="17" t="s">
        <v>264</v>
      </c>
      <c r="B3182" t="s">
        <v>105</v>
      </c>
      <c r="C3182">
        <v>1</v>
      </c>
      <c r="D3182">
        <v>1.1265000000000001</v>
      </c>
      <c r="E3182">
        <f>ROUND((C3182*D3182),4)</f>
        <v>1.1265000000000001</v>
      </c>
      <c r="F3182" s="17"/>
    </row>
    <row r="3183" spans="1:6" ht="30" x14ac:dyDescent="0.25">
      <c r="A3183" s="17" t="s">
        <v>265</v>
      </c>
      <c r="B3183" t="s">
        <v>105</v>
      </c>
      <c r="C3183">
        <v>1</v>
      </c>
      <c r="D3183">
        <v>0.6</v>
      </c>
      <c r="E3183">
        <f>ROUND((C3183*D3183),4)</f>
        <v>0.6</v>
      </c>
      <c r="F3183" s="17"/>
    </row>
    <row r="3184" spans="1:6" ht="30" x14ac:dyDescent="0.25">
      <c r="A3184" s="17" t="s">
        <v>266</v>
      </c>
      <c r="B3184" t="s">
        <v>105</v>
      </c>
      <c r="C3184">
        <v>1</v>
      </c>
      <c r="D3184">
        <v>0.7</v>
      </c>
      <c r="E3184">
        <f>ROUND((C3184*D3184),4)</f>
        <v>0.7</v>
      </c>
      <c r="F3184" s="17"/>
    </row>
    <row r="3185" spans="1:6" ht="30" x14ac:dyDescent="0.25">
      <c r="A3185" s="17" t="s">
        <v>267</v>
      </c>
      <c r="B3185" t="s">
        <v>105</v>
      </c>
      <c r="C3185">
        <v>1</v>
      </c>
      <c r="D3185">
        <v>0.09</v>
      </c>
      <c r="E3185">
        <f>ROUND((C3185*D3185),4)</f>
        <v>0.09</v>
      </c>
      <c r="F3185" s="17"/>
    </row>
    <row r="3186" spans="1:6" ht="30" x14ac:dyDescent="0.25">
      <c r="A3186" s="17" t="s">
        <v>268</v>
      </c>
      <c r="B3186" t="s">
        <v>105</v>
      </c>
      <c r="C3186">
        <v>1</v>
      </c>
      <c r="D3186">
        <v>0.04</v>
      </c>
      <c r="E3186">
        <f>ROUND((C3186*D3186),4)</f>
        <v>0.04</v>
      </c>
      <c r="F3186" s="17"/>
    </row>
    <row r="3187" spans="1:6" x14ac:dyDescent="0.25">
      <c r="A3187" s="17" t="s">
        <v>103</v>
      </c>
      <c r="B3187" t="s">
        <v>9</v>
      </c>
      <c r="C3187" t="s">
        <v>9</v>
      </c>
      <c r="D3187" t="s">
        <v>9</v>
      </c>
      <c r="E3187">
        <f>SUM(E3182:E3186)</f>
        <v>2.5564999999999998</v>
      </c>
      <c r="F3187" s="17"/>
    </row>
    <row r="3188" spans="1:6" x14ac:dyDescent="0.25">
      <c r="F3188" s="17"/>
    </row>
    <row r="3189" spans="1:6" x14ac:dyDescent="0.25">
      <c r="A3189" s="17" t="s">
        <v>110</v>
      </c>
      <c r="B3189" t="s">
        <v>9</v>
      </c>
      <c r="C3189" t="s">
        <v>9</v>
      </c>
      <c r="D3189" t="s">
        <v>9</v>
      </c>
      <c r="E3189">
        <f>E3179+E3187</f>
        <v>11.006499999999999</v>
      </c>
      <c r="F3189" s="17"/>
    </row>
    <row r="3190" spans="1:6" x14ac:dyDescent="0.25">
      <c r="F3190" s="17"/>
    </row>
    <row r="3191" spans="1:6" x14ac:dyDescent="0.25">
      <c r="A3191" s="17" t="s">
        <v>350</v>
      </c>
      <c r="F3191" s="17"/>
    </row>
    <row r="3192" spans="1:6" ht="30" x14ac:dyDescent="0.25">
      <c r="A3192" s="17" t="s">
        <v>351</v>
      </c>
      <c r="F3192" s="17"/>
    </row>
    <row r="3193" spans="1:6" x14ac:dyDescent="0.25">
      <c r="A3193" s="17" t="s">
        <v>238</v>
      </c>
      <c r="F3193" s="17"/>
    </row>
    <row r="3194" spans="1:6" x14ac:dyDescent="0.25">
      <c r="F3194" s="17"/>
    </row>
    <row r="3195" spans="1:6" x14ac:dyDescent="0.25">
      <c r="A3195" s="17" t="s">
        <v>106</v>
      </c>
      <c r="B3195" t="s">
        <v>98</v>
      </c>
      <c r="C3195" t="s">
        <v>99</v>
      </c>
      <c r="D3195" t="s">
        <v>100</v>
      </c>
      <c r="E3195" t="s">
        <v>101</v>
      </c>
      <c r="F3195" s="17"/>
    </row>
    <row r="3196" spans="1:6" ht="45" x14ac:dyDescent="0.25">
      <c r="A3196" s="17" t="s">
        <v>1363</v>
      </c>
      <c r="B3196" t="s">
        <v>105</v>
      </c>
      <c r="C3196">
        <v>1</v>
      </c>
      <c r="D3196">
        <v>0.50900000000000001</v>
      </c>
      <c r="E3196">
        <f>ROUND((C3196*D3196),4)</f>
        <v>0.50900000000000001</v>
      </c>
      <c r="F3196" s="17"/>
    </row>
    <row r="3197" spans="1:6" ht="45" x14ac:dyDescent="0.25">
      <c r="A3197" s="17" t="s">
        <v>1364</v>
      </c>
      <c r="B3197" t="s">
        <v>105</v>
      </c>
      <c r="C3197">
        <v>1</v>
      </c>
      <c r="D3197">
        <v>0.1187</v>
      </c>
      <c r="E3197">
        <f>ROUND((C3197*D3197),4)</f>
        <v>0.1187</v>
      </c>
      <c r="F3197" s="17"/>
    </row>
    <row r="3198" spans="1:6" ht="45" x14ac:dyDescent="0.25">
      <c r="A3198" s="17" t="s">
        <v>1365</v>
      </c>
      <c r="B3198" t="s">
        <v>105</v>
      </c>
      <c r="C3198">
        <v>1</v>
      </c>
      <c r="D3198">
        <v>0.42370000000000002</v>
      </c>
      <c r="E3198">
        <f>ROUND((C3198*D3198),4)</f>
        <v>0.42370000000000002</v>
      </c>
      <c r="F3198" s="17"/>
    </row>
    <row r="3199" spans="1:6" ht="45" x14ac:dyDescent="0.25">
      <c r="A3199" s="17" t="s">
        <v>1366</v>
      </c>
      <c r="B3199" t="s">
        <v>105</v>
      </c>
      <c r="C3199">
        <v>1</v>
      </c>
      <c r="D3199">
        <v>1.0009999999999999</v>
      </c>
      <c r="E3199">
        <f>ROUND((C3199*D3199),4)</f>
        <v>1.0009999999999999</v>
      </c>
      <c r="F3199" s="17"/>
    </row>
    <row r="3200" spans="1:6" x14ac:dyDescent="0.25">
      <c r="A3200" s="17" t="s">
        <v>103</v>
      </c>
      <c r="B3200" t="s">
        <v>9</v>
      </c>
      <c r="C3200" t="s">
        <v>9</v>
      </c>
      <c r="D3200" t="s">
        <v>9</v>
      </c>
      <c r="E3200">
        <f>SUM(E3196:E3199)</f>
        <v>2.0524</v>
      </c>
      <c r="F3200" s="17"/>
    </row>
    <row r="3201" spans="1:6" x14ac:dyDescent="0.25">
      <c r="F3201" s="17"/>
    </row>
    <row r="3202" spans="1:6" x14ac:dyDescent="0.25">
      <c r="A3202" s="17" t="s">
        <v>110</v>
      </c>
      <c r="B3202" t="s">
        <v>9</v>
      </c>
      <c r="C3202" t="s">
        <v>9</v>
      </c>
      <c r="D3202" t="s">
        <v>9</v>
      </c>
      <c r="E3202">
        <f>E3200</f>
        <v>2.0524</v>
      </c>
      <c r="F3202" s="17"/>
    </row>
    <row r="3203" spans="1:6" x14ac:dyDescent="0.25">
      <c r="F3203" s="17"/>
    </row>
    <row r="3204" spans="1:6" x14ac:dyDescent="0.25">
      <c r="A3204" s="17" t="s">
        <v>352</v>
      </c>
      <c r="F3204" s="17"/>
    </row>
    <row r="3205" spans="1:6" ht="30" x14ac:dyDescent="0.25">
      <c r="A3205" s="17" t="s">
        <v>351</v>
      </c>
      <c r="F3205" s="17"/>
    </row>
    <row r="3206" spans="1:6" x14ac:dyDescent="0.25">
      <c r="A3206" s="17" t="s">
        <v>243</v>
      </c>
      <c r="F3206" s="17"/>
    </row>
    <row r="3207" spans="1:6" x14ac:dyDescent="0.25">
      <c r="F3207" s="17"/>
    </row>
    <row r="3208" spans="1:6" x14ac:dyDescent="0.25">
      <c r="A3208" s="17" t="s">
        <v>106</v>
      </c>
      <c r="B3208" t="s">
        <v>98</v>
      </c>
      <c r="C3208" t="s">
        <v>99</v>
      </c>
      <c r="D3208" t="s">
        <v>100</v>
      </c>
      <c r="E3208" t="s">
        <v>101</v>
      </c>
      <c r="F3208" s="17"/>
    </row>
    <row r="3209" spans="1:6" ht="45" x14ac:dyDescent="0.25">
      <c r="A3209" s="17" t="s">
        <v>1363</v>
      </c>
      <c r="B3209" t="s">
        <v>105</v>
      </c>
      <c r="C3209">
        <v>1</v>
      </c>
      <c r="D3209">
        <v>0.50900000000000001</v>
      </c>
      <c r="E3209">
        <f>ROUND((C3209*D3209),4)</f>
        <v>0.50900000000000001</v>
      </c>
      <c r="F3209" s="17"/>
    </row>
    <row r="3210" spans="1:6" ht="45" x14ac:dyDescent="0.25">
      <c r="A3210" s="17" t="s">
        <v>1364</v>
      </c>
      <c r="B3210" t="s">
        <v>105</v>
      </c>
      <c r="C3210">
        <v>1</v>
      </c>
      <c r="D3210">
        <v>0.1187</v>
      </c>
      <c r="E3210">
        <f>ROUND((C3210*D3210),4)</f>
        <v>0.1187</v>
      </c>
      <c r="F3210" s="17"/>
    </row>
    <row r="3211" spans="1:6" x14ac:dyDescent="0.25">
      <c r="A3211" s="17" t="s">
        <v>103</v>
      </c>
      <c r="B3211" t="s">
        <v>9</v>
      </c>
      <c r="C3211" t="s">
        <v>9</v>
      </c>
      <c r="D3211" t="s">
        <v>9</v>
      </c>
      <c r="E3211">
        <f>SUM(E3209:E3210)</f>
        <v>0.62770000000000004</v>
      </c>
      <c r="F3211" s="17"/>
    </row>
    <row r="3212" spans="1:6" x14ac:dyDescent="0.25">
      <c r="F3212" s="17"/>
    </row>
    <row r="3213" spans="1:6" x14ac:dyDescent="0.25">
      <c r="A3213" s="17" t="s">
        <v>110</v>
      </c>
      <c r="B3213" t="s">
        <v>9</v>
      </c>
      <c r="C3213" t="s">
        <v>9</v>
      </c>
      <c r="D3213" t="s">
        <v>9</v>
      </c>
      <c r="E3213">
        <f>E3211</f>
        <v>0.62770000000000004</v>
      </c>
      <c r="F3213" s="17"/>
    </row>
    <row r="3214" spans="1:6" x14ac:dyDescent="0.25">
      <c r="F3214" s="17"/>
    </row>
    <row r="3215" spans="1:6" x14ac:dyDescent="0.25">
      <c r="A3215" s="17" t="s">
        <v>353</v>
      </c>
      <c r="F3215" s="17"/>
    </row>
    <row r="3216" spans="1:6" ht="30" x14ac:dyDescent="0.25">
      <c r="A3216" s="17" t="s">
        <v>351</v>
      </c>
      <c r="F3216" s="17"/>
    </row>
    <row r="3217" spans="1:6" x14ac:dyDescent="0.25">
      <c r="A3217" s="17" t="s">
        <v>238</v>
      </c>
      <c r="F3217" s="17"/>
    </row>
    <row r="3218" spans="1:6" x14ac:dyDescent="0.25">
      <c r="F3218" s="17"/>
    </row>
    <row r="3219" spans="1:6" x14ac:dyDescent="0.25">
      <c r="A3219" s="17" t="s">
        <v>106</v>
      </c>
      <c r="B3219" t="s">
        <v>98</v>
      </c>
      <c r="C3219" t="s">
        <v>99</v>
      </c>
      <c r="D3219" t="s">
        <v>100</v>
      </c>
      <c r="E3219" t="s">
        <v>101</v>
      </c>
      <c r="F3219" s="17"/>
    </row>
    <row r="3220" spans="1:6" ht="45" x14ac:dyDescent="0.25">
      <c r="A3220" s="17" t="s">
        <v>1367</v>
      </c>
      <c r="B3220" t="s">
        <v>105</v>
      </c>
      <c r="C3220">
        <v>1</v>
      </c>
      <c r="D3220">
        <v>0.48130000000000001</v>
      </c>
      <c r="E3220">
        <f>ROUND((C3220*D3220),4)</f>
        <v>0.48130000000000001</v>
      </c>
      <c r="F3220" s="17"/>
    </row>
    <row r="3221" spans="1:6" ht="45" x14ac:dyDescent="0.25">
      <c r="A3221" s="17" t="s">
        <v>1368</v>
      </c>
      <c r="B3221" t="s">
        <v>105</v>
      </c>
      <c r="C3221">
        <v>1</v>
      </c>
      <c r="D3221">
        <v>0.11219999999999999</v>
      </c>
      <c r="E3221">
        <f>ROUND((C3221*D3221),4)</f>
        <v>0.11219999999999999</v>
      </c>
      <c r="F3221" s="17"/>
    </row>
    <row r="3222" spans="1:6" ht="45" x14ac:dyDescent="0.25">
      <c r="A3222" s="17" t="s">
        <v>1369</v>
      </c>
      <c r="B3222" t="s">
        <v>105</v>
      </c>
      <c r="C3222">
        <v>1</v>
      </c>
      <c r="D3222">
        <v>0.40060000000000001</v>
      </c>
      <c r="E3222">
        <f>ROUND((C3222*D3222),4)</f>
        <v>0.40060000000000001</v>
      </c>
      <c r="F3222" s="17"/>
    </row>
    <row r="3223" spans="1:6" ht="45" x14ac:dyDescent="0.25">
      <c r="A3223" s="17" t="s">
        <v>1370</v>
      </c>
      <c r="B3223" t="s">
        <v>105</v>
      </c>
      <c r="C3223">
        <v>1</v>
      </c>
      <c r="D3223">
        <v>0.60060000000000002</v>
      </c>
      <c r="E3223">
        <f>ROUND((C3223*D3223),4)</f>
        <v>0.60060000000000002</v>
      </c>
      <c r="F3223" s="17"/>
    </row>
    <row r="3224" spans="1:6" x14ac:dyDescent="0.25">
      <c r="A3224" s="17" t="s">
        <v>103</v>
      </c>
      <c r="B3224" t="s">
        <v>9</v>
      </c>
      <c r="C3224" t="s">
        <v>9</v>
      </c>
      <c r="D3224" t="s">
        <v>9</v>
      </c>
      <c r="E3224">
        <f>SUM(E3220:E3223)</f>
        <v>1.5947</v>
      </c>
      <c r="F3224" s="17"/>
    </row>
    <row r="3225" spans="1:6" x14ac:dyDescent="0.25">
      <c r="F3225" s="17"/>
    </row>
    <row r="3226" spans="1:6" x14ac:dyDescent="0.25">
      <c r="A3226" s="17" t="s">
        <v>110</v>
      </c>
      <c r="B3226" t="s">
        <v>9</v>
      </c>
      <c r="C3226" t="s">
        <v>9</v>
      </c>
      <c r="D3226" t="s">
        <v>9</v>
      </c>
      <c r="E3226">
        <f>E3224</f>
        <v>1.5947</v>
      </c>
      <c r="F3226" s="17"/>
    </row>
    <row r="3227" spans="1:6" x14ac:dyDescent="0.25">
      <c r="F3227" s="17"/>
    </row>
    <row r="3228" spans="1:6" x14ac:dyDescent="0.25">
      <c r="A3228" s="17" t="s">
        <v>354</v>
      </c>
      <c r="F3228" s="17"/>
    </row>
    <row r="3229" spans="1:6" ht="30" x14ac:dyDescent="0.25">
      <c r="A3229" s="17" t="s">
        <v>351</v>
      </c>
      <c r="F3229" s="17"/>
    </row>
    <row r="3230" spans="1:6" x14ac:dyDescent="0.25">
      <c r="A3230" s="17" t="s">
        <v>243</v>
      </c>
      <c r="F3230" s="17"/>
    </row>
    <row r="3231" spans="1:6" x14ac:dyDescent="0.25">
      <c r="F3231" s="17"/>
    </row>
    <row r="3232" spans="1:6" x14ac:dyDescent="0.25">
      <c r="A3232" s="17" t="s">
        <v>106</v>
      </c>
      <c r="B3232" t="s">
        <v>98</v>
      </c>
      <c r="C3232" t="s">
        <v>99</v>
      </c>
      <c r="D3232" t="s">
        <v>100</v>
      </c>
      <c r="E3232" t="s">
        <v>101</v>
      </c>
      <c r="F3232" s="17"/>
    </row>
    <row r="3233" spans="1:6" ht="45" x14ac:dyDescent="0.25">
      <c r="A3233" s="17" t="s">
        <v>1367</v>
      </c>
      <c r="B3233" t="s">
        <v>105</v>
      </c>
      <c r="C3233">
        <v>1</v>
      </c>
      <c r="D3233">
        <v>0.48130000000000001</v>
      </c>
      <c r="E3233">
        <f>ROUND((C3233*D3233),4)</f>
        <v>0.48130000000000001</v>
      </c>
      <c r="F3233" s="17"/>
    </row>
    <row r="3234" spans="1:6" ht="45" x14ac:dyDescent="0.25">
      <c r="A3234" s="17" t="s">
        <v>1368</v>
      </c>
      <c r="B3234" t="s">
        <v>105</v>
      </c>
      <c r="C3234">
        <v>1</v>
      </c>
      <c r="D3234">
        <v>0.11219999999999999</v>
      </c>
      <c r="E3234">
        <f>ROUND((C3234*D3234),4)</f>
        <v>0.11219999999999999</v>
      </c>
      <c r="F3234" s="17"/>
    </row>
    <row r="3235" spans="1:6" x14ac:dyDescent="0.25">
      <c r="A3235" s="17" t="s">
        <v>103</v>
      </c>
      <c r="B3235" t="s">
        <v>9</v>
      </c>
      <c r="C3235" t="s">
        <v>9</v>
      </c>
      <c r="D3235" t="s">
        <v>9</v>
      </c>
      <c r="E3235">
        <f>SUM(E3233:E3234)</f>
        <v>0.59350000000000003</v>
      </c>
      <c r="F3235" s="17"/>
    </row>
    <row r="3236" spans="1:6" x14ac:dyDescent="0.25">
      <c r="F3236" s="17"/>
    </row>
    <row r="3237" spans="1:6" x14ac:dyDescent="0.25">
      <c r="A3237" s="17" t="s">
        <v>110</v>
      </c>
      <c r="B3237" t="s">
        <v>9</v>
      </c>
      <c r="C3237" t="s">
        <v>9</v>
      </c>
      <c r="D3237" t="s">
        <v>9</v>
      </c>
      <c r="E3237">
        <f>E3235</f>
        <v>0.59350000000000003</v>
      </c>
      <c r="F3237" s="17"/>
    </row>
    <row r="3238" spans="1:6" x14ac:dyDescent="0.25">
      <c r="F3238" s="17"/>
    </row>
    <row r="3239" spans="1:6" x14ac:dyDescent="0.25">
      <c r="A3239" s="17" t="s">
        <v>1371</v>
      </c>
      <c r="F3239" s="17"/>
    </row>
    <row r="3240" spans="1:6" ht="30" x14ac:dyDescent="0.25">
      <c r="A3240" s="17" t="s">
        <v>1372</v>
      </c>
      <c r="F3240" s="17"/>
    </row>
    <row r="3241" spans="1:6" x14ac:dyDescent="0.25">
      <c r="A3241" s="17" t="s">
        <v>238</v>
      </c>
      <c r="F3241" s="17"/>
    </row>
    <row r="3242" spans="1:6" x14ac:dyDescent="0.25">
      <c r="F3242" s="17"/>
    </row>
    <row r="3243" spans="1:6" x14ac:dyDescent="0.25">
      <c r="A3243" s="17" t="s">
        <v>106</v>
      </c>
      <c r="B3243" t="s">
        <v>98</v>
      </c>
      <c r="C3243" t="s">
        <v>99</v>
      </c>
      <c r="D3243" t="s">
        <v>100</v>
      </c>
      <c r="E3243" t="s">
        <v>101</v>
      </c>
      <c r="F3243" s="17"/>
    </row>
    <row r="3244" spans="1:6" ht="60" x14ac:dyDescent="0.25">
      <c r="A3244" s="17" t="s">
        <v>1373</v>
      </c>
      <c r="B3244" t="s">
        <v>105</v>
      </c>
      <c r="C3244">
        <v>1</v>
      </c>
      <c r="D3244">
        <v>0.192</v>
      </c>
      <c r="E3244">
        <f>ROUND((C3244*D3244),4)</f>
        <v>0.192</v>
      </c>
      <c r="F3244" s="17"/>
    </row>
    <row r="3245" spans="1:6" ht="60" x14ac:dyDescent="0.25">
      <c r="A3245" s="17" t="s">
        <v>1374</v>
      </c>
      <c r="B3245" t="s">
        <v>105</v>
      </c>
      <c r="C3245">
        <v>1</v>
      </c>
      <c r="D3245">
        <v>4.48E-2</v>
      </c>
      <c r="E3245">
        <f>ROUND((C3245*D3245),4)</f>
        <v>4.48E-2</v>
      </c>
      <c r="F3245" s="17"/>
    </row>
    <row r="3246" spans="1:6" ht="60" x14ac:dyDescent="0.25">
      <c r="A3246" s="17" t="s">
        <v>1375</v>
      </c>
      <c r="B3246" t="s">
        <v>105</v>
      </c>
      <c r="C3246">
        <v>1</v>
      </c>
      <c r="D3246">
        <v>0.15989999999999999</v>
      </c>
      <c r="E3246">
        <f>ROUND((C3246*D3246),4)</f>
        <v>0.15989999999999999</v>
      </c>
      <c r="F3246" s="17"/>
    </row>
    <row r="3247" spans="1:6" ht="60" x14ac:dyDescent="0.25">
      <c r="A3247" s="17" t="s">
        <v>1376</v>
      </c>
      <c r="B3247" t="s">
        <v>105</v>
      </c>
      <c r="C3247">
        <v>1</v>
      </c>
      <c r="D3247">
        <v>0.40579999999999999</v>
      </c>
      <c r="E3247">
        <f>ROUND((C3247*D3247),4)</f>
        <v>0.40579999999999999</v>
      </c>
      <c r="F3247" s="17"/>
    </row>
    <row r="3248" spans="1:6" x14ac:dyDescent="0.25">
      <c r="A3248" s="17" t="s">
        <v>103</v>
      </c>
      <c r="B3248" t="s">
        <v>9</v>
      </c>
      <c r="C3248" t="s">
        <v>9</v>
      </c>
      <c r="D3248" t="s">
        <v>9</v>
      </c>
      <c r="E3248">
        <f>SUM(E3244:E3247)</f>
        <v>0.80249999999999999</v>
      </c>
      <c r="F3248" s="17"/>
    </row>
    <row r="3249" spans="1:6" x14ac:dyDescent="0.25">
      <c r="F3249" s="17"/>
    </row>
    <row r="3250" spans="1:6" x14ac:dyDescent="0.25">
      <c r="A3250" s="17" t="s">
        <v>110</v>
      </c>
      <c r="B3250" t="s">
        <v>9</v>
      </c>
      <c r="C3250" t="s">
        <v>9</v>
      </c>
      <c r="D3250" t="s">
        <v>9</v>
      </c>
      <c r="E3250">
        <f>E3248</f>
        <v>0.80249999999999999</v>
      </c>
      <c r="F3250" s="17"/>
    </row>
    <row r="3251" spans="1:6" x14ac:dyDescent="0.25">
      <c r="F3251" s="17"/>
    </row>
    <row r="3252" spans="1:6" x14ac:dyDescent="0.25">
      <c r="A3252" s="17" t="s">
        <v>1377</v>
      </c>
      <c r="F3252" s="17"/>
    </row>
    <row r="3253" spans="1:6" ht="30" x14ac:dyDescent="0.25">
      <c r="A3253" s="17" t="s">
        <v>1372</v>
      </c>
      <c r="F3253" s="17"/>
    </row>
    <row r="3254" spans="1:6" x14ac:dyDescent="0.25">
      <c r="A3254" s="17" t="s">
        <v>243</v>
      </c>
      <c r="F3254" s="17"/>
    </row>
    <row r="3255" spans="1:6" x14ac:dyDescent="0.25">
      <c r="F3255" s="17"/>
    </row>
    <row r="3256" spans="1:6" x14ac:dyDescent="0.25">
      <c r="A3256" s="17" t="s">
        <v>106</v>
      </c>
      <c r="B3256" t="s">
        <v>98</v>
      </c>
      <c r="C3256" t="s">
        <v>99</v>
      </c>
      <c r="D3256" t="s">
        <v>100</v>
      </c>
      <c r="E3256" t="s">
        <v>101</v>
      </c>
      <c r="F3256" s="17"/>
    </row>
    <row r="3257" spans="1:6" ht="60" x14ac:dyDescent="0.25">
      <c r="A3257" s="17" t="s">
        <v>1373</v>
      </c>
      <c r="B3257" t="s">
        <v>105</v>
      </c>
      <c r="C3257">
        <v>1</v>
      </c>
      <c r="D3257">
        <v>0.192</v>
      </c>
      <c r="E3257">
        <f>ROUND((C3257*D3257),4)</f>
        <v>0.192</v>
      </c>
      <c r="F3257" s="17"/>
    </row>
    <row r="3258" spans="1:6" ht="60" x14ac:dyDescent="0.25">
      <c r="A3258" s="17" t="s">
        <v>1374</v>
      </c>
      <c r="B3258" t="s">
        <v>105</v>
      </c>
      <c r="C3258">
        <v>1</v>
      </c>
      <c r="D3258">
        <v>4.48E-2</v>
      </c>
      <c r="E3258">
        <f>ROUND((C3258*D3258),4)</f>
        <v>4.48E-2</v>
      </c>
      <c r="F3258" s="17"/>
    </row>
    <row r="3259" spans="1:6" x14ac:dyDescent="0.25">
      <c r="A3259" s="17" t="s">
        <v>103</v>
      </c>
      <c r="B3259" t="s">
        <v>9</v>
      </c>
      <c r="C3259" t="s">
        <v>9</v>
      </c>
      <c r="D3259" t="s">
        <v>9</v>
      </c>
      <c r="E3259">
        <f>SUM(E3257:E3258)</f>
        <v>0.23680000000000001</v>
      </c>
      <c r="F3259" s="17"/>
    </row>
    <row r="3260" spans="1:6" x14ac:dyDescent="0.25">
      <c r="F3260" s="17"/>
    </row>
    <row r="3261" spans="1:6" x14ac:dyDescent="0.25">
      <c r="A3261" s="17" t="s">
        <v>110</v>
      </c>
      <c r="B3261" t="s">
        <v>9</v>
      </c>
      <c r="C3261" t="s">
        <v>9</v>
      </c>
      <c r="D3261" t="s">
        <v>9</v>
      </c>
      <c r="E3261">
        <f>E3259</f>
        <v>0.23680000000000001</v>
      </c>
      <c r="F3261" s="17"/>
    </row>
    <row r="3262" spans="1:6" x14ac:dyDescent="0.25">
      <c r="F3262" s="17"/>
    </row>
    <row r="3263" spans="1:6" x14ac:dyDescent="0.25">
      <c r="A3263" s="17" t="s">
        <v>1378</v>
      </c>
      <c r="F3263" s="17"/>
    </row>
    <row r="3264" spans="1:6" ht="30" x14ac:dyDescent="0.25">
      <c r="A3264" s="17" t="s">
        <v>328</v>
      </c>
      <c r="F3264" s="17"/>
    </row>
    <row r="3265" spans="1:6" x14ac:dyDescent="0.25">
      <c r="A3265" s="17" t="s">
        <v>261</v>
      </c>
      <c r="F3265" s="17"/>
    </row>
    <row r="3266" spans="1:6" x14ac:dyDescent="0.25">
      <c r="F3266" s="17"/>
    </row>
    <row r="3267" spans="1:6" x14ac:dyDescent="0.25">
      <c r="A3267" s="17" t="s">
        <v>106</v>
      </c>
      <c r="B3267" t="s">
        <v>98</v>
      </c>
      <c r="C3267" t="s">
        <v>99</v>
      </c>
      <c r="D3267" t="s">
        <v>100</v>
      </c>
      <c r="E3267" t="s">
        <v>101</v>
      </c>
      <c r="F3267" s="17"/>
    </row>
    <row r="3268" spans="1:6" x14ac:dyDescent="0.25">
      <c r="A3268" s="17" t="s">
        <v>1379</v>
      </c>
      <c r="B3268" t="s">
        <v>109</v>
      </c>
      <c r="C3268">
        <v>2.8999999999999998E-3</v>
      </c>
      <c r="D3268">
        <v>6.93</v>
      </c>
      <c r="E3268">
        <f>ROUND((C3268*D3268),4)</f>
        <v>2.01E-2</v>
      </c>
      <c r="F3268" s="17"/>
    </row>
    <row r="3269" spans="1:6" ht="30" x14ac:dyDescent="0.25">
      <c r="A3269" s="17" t="s">
        <v>1380</v>
      </c>
      <c r="B3269" t="s">
        <v>109</v>
      </c>
      <c r="C3269">
        <v>2.8999999999999998E-3</v>
      </c>
      <c r="D3269">
        <v>93.94</v>
      </c>
      <c r="E3269">
        <f>ROUND((C3269*D3269),4)</f>
        <v>0.27239999999999998</v>
      </c>
      <c r="F3269" s="17"/>
    </row>
    <row r="3270" spans="1:6" ht="30" x14ac:dyDescent="0.25">
      <c r="A3270" s="17" t="s">
        <v>1381</v>
      </c>
      <c r="B3270" t="s">
        <v>109</v>
      </c>
      <c r="C3270">
        <v>2.8999999999999998E-3</v>
      </c>
      <c r="D3270">
        <v>16</v>
      </c>
      <c r="E3270">
        <f>ROUND((C3270*D3270),4)</f>
        <v>4.6399999999999997E-2</v>
      </c>
      <c r="F3270" s="17"/>
    </row>
    <row r="3271" spans="1:6" x14ac:dyDescent="0.25">
      <c r="A3271" s="17" t="s">
        <v>103</v>
      </c>
      <c r="B3271" t="s">
        <v>9</v>
      </c>
      <c r="C3271" t="s">
        <v>9</v>
      </c>
      <c r="D3271" t="s">
        <v>9</v>
      </c>
      <c r="E3271">
        <f>SUM(E3268:E3270)</f>
        <v>0.33889999999999998</v>
      </c>
      <c r="F3271" s="17"/>
    </row>
    <row r="3272" spans="1:6" x14ac:dyDescent="0.25">
      <c r="F3272" s="17"/>
    </row>
    <row r="3273" spans="1:6" x14ac:dyDescent="0.25">
      <c r="A3273" s="17" t="s">
        <v>110</v>
      </c>
      <c r="B3273" t="s">
        <v>9</v>
      </c>
      <c r="C3273" t="s">
        <v>9</v>
      </c>
      <c r="D3273" t="s">
        <v>9</v>
      </c>
      <c r="E3273">
        <f>E3271</f>
        <v>0.33889999999999998</v>
      </c>
      <c r="F3273" s="17"/>
    </row>
    <row r="3274" spans="1:6" x14ac:dyDescent="0.25">
      <c r="F3274" s="17"/>
    </row>
    <row r="3275" spans="1:6" x14ac:dyDescent="0.25">
      <c r="A3275" s="17" t="s">
        <v>1382</v>
      </c>
      <c r="F3275" s="17"/>
    </row>
    <row r="3276" spans="1:6" x14ac:dyDescent="0.25">
      <c r="A3276" s="17" t="s">
        <v>332</v>
      </c>
      <c r="F3276" s="17"/>
    </row>
    <row r="3277" spans="1:6" x14ac:dyDescent="0.25">
      <c r="A3277" s="17" t="s">
        <v>261</v>
      </c>
      <c r="F3277" s="17"/>
    </row>
    <row r="3278" spans="1:6" x14ac:dyDescent="0.25">
      <c r="F3278" s="17"/>
    </row>
    <row r="3279" spans="1:6" x14ac:dyDescent="0.25">
      <c r="A3279" s="17" t="s">
        <v>106</v>
      </c>
      <c r="B3279" t="s">
        <v>98</v>
      </c>
      <c r="C3279" t="s">
        <v>99</v>
      </c>
      <c r="D3279" t="s">
        <v>100</v>
      </c>
      <c r="E3279" t="s">
        <v>101</v>
      </c>
      <c r="F3279" s="17"/>
    </row>
    <row r="3280" spans="1:6" ht="30" x14ac:dyDescent="0.25">
      <c r="A3280" s="17" t="s">
        <v>1383</v>
      </c>
      <c r="B3280" t="s">
        <v>334</v>
      </c>
      <c r="C3280">
        <v>1.38E-2</v>
      </c>
      <c r="D3280">
        <v>33.270000000000003</v>
      </c>
      <c r="E3280">
        <f>ROUND((C3280*D3280),4)</f>
        <v>0.45910000000000001</v>
      </c>
      <c r="F3280" s="17"/>
    </row>
    <row r="3281" spans="1:6" x14ac:dyDescent="0.25">
      <c r="A3281" s="17" t="s">
        <v>1384</v>
      </c>
      <c r="B3281" t="s">
        <v>109</v>
      </c>
      <c r="C3281">
        <v>1.38E-2</v>
      </c>
      <c r="D3281">
        <v>27.73</v>
      </c>
      <c r="E3281">
        <f>ROUND((C3281*D3281),4)</f>
        <v>0.38269999999999998</v>
      </c>
      <c r="F3281" s="17"/>
    </row>
    <row r="3282" spans="1:6" x14ac:dyDescent="0.25">
      <c r="A3282" s="17" t="s">
        <v>1385</v>
      </c>
      <c r="B3282" t="s">
        <v>109</v>
      </c>
      <c r="C3282">
        <v>1.38E-2</v>
      </c>
      <c r="D3282">
        <v>11.73</v>
      </c>
      <c r="E3282">
        <f>ROUND((C3282*D3282),4)</f>
        <v>0.16189999999999999</v>
      </c>
      <c r="F3282" s="17"/>
    </row>
    <row r="3283" spans="1:6" x14ac:dyDescent="0.25">
      <c r="A3283" s="17" t="s">
        <v>1386</v>
      </c>
      <c r="B3283" t="s">
        <v>334</v>
      </c>
      <c r="C3283">
        <v>1.38E-2</v>
      </c>
      <c r="D3283">
        <v>8.9</v>
      </c>
      <c r="E3283">
        <f>ROUND((C3283*D3283),4)</f>
        <v>0.12280000000000001</v>
      </c>
      <c r="F3283" s="17"/>
    </row>
    <row r="3284" spans="1:6" x14ac:dyDescent="0.25">
      <c r="A3284" s="17" t="s">
        <v>103</v>
      </c>
      <c r="B3284" t="s">
        <v>9</v>
      </c>
      <c r="C3284" t="s">
        <v>9</v>
      </c>
      <c r="D3284" t="s">
        <v>9</v>
      </c>
      <c r="E3284">
        <f>SUM(E3280:E3283)</f>
        <v>1.1265000000000001</v>
      </c>
      <c r="F3284" s="17"/>
    </row>
    <row r="3285" spans="1:6" x14ac:dyDescent="0.25">
      <c r="F3285" s="17"/>
    </row>
    <row r="3286" spans="1:6" x14ac:dyDescent="0.25">
      <c r="A3286" s="17" t="s">
        <v>110</v>
      </c>
      <c r="B3286" t="s">
        <v>9</v>
      </c>
      <c r="C3286" t="s">
        <v>9</v>
      </c>
      <c r="D3286" t="s">
        <v>9</v>
      </c>
      <c r="E3286">
        <f>E3284</f>
        <v>1.1265000000000001</v>
      </c>
      <c r="F3286" s="17"/>
    </row>
    <row r="3287" spans="1:6" x14ac:dyDescent="0.25">
      <c r="F3287" s="17"/>
    </row>
    <row r="3288" spans="1:6" x14ac:dyDescent="0.25">
      <c r="A3288" s="17" t="s">
        <v>355</v>
      </c>
      <c r="F3288" s="17"/>
    </row>
    <row r="3289" spans="1:6" ht="30" x14ac:dyDescent="0.25">
      <c r="A3289" s="17" t="s">
        <v>356</v>
      </c>
      <c r="F3289" s="17"/>
    </row>
    <row r="3290" spans="1:6" x14ac:dyDescent="0.25">
      <c r="A3290" s="17" t="s">
        <v>261</v>
      </c>
      <c r="F3290" s="17"/>
    </row>
    <row r="3291" spans="1:6" x14ac:dyDescent="0.25">
      <c r="F3291" s="17"/>
    </row>
    <row r="3292" spans="1:6" x14ac:dyDescent="0.25">
      <c r="A3292" s="17" t="s">
        <v>104</v>
      </c>
      <c r="B3292" t="s">
        <v>98</v>
      </c>
      <c r="C3292" t="s">
        <v>99</v>
      </c>
      <c r="D3292" t="s">
        <v>100</v>
      </c>
      <c r="E3292" t="s">
        <v>101</v>
      </c>
      <c r="F3292" s="17"/>
    </row>
    <row r="3293" spans="1:6" x14ac:dyDescent="0.25">
      <c r="A3293" s="17" t="s">
        <v>357</v>
      </c>
      <c r="B3293" t="s">
        <v>105</v>
      </c>
      <c r="C3293">
        <v>1</v>
      </c>
      <c r="D3293">
        <v>12.43</v>
      </c>
      <c r="E3293">
        <f>ROUND((C3293*D3293),4)</f>
        <v>12.43</v>
      </c>
      <c r="F3293" s="17"/>
    </row>
    <row r="3294" spans="1:6" x14ac:dyDescent="0.25">
      <c r="A3294" s="17" t="s">
        <v>103</v>
      </c>
      <c r="B3294" t="s">
        <v>9</v>
      </c>
      <c r="C3294" t="s">
        <v>9</v>
      </c>
      <c r="D3294" t="s">
        <v>9</v>
      </c>
      <c r="E3294">
        <f>SUM(E3293:E3293)</f>
        <v>12.43</v>
      </c>
    </row>
    <row r="3296" spans="1:6" x14ac:dyDescent="0.25">
      <c r="A3296" s="17" t="s">
        <v>106</v>
      </c>
      <c r="B3296" t="s">
        <v>98</v>
      </c>
      <c r="C3296" t="s">
        <v>99</v>
      </c>
      <c r="D3296" t="s">
        <v>100</v>
      </c>
      <c r="E3296" t="s">
        <v>101</v>
      </c>
    </row>
    <row r="3297" spans="1:5" ht="30" x14ac:dyDescent="0.25">
      <c r="A3297" s="17" t="s">
        <v>265</v>
      </c>
      <c r="B3297" t="s">
        <v>105</v>
      </c>
      <c r="C3297">
        <v>1</v>
      </c>
      <c r="D3297">
        <v>0.6</v>
      </c>
      <c r="E3297">
        <f>ROUND((C3297*D3297),4)</f>
        <v>0.6</v>
      </c>
    </row>
    <row r="3298" spans="1:5" ht="30" x14ac:dyDescent="0.25">
      <c r="A3298" s="17" t="s">
        <v>266</v>
      </c>
      <c r="B3298" t="s">
        <v>105</v>
      </c>
      <c r="C3298">
        <v>1</v>
      </c>
      <c r="D3298">
        <v>0.7</v>
      </c>
      <c r="E3298">
        <f>ROUND((C3298*D3298),4)</f>
        <v>0.7</v>
      </c>
    </row>
    <row r="3299" spans="1:5" ht="30" x14ac:dyDescent="0.25">
      <c r="A3299" s="17" t="s">
        <v>267</v>
      </c>
      <c r="B3299" t="s">
        <v>105</v>
      </c>
      <c r="C3299">
        <v>1</v>
      </c>
      <c r="D3299">
        <v>0.09</v>
      </c>
      <c r="E3299">
        <f>ROUND((C3299*D3299),4)</f>
        <v>0.09</v>
      </c>
    </row>
    <row r="3300" spans="1:5" ht="30" x14ac:dyDescent="0.25">
      <c r="A3300" s="17" t="s">
        <v>268</v>
      </c>
      <c r="B3300" t="s">
        <v>105</v>
      </c>
      <c r="C3300">
        <v>1</v>
      </c>
      <c r="D3300">
        <v>0.04</v>
      </c>
      <c r="E3300">
        <f>ROUND((C3300*D3300),4)</f>
        <v>0.04</v>
      </c>
    </row>
    <row r="3301" spans="1:5" x14ac:dyDescent="0.25">
      <c r="A3301" s="17" t="s">
        <v>103</v>
      </c>
      <c r="B3301" t="s">
        <v>9</v>
      </c>
      <c r="C3301" t="s">
        <v>9</v>
      </c>
      <c r="D3301" t="s">
        <v>9</v>
      </c>
      <c r="E3301">
        <f>SUM(E3297:E3300)</f>
        <v>1.43</v>
      </c>
    </row>
    <row r="3303" spans="1:5" x14ac:dyDescent="0.25">
      <c r="A3303" s="17" t="s">
        <v>110</v>
      </c>
      <c r="B3303" t="s">
        <v>9</v>
      </c>
      <c r="C3303" t="s">
        <v>9</v>
      </c>
      <c r="D3303" t="s">
        <v>9</v>
      </c>
      <c r="E3303">
        <f>E3294+E3301</f>
        <v>13.86</v>
      </c>
    </row>
    <row r="3305" spans="1:5" x14ac:dyDescent="0.25">
      <c r="A3305" s="17" t="s">
        <v>358</v>
      </c>
    </row>
    <row r="3306" spans="1:5" ht="30" x14ac:dyDescent="0.25">
      <c r="A3306" s="17" t="s">
        <v>351</v>
      </c>
    </row>
    <row r="3307" spans="1:5" x14ac:dyDescent="0.25">
      <c r="A3307" s="17" t="s">
        <v>261</v>
      </c>
    </row>
    <row r="3309" spans="1:5" x14ac:dyDescent="0.25">
      <c r="A3309" s="17" t="s">
        <v>106</v>
      </c>
      <c r="B3309" t="s">
        <v>98</v>
      </c>
      <c r="C3309" t="s">
        <v>99</v>
      </c>
      <c r="D3309" t="s">
        <v>100</v>
      </c>
      <c r="E3309" t="s">
        <v>101</v>
      </c>
    </row>
    <row r="3310" spans="1:5" ht="45" x14ac:dyDescent="0.25">
      <c r="A3310" s="17" t="s">
        <v>1387</v>
      </c>
      <c r="B3310" t="s">
        <v>109</v>
      </c>
      <c r="C3310">
        <v>6.86E-5</v>
      </c>
      <c r="D3310" s="1">
        <v>8720.1</v>
      </c>
      <c r="E3310">
        <f>ROUND((C3310*D3310),4)</f>
        <v>0.59819999999999995</v>
      </c>
    </row>
    <row r="3311" spans="1:5" x14ac:dyDescent="0.25">
      <c r="A3311" s="17" t="s">
        <v>103</v>
      </c>
      <c r="B3311" t="s">
        <v>9</v>
      </c>
      <c r="C3311" t="s">
        <v>9</v>
      </c>
      <c r="D3311" t="s">
        <v>9</v>
      </c>
      <c r="E3311">
        <f>SUM(E3310:E3310)</f>
        <v>0.59819999999999995</v>
      </c>
    </row>
    <row r="3313" spans="1:5" x14ac:dyDescent="0.25">
      <c r="A3313" s="17" t="s">
        <v>110</v>
      </c>
      <c r="B3313" t="s">
        <v>9</v>
      </c>
      <c r="C3313" t="s">
        <v>9</v>
      </c>
      <c r="D3313" t="s">
        <v>9</v>
      </c>
      <c r="E3313">
        <f>E3311</f>
        <v>0.59819999999999995</v>
      </c>
    </row>
    <row r="3315" spans="1:5" x14ac:dyDescent="0.25">
      <c r="A3315" s="17" t="s">
        <v>359</v>
      </c>
    </row>
    <row r="3316" spans="1:5" ht="30" x14ac:dyDescent="0.25">
      <c r="A3316" s="17" t="s">
        <v>351</v>
      </c>
    </row>
    <row r="3317" spans="1:5" x14ac:dyDescent="0.25">
      <c r="A3317" s="17" t="s">
        <v>261</v>
      </c>
    </row>
    <row r="3319" spans="1:5" x14ac:dyDescent="0.25">
      <c r="A3319" s="17" t="s">
        <v>106</v>
      </c>
      <c r="B3319" t="s">
        <v>98</v>
      </c>
      <c r="C3319" t="s">
        <v>99</v>
      </c>
      <c r="D3319" t="s">
        <v>100</v>
      </c>
      <c r="E3319" t="s">
        <v>101</v>
      </c>
    </row>
    <row r="3320" spans="1:5" ht="45" x14ac:dyDescent="0.25">
      <c r="A3320" s="17" t="s">
        <v>1387</v>
      </c>
      <c r="B3320" t="s">
        <v>109</v>
      </c>
      <c r="C3320">
        <v>1.5999999999999999E-5</v>
      </c>
      <c r="D3320" s="1">
        <v>8720.1</v>
      </c>
      <c r="E3320">
        <f>ROUND((C3320*D3320),4)</f>
        <v>0.13950000000000001</v>
      </c>
    </row>
    <row r="3321" spans="1:5" x14ac:dyDescent="0.25">
      <c r="A3321" s="17" t="s">
        <v>103</v>
      </c>
      <c r="B3321" t="s">
        <v>9</v>
      </c>
      <c r="C3321" t="s">
        <v>9</v>
      </c>
      <c r="D3321" t="s">
        <v>9</v>
      </c>
      <c r="E3321">
        <f>SUM(E3320:E3320)</f>
        <v>0.13950000000000001</v>
      </c>
    </row>
    <row r="3323" spans="1:5" x14ac:dyDescent="0.25">
      <c r="A3323" s="17" t="s">
        <v>110</v>
      </c>
      <c r="B3323" t="s">
        <v>9</v>
      </c>
      <c r="C3323" t="s">
        <v>9</v>
      </c>
      <c r="D3323" t="s">
        <v>9</v>
      </c>
      <c r="E3323">
        <f>E3321</f>
        <v>0.13950000000000001</v>
      </c>
    </row>
    <row r="3325" spans="1:5" x14ac:dyDescent="0.25">
      <c r="A3325" s="17" t="s">
        <v>360</v>
      </c>
    </row>
    <row r="3326" spans="1:5" ht="30" x14ac:dyDescent="0.25">
      <c r="A3326" s="17" t="s">
        <v>351</v>
      </c>
    </row>
    <row r="3327" spans="1:5" x14ac:dyDescent="0.25">
      <c r="A3327" s="17" t="s">
        <v>261</v>
      </c>
    </row>
    <row r="3329" spans="1:5" x14ac:dyDescent="0.25">
      <c r="A3329" s="17" t="s">
        <v>106</v>
      </c>
      <c r="B3329" t="s">
        <v>98</v>
      </c>
      <c r="C3329" t="s">
        <v>99</v>
      </c>
      <c r="D3329" t="s">
        <v>100</v>
      </c>
      <c r="E3329" t="s">
        <v>101</v>
      </c>
    </row>
    <row r="3330" spans="1:5" ht="45" x14ac:dyDescent="0.25">
      <c r="A3330" s="17" t="s">
        <v>1387</v>
      </c>
      <c r="B3330" t="s">
        <v>109</v>
      </c>
      <c r="C3330">
        <v>5.7099999999999999E-5</v>
      </c>
      <c r="D3330" s="1">
        <v>8720.1</v>
      </c>
      <c r="E3330">
        <f>ROUND((C3330*D3330),4)</f>
        <v>0.49790000000000001</v>
      </c>
    </row>
    <row r="3331" spans="1:5" x14ac:dyDescent="0.25">
      <c r="A3331" s="17" t="s">
        <v>103</v>
      </c>
      <c r="B3331" t="s">
        <v>9</v>
      </c>
      <c r="C3331" t="s">
        <v>9</v>
      </c>
      <c r="D3331" t="s">
        <v>9</v>
      </c>
      <c r="E3331">
        <f>SUM(E3330:E3330)</f>
        <v>0.49790000000000001</v>
      </c>
    </row>
    <row r="3333" spans="1:5" x14ac:dyDescent="0.25">
      <c r="A3333" s="17" t="s">
        <v>110</v>
      </c>
      <c r="B3333" t="s">
        <v>9</v>
      </c>
      <c r="C3333" t="s">
        <v>9</v>
      </c>
      <c r="D3333" t="s">
        <v>9</v>
      </c>
      <c r="E3333">
        <f>E3331</f>
        <v>0.49790000000000001</v>
      </c>
    </row>
    <row r="3335" spans="1:5" x14ac:dyDescent="0.25">
      <c r="A3335" s="17" t="s">
        <v>361</v>
      </c>
    </row>
    <row r="3336" spans="1:5" ht="30" x14ac:dyDescent="0.25">
      <c r="A3336" s="17" t="s">
        <v>351</v>
      </c>
    </row>
    <row r="3337" spans="1:5" x14ac:dyDescent="0.25">
      <c r="A3337" s="17" t="s">
        <v>261</v>
      </c>
    </row>
    <row r="3339" spans="1:5" x14ac:dyDescent="0.25">
      <c r="A3339" s="17" t="s">
        <v>106</v>
      </c>
      <c r="B3339" t="s">
        <v>98</v>
      </c>
      <c r="C3339" t="s">
        <v>99</v>
      </c>
      <c r="D3339" t="s">
        <v>100</v>
      </c>
      <c r="E3339" t="s">
        <v>101</v>
      </c>
    </row>
    <row r="3340" spans="1:5" ht="30" x14ac:dyDescent="0.25">
      <c r="A3340" s="17" t="s">
        <v>362</v>
      </c>
      <c r="B3340" t="s">
        <v>363</v>
      </c>
      <c r="C3340">
        <v>3.1280000000000001</v>
      </c>
      <c r="D3340">
        <v>0.4</v>
      </c>
      <c r="E3340">
        <f>ROUND((C3340*D3340),4)</f>
        <v>1.2512000000000001</v>
      </c>
    </row>
    <row r="3341" spans="1:5" x14ac:dyDescent="0.25">
      <c r="A3341" s="17" t="s">
        <v>103</v>
      </c>
      <c r="B3341" t="s">
        <v>9</v>
      </c>
      <c r="C3341" t="s">
        <v>9</v>
      </c>
      <c r="D3341" t="s">
        <v>9</v>
      </c>
      <c r="E3341">
        <f>SUM(E3340:E3340)</f>
        <v>1.2512000000000001</v>
      </c>
    </row>
    <row r="3343" spans="1:5" x14ac:dyDescent="0.25">
      <c r="A3343" s="17" t="s">
        <v>110</v>
      </c>
      <c r="B3343" t="s">
        <v>9</v>
      </c>
      <c r="C3343" t="s">
        <v>9</v>
      </c>
      <c r="D3343" t="s">
        <v>9</v>
      </c>
      <c r="E3343">
        <f>E3341</f>
        <v>1.2512000000000001</v>
      </c>
    </row>
    <row r="3345" spans="1:5" x14ac:dyDescent="0.25">
      <c r="A3345" s="17" t="s">
        <v>364</v>
      </c>
    </row>
    <row r="3346" spans="1:5" ht="30" x14ac:dyDescent="0.25">
      <c r="A3346" s="17" t="s">
        <v>351</v>
      </c>
    </row>
    <row r="3347" spans="1:5" x14ac:dyDescent="0.25">
      <c r="A3347" s="17" t="s">
        <v>261</v>
      </c>
    </row>
    <row r="3349" spans="1:5" x14ac:dyDescent="0.25">
      <c r="A3349" s="17" t="s">
        <v>106</v>
      </c>
      <c r="B3349" t="s">
        <v>98</v>
      </c>
      <c r="C3349" t="s">
        <v>99</v>
      </c>
      <c r="D3349" t="s">
        <v>100</v>
      </c>
      <c r="E3349" t="s">
        <v>101</v>
      </c>
    </row>
    <row r="3350" spans="1:5" ht="45" x14ac:dyDescent="0.25">
      <c r="A3350" s="17" t="s">
        <v>1388</v>
      </c>
      <c r="B3350" t="s">
        <v>109</v>
      </c>
      <c r="C3350">
        <v>6.86E-5</v>
      </c>
      <c r="D3350" s="1">
        <v>8244.64</v>
      </c>
      <c r="E3350">
        <f>ROUND((C3350*D3350),4)</f>
        <v>0.56559999999999999</v>
      </c>
    </row>
    <row r="3351" spans="1:5" x14ac:dyDescent="0.25">
      <c r="A3351" s="17" t="s">
        <v>103</v>
      </c>
      <c r="B3351" t="s">
        <v>9</v>
      </c>
      <c r="C3351" t="s">
        <v>9</v>
      </c>
      <c r="D3351" t="s">
        <v>9</v>
      </c>
      <c r="E3351">
        <f>SUM(E3350:E3350)</f>
        <v>0.56559999999999999</v>
      </c>
    </row>
    <row r="3353" spans="1:5" x14ac:dyDescent="0.25">
      <c r="A3353" s="17" t="s">
        <v>110</v>
      </c>
      <c r="B3353" t="s">
        <v>9</v>
      </c>
      <c r="C3353" t="s">
        <v>9</v>
      </c>
      <c r="D3353" t="s">
        <v>9</v>
      </c>
      <c r="E3353">
        <f>E3351</f>
        <v>0.56559999999999999</v>
      </c>
    </row>
    <row r="3355" spans="1:5" x14ac:dyDescent="0.25">
      <c r="A3355" s="17" t="s">
        <v>365</v>
      </c>
    </row>
    <row r="3356" spans="1:5" ht="30" x14ac:dyDescent="0.25">
      <c r="A3356" s="17" t="s">
        <v>351</v>
      </c>
    </row>
    <row r="3357" spans="1:5" x14ac:dyDescent="0.25">
      <c r="A3357" s="17" t="s">
        <v>261</v>
      </c>
    </row>
    <row r="3359" spans="1:5" x14ac:dyDescent="0.25">
      <c r="A3359" s="17" t="s">
        <v>106</v>
      </c>
      <c r="B3359" t="s">
        <v>98</v>
      </c>
      <c r="C3359" t="s">
        <v>99</v>
      </c>
      <c r="D3359" t="s">
        <v>100</v>
      </c>
      <c r="E3359" t="s">
        <v>101</v>
      </c>
    </row>
    <row r="3360" spans="1:5" ht="45" x14ac:dyDescent="0.25">
      <c r="A3360" s="17" t="s">
        <v>1388</v>
      </c>
      <c r="B3360" t="s">
        <v>109</v>
      </c>
      <c r="C3360">
        <v>1.5999999999999999E-5</v>
      </c>
      <c r="D3360" s="1">
        <v>8244.64</v>
      </c>
      <c r="E3360">
        <f>ROUND((C3360*D3360),4)</f>
        <v>0.13189999999999999</v>
      </c>
    </row>
    <row r="3361" spans="1:5" x14ac:dyDescent="0.25">
      <c r="A3361" s="17" t="s">
        <v>103</v>
      </c>
      <c r="B3361" t="s">
        <v>9</v>
      </c>
      <c r="C3361" t="s">
        <v>9</v>
      </c>
      <c r="D3361" t="s">
        <v>9</v>
      </c>
      <c r="E3361">
        <f>SUM(E3360:E3360)</f>
        <v>0.13189999999999999</v>
      </c>
    </row>
    <row r="3363" spans="1:5" x14ac:dyDescent="0.25">
      <c r="A3363" s="17" t="s">
        <v>110</v>
      </c>
      <c r="B3363" t="s">
        <v>9</v>
      </c>
      <c r="C3363" t="s">
        <v>9</v>
      </c>
      <c r="D3363" t="s">
        <v>9</v>
      </c>
      <c r="E3363">
        <f>E3361</f>
        <v>0.13189999999999999</v>
      </c>
    </row>
    <row r="3365" spans="1:5" x14ac:dyDescent="0.25">
      <c r="A3365" s="17" t="s">
        <v>366</v>
      </c>
    </row>
    <row r="3366" spans="1:5" ht="30" x14ac:dyDescent="0.25">
      <c r="A3366" s="17" t="s">
        <v>351</v>
      </c>
    </row>
    <row r="3367" spans="1:5" x14ac:dyDescent="0.25">
      <c r="A3367" s="17" t="s">
        <v>261</v>
      </c>
    </row>
    <row r="3369" spans="1:5" x14ac:dyDescent="0.25">
      <c r="A3369" s="17" t="s">
        <v>106</v>
      </c>
      <c r="B3369" t="s">
        <v>98</v>
      </c>
      <c r="C3369" t="s">
        <v>99</v>
      </c>
      <c r="D3369" t="s">
        <v>100</v>
      </c>
      <c r="E3369" t="s">
        <v>101</v>
      </c>
    </row>
    <row r="3370" spans="1:5" ht="45" x14ac:dyDescent="0.25">
      <c r="A3370" s="17" t="s">
        <v>1388</v>
      </c>
      <c r="B3370" t="s">
        <v>109</v>
      </c>
      <c r="C3370">
        <v>5.7099999999999999E-5</v>
      </c>
      <c r="D3370" s="1">
        <v>8244.64</v>
      </c>
      <c r="E3370">
        <f>ROUND((C3370*D3370),4)</f>
        <v>0.4708</v>
      </c>
    </row>
    <row r="3371" spans="1:5" x14ac:dyDescent="0.25">
      <c r="A3371" s="17" t="s">
        <v>103</v>
      </c>
      <c r="B3371" t="s">
        <v>9</v>
      </c>
      <c r="C3371" t="s">
        <v>9</v>
      </c>
      <c r="D3371" t="s">
        <v>9</v>
      </c>
      <c r="E3371">
        <f>SUM(E3370:E3370)</f>
        <v>0.4708</v>
      </c>
    </row>
    <row r="3373" spans="1:5" x14ac:dyDescent="0.25">
      <c r="A3373" s="17" t="s">
        <v>110</v>
      </c>
      <c r="B3373" t="s">
        <v>9</v>
      </c>
      <c r="C3373" t="s">
        <v>9</v>
      </c>
      <c r="D3373" t="s">
        <v>9</v>
      </c>
      <c r="E3373">
        <f>E3371</f>
        <v>0.4708</v>
      </c>
    </row>
    <row r="3375" spans="1:5" x14ac:dyDescent="0.25">
      <c r="A3375" s="17" t="s">
        <v>367</v>
      </c>
    </row>
    <row r="3376" spans="1:5" ht="30" x14ac:dyDescent="0.25">
      <c r="A3376" s="17" t="s">
        <v>351</v>
      </c>
    </row>
    <row r="3377" spans="1:5" x14ac:dyDescent="0.25">
      <c r="A3377" s="17" t="s">
        <v>261</v>
      </c>
    </row>
    <row r="3379" spans="1:5" x14ac:dyDescent="0.25">
      <c r="A3379" s="17" t="s">
        <v>106</v>
      </c>
      <c r="B3379" t="s">
        <v>98</v>
      </c>
      <c r="C3379" t="s">
        <v>99</v>
      </c>
      <c r="D3379" t="s">
        <v>100</v>
      </c>
      <c r="E3379" t="s">
        <v>101</v>
      </c>
    </row>
    <row r="3380" spans="1:5" ht="30" x14ac:dyDescent="0.25">
      <c r="A3380" s="17" t="s">
        <v>362</v>
      </c>
      <c r="B3380" t="s">
        <v>363</v>
      </c>
      <c r="C3380">
        <v>1.877</v>
      </c>
      <c r="D3380">
        <v>0.4</v>
      </c>
      <c r="E3380">
        <f>ROUND((C3380*D3380),4)</f>
        <v>0.75080000000000002</v>
      </c>
    </row>
    <row r="3381" spans="1:5" x14ac:dyDescent="0.25">
      <c r="A3381" s="17" t="s">
        <v>103</v>
      </c>
      <c r="B3381" t="s">
        <v>9</v>
      </c>
      <c r="C3381" t="s">
        <v>9</v>
      </c>
      <c r="D3381" t="s">
        <v>9</v>
      </c>
      <c r="E3381">
        <f>SUM(E3380:E3380)</f>
        <v>0.75080000000000002</v>
      </c>
    </row>
    <row r="3383" spans="1:5" x14ac:dyDescent="0.25">
      <c r="A3383" s="17" t="s">
        <v>110</v>
      </c>
      <c r="B3383" t="s">
        <v>9</v>
      </c>
      <c r="C3383" t="s">
        <v>9</v>
      </c>
      <c r="D3383" t="s">
        <v>9</v>
      </c>
      <c r="E3383">
        <f>E3381</f>
        <v>0.75080000000000002</v>
      </c>
    </row>
    <row r="3385" spans="1:5" x14ac:dyDescent="0.25">
      <c r="A3385" s="17" t="s">
        <v>1389</v>
      </c>
    </row>
    <row r="3386" spans="1:5" ht="30" x14ac:dyDescent="0.25">
      <c r="A3386" s="17" t="s">
        <v>1372</v>
      </c>
    </row>
    <row r="3387" spans="1:5" x14ac:dyDescent="0.25">
      <c r="A3387" s="17" t="s">
        <v>261</v>
      </c>
    </row>
    <row r="3389" spans="1:5" x14ac:dyDescent="0.25">
      <c r="A3389" s="17" t="s">
        <v>97</v>
      </c>
      <c r="B3389" t="s">
        <v>98</v>
      </c>
      <c r="C3389" t="s">
        <v>99</v>
      </c>
      <c r="D3389" t="s">
        <v>100</v>
      </c>
      <c r="E3389" t="s">
        <v>101</v>
      </c>
    </row>
    <row r="3390" spans="1:5" ht="45" x14ac:dyDescent="0.25">
      <c r="A3390" s="17" t="s">
        <v>1390</v>
      </c>
      <c r="B3390" t="s">
        <v>109</v>
      </c>
      <c r="C3390">
        <v>6.86E-5</v>
      </c>
      <c r="D3390" s="1">
        <v>3290</v>
      </c>
      <c r="E3390">
        <f>ROUND((C3390*D3390),4)</f>
        <v>0.22570000000000001</v>
      </c>
    </row>
    <row r="3391" spans="1:5" x14ac:dyDescent="0.25">
      <c r="A3391" s="17" t="s">
        <v>103</v>
      </c>
      <c r="B3391" t="s">
        <v>9</v>
      </c>
      <c r="C3391" t="s">
        <v>9</v>
      </c>
      <c r="D3391" t="s">
        <v>9</v>
      </c>
      <c r="E3391">
        <f>SUM(E3390:E3390)</f>
        <v>0.22570000000000001</v>
      </c>
    </row>
    <row r="3393" spans="1:5" x14ac:dyDescent="0.25">
      <c r="A3393" s="17" t="s">
        <v>110</v>
      </c>
      <c r="B3393" t="s">
        <v>9</v>
      </c>
      <c r="C3393" t="s">
        <v>9</v>
      </c>
      <c r="D3393" t="s">
        <v>9</v>
      </c>
      <c r="E3393">
        <f>E3391</f>
        <v>0.22570000000000001</v>
      </c>
    </row>
    <row r="3395" spans="1:5" x14ac:dyDescent="0.25">
      <c r="A3395" s="17" t="s">
        <v>1391</v>
      </c>
    </row>
    <row r="3396" spans="1:5" ht="30" x14ac:dyDescent="0.25">
      <c r="A3396" s="17" t="s">
        <v>1372</v>
      </c>
    </row>
    <row r="3397" spans="1:5" x14ac:dyDescent="0.25">
      <c r="A3397" s="17" t="s">
        <v>261</v>
      </c>
    </row>
    <row r="3399" spans="1:5" x14ac:dyDescent="0.25">
      <c r="A3399" s="17" t="s">
        <v>97</v>
      </c>
      <c r="B3399" t="s">
        <v>98</v>
      </c>
      <c r="C3399" t="s">
        <v>99</v>
      </c>
      <c r="D3399" t="s">
        <v>100</v>
      </c>
      <c r="E3399" t="s">
        <v>101</v>
      </c>
    </row>
    <row r="3400" spans="1:5" ht="45" x14ac:dyDescent="0.25">
      <c r="A3400" s="17" t="s">
        <v>1390</v>
      </c>
      <c r="B3400" t="s">
        <v>109</v>
      </c>
      <c r="C3400">
        <v>1.5999999999999999E-5</v>
      </c>
      <c r="D3400" s="1">
        <v>3290</v>
      </c>
      <c r="E3400">
        <f>ROUND((C3400*D3400),4)</f>
        <v>5.2600000000000001E-2</v>
      </c>
    </row>
    <row r="3401" spans="1:5" x14ac:dyDescent="0.25">
      <c r="A3401" s="17" t="s">
        <v>103</v>
      </c>
      <c r="B3401" t="s">
        <v>9</v>
      </c>
      <c r="C3401" t="s">
        <v>9</v>
      </c>
      <c r="D3401" t="s">
        <v>9</v>
      </c>
      <c r="E3401">
        <f>SUM(E3400:E3400)</f>
        <v>5.2600000000000001E-2</v>
      </c>
    </row>
    <row r="3403" spans="1:5" x14ac:dyDescent="0.25">
      <c r="A3403" s="17" t="s">
        <v>110</v>
      </c>
      <c r="B3403" t="s">
        <v>9</v>
      </c>
      <c r="C3403" t="s">
        <v>9</v>
      </c>
      <c r="D3403" t="s">
        <v>9</v>
      </c>
      <c r="E3403">
        <f>E3401</f>
        <v>5.2600000000000001E-2</v>
      </c>
    </row>
    <row r="3405" spans="1:5" x14ac:dyDescent="0.25">
      <c r="A3405" s="17" t="s">
        <v>1392</v>
      </c>
    </row>
    <row r="3406" spans="1:5" ht="30" x14ac:dyDescent="0.25">
      <c r="A3406" s="17" t="s">
        <v>1372</v>
      </c>
    </row>
    <row r="3407" spans="1:5" x14ac:dyDescent="0.25">
      <c r="A3407" s="17" t="s">
        <v>261</v>
      </c>
    </row>
    <row r="3409" spans="1:5" x14ac:dyDescent="0.25">
      <c r="A3409" s="17" t="s">
        <v>97</v>
      </c>
      <c r="B3409" t="s">
        <v>98</v>
      </c>
      <c r="C3409" t="s">
        <v>99</v>
      </c>
      <c r="D3409" t="s">
        <v>100</v>
      </c>
      <c r="E3409" t="s">
        <v>101</v>
      </c>
    </row>
    <row r="3410" spans="1:5" ht="45" x14ac:dyDescent="0.25">
      <c r="A3410" s="17" t="s">
        <v>1390</v>
      </c>
      <c r="B3410" t="s">
        <v>109</v>
      </c>
      <c r="C3410">
        <v>5.7099999999999999E-5</v>
      </c>
      <c r="D3410" s="1">
        <v>3290</v>
      </c>
      <c r="E3410">
        <f>ROUND((C3410*D3410),4)</f>
        <v>0.18790000000000001</v>
      </c>
    </row>
    <row r="3411" spans="1:5" x14ac:dyDescent="0.25">
      <c r="A3411" s="17" t="s">
        <v>103</v>
      </c>
      <c r="B3411" t="s">
        <v>9</v>
      </c>
      <c r="C3411" t="s">
        <v>9</v>
      </c>
      <c r="D3411" t="s">
        <v>9</v>
      </c>
      <c r="E3411">
        <f>SUM(E3410:E3410)</f>
        <v>0.18790000000000001</v>
      </c>
    </row>
    <row r="3413" spans="1:5" x14ac:dyDescent="0.25">
      <c r="A3413" s="17" t="s">
        <v>110</v>
      </c>
      <c r="B3413" t="s">
        <v>9</v>
      </c>
      <c r="C3413" t="s">
        <v>9</v>
      </c>
      <c r="D3413" t="s">
        <v>9</v>
      </c>
      <c r="E3413">
        <f>E3411</f>
        <v>0.18790000000000001</v>
      </c>
    </row>
    <row r="3415" spans="1:5" x14ac:dyDescent="0.25">
      <c r="A3415" s="17" t="s">
        <v>1393</v>
      </c>
    </row>
    <row r="3416" spans="1:5" ht="30" x14ac:dyDescent="0.25">
      <c r="A3416" s="17" t="s">
        <v>1372</v>
      </c>
    </row>
    <row r="3417" spans="1:5" x14ac:dyDescent="0.25">
      <c r="A3417" s="17" t="s">
        <v>261</v>
      </c>
    </row>
    <row r="3419" spans="1:5" x14ac:dyDescent="0.25">
      <c r="A3419" s="17" t="s">
        <v>106</v>
      </c>
      <c r="B3419" t="s">
        <v>98</v>
      </c>
      <c r="C3419" t="s">
        <v>99</v>
      </c>
      <c r="D3419" t="s">
        <v>100</v>
      </c>
      <c r="E3419" t="s">
        <v>101</v>
      </c>
    </row>
    <row r="3420" spans="1:5" ht="30" x14ac:dyDescent="0.25">
      <c r="A3420" s="17" t="s">
        <v>362</v>
      </c>
      <c r="B3420" t="s">
        <v>363</v>
      </c>
      <c r="C3420">
        <v>1.2682</v>
      </c>
      <c r="D3420">
        <v>0.4</v>
      </c>
      <c r="E3420">
        <f>ROUND((C3420*D3420),4)</f>
        <v>0.50729999999999997</v>
      </c>
    </row>
    <row r="3421" spans="1:5" x14ac:dyDescent="0.25">
      <c r="A3421" s="17" t="s">
        <v>103</v>
      </c>
      <c r="B3421" t="s">
        <v>9</v>
      </c>
      <c r="C3421" t="s">
        <v>9</v>
      </c>
      <c r="D3421" t="s">
        <v>9</v>
      </c>
      <c r="E3421">
        <f>SUM(E3420:E3420)</f>
        <v>0.50729999999999997</v>
      </c>
    </row>
    <row r="3423" spans="1:5" x14ac:dyDescent="0.25">
      <c r="A3423" s="17" t="s">
        <v>110</v>
      </c>
      <c r="B3423" t="s">
        <v>9</v>
      </c>
      <c r="C3423" t="s">
        <v>9</v>
      </c>
      <c r="D3423" t="s">
        <v>9</v>
      </c>
      <c r="E3423">
        <f>E3421</f>
        <v>0.50729999999999997</v>
      </c>
    </row>
  </sheetData>
  <mergeCells count="5">
    <mergeCell ref="A1:D1"/>
    <mergeCell ref="A2:D2"/>
    <mergeCell ref="A3:D3"/>
    <mergeCell ref="A4:D4"/>
    <mergeCell ref="A5:D5"/>
  </mergeCells>
  <pageMargins left="0.51181102362204722" right="0.51181102362204722" top="0.78740157480314965" bottom="0.78740157480314965" header="0.31496062992125984" footer="0.31496062992125984"/>
  <pageSetup paperSize="9" scale="98" fitToHeight="10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B34"/>
  <sheetViews>
    <sheetView workbookViewId="0">
      <selection activeCell="EA34" sqref="A1:FB34"/>
    </sheetView>
  </sheetViews>
  <sheetFormatPr defaultRowHeight="15" x14ac:dyDescent="0.25"/>
  <cols>
    <col min="1" max="1" width="14.28515625" customWidth="1"/>
    <col min="2" max="2" width="40.42578125" customWidth="1"/>
    <col min="3" max="3" width="13.42578125" hidden="1" customWidth="1"/>
    <col min="4" max="4" width="13.42578125" customWidth="1"/>
    <col min="5" max="5" width="13.42578125" hidden="1" customWidth="1"/>
    <col min="6" max="7" width="12.7109375" hidden="1" customWidth="1"/>
    <col min="8" max="8" width="1.5703125" customWidth="1"/>
    <col min="9" max="158" width="0.85546875" customWidth="1"/>
  </cols>
  <sheetData>
    <row r="1" spans="1:158" ht="15.75" thickBot="1" x14ac:dyDescent="0.3">
      <c r="H1" s="102">
        <v>41913</v>
      </c>
      <c r="I1" s="102">
        <v>41914</v>
      </c>
      <c r="J1" s="102">
        <v>41915</v>
      </c>
      <c r="K1" s="102">
        <v>41916</v>
      </c>
      <c r="L1" s="102">
        <v>41917</v>
      </c>
      <c r="M1" s="102">
        <v>41918</v>
      </c>
      <c r="N1" s="102">
        <v>41919</v>
      </c>
      <c r="O1" s="102">
        <v>41920</v>
      </c>
      <c r="P1" s="102">
        <v>41921</v>
      </c>
      <c r="Q1" s="102">
        <v>41922</v>
      </c>
      <c r="R1" s="102">
        <v>41923</v>
      </c>
      <c r="S1" s="102">
        <v>41924</v>
      </c>
      <c r="T1" s="102">
        <v>41925</v>
      </c>
      <c r="U1" s="102">
        <v>41926</v>
      </c>
      <c r="V1" s="102">
        <v>41927</v>
      </c>
      <c r="W1" s="102">
        <v>41928</v>
      </c>
      <c r="X1" s="102">
        <v>41929</v>
      </c>
      <c r="Y1" s="102">
        <v>41930</v>
      </c>
      <c r="Z1" s="102">
        <v>41931</v>
      </c>
      <c r="AA1" s="102">
        <v>41932</v>
      </c>
      <c r="AB1" s="102">
        <v>41933</v>
      </c>
      <c r="AC1" s="102">
        <v>41934</v>
      </c>
      <c r="AD1" s="102">
        <v>41935</v>
      </c>
      <c r="AE1" s="102">
        <v>41936</v>
      </c>
      <c r="AF1" s="102">
        <v>41937</v>
      </c>
      <c r="AG1" s="102">
        <v>41938</v>
      </c>
      <c r="AH1" s="102">
        <v>41939</v>
      </c>
      <c r="AI1" s="102">
        <v>41940</v>
      </c>
      <c r="AJ1" s="102">
        <v>41941</v>
      </c>
      <c r="AK1" s="102">
        <v>41942</v>
      </c>
      <c r="AL1" s="102">
        <v>41943</v>
      </c>
      <c r="AM1" s="102">
        <v>41944</v>
      </c>
      <c r="AN1" s="102">
        <v>41945</v>
      </c>
      <c r="AO1" s="102">
        <v>41946</v>
      </c>
      <c r="AP1" s="102">
        <v>41947</v>
      </c>
      <c r="AQ1" s="102">
        <v>41948</v>
      </c>
      <c r="AR1" s="102">
        <v>41949</v>
      </c>
      <c r="AS1" s="102">
        <v>41950</v>
      </c>
      <c r="AT1" s="102">
        <v>41951</v>
      </c>
      <c r="AU1" s="102">
        <v>41952</v>
      </c>
      <c r="AV1" s="102">
        <v>41953</v>
      </c>
      <c r="AW1" s="102">
        <v>41954</v>
      </c>
      <c r="AX1" s="102">
        <v>41955</v>
      </c>
      <c r="AY1" s="102">
        <v>41956</v>
      </c>
      <c r="AZ1" s="102">
        <v>41957</v>
      </c>
      <c r="BA1" s="102">
        <v>41958</v>
      </c>
      <c r="BB1" s="102">
        <v>41959</v>
      </c>
      <c r="BC1" s="102">
        <v>41960</v>
      </c>
      <c r="BD1" s="102">
        <v>41961</v>
      </c>
      <c r="BE1" s="102">
        <v>41962</v>
      </c>
      <c r="BF1" s="102">
        <v>41963</v>
      </c>
      <c r="BG1" s="102">
        <v>41964</v>
      </c>
      <c r="BH1" s="102">
        <v>41965</v>
      </c>
      <c r="BI1" s="102">
        <v>41966</v>
      </c>
      <c r="BJ1" s="102">
        <v>41967</v>
      </c>
      <c r="BK1" s="102">
        <v>41968</v>
      </c>
      <c r="BL1" s="102">
        <v>41969</v>
      </c>
      <c r="BM1" s="102">
        <v>41970</v>
      </c>
      <c r="BN1" s="102">
        <v>41971</v>
      </c>
      <c r="BO1" s="102">
        <v>41972</v>
      </c>
      <c r="BP1" s="102">
        <v>41973</v>
      </c>
      <c r="BQ1" s="102">
        <v>41974</v>
      </c>
      <c r="BR1" s="102">
        <v>41975</v>
      </c>
      <c r="BS1" s="102">
        <v>41976</v>
      </c>
      <c r="BT1" s="102">
        <v>41977</v>
      </c>
      <c r="BU1" s="102">
        <v>41978</v>
      </c>
      <c r="BV1" s="102">
        <v>41979</v>
      </c>
      <c r="BW1" s="102">
        <v>41980</v>
      </c>
      <c r="BX1" s="102">
        <v>41981</v>
      </c>
      <c r="BY1" s="102">
        <v>41982</v>
      </c>
      <c r="BZ1" s="102">
        <v>41983</v>
      </c>
      <c r="CA1" s="102">
        <v>41984</v>
      </c>
      <c r="CB1" s="102">
        <v>41985</v>
      </c>
      <c r="CC1" s="102">
        <v>41986</v>
      </c>
      <c r="CD1" s="102">
        <v>41987</v>
      </c>
      <c r="CE1" s="102">
        <v>41988</v>
      </c>
      <c r="CF1" s="102">
        <v>41989</v>
      </c>
      <c r="CG1" s="102">
        <v>41990</v>
      </c>
      <c r="CH1" s="102">
        <v>41991</v>
      </c>
      <c r="CI1" s="102">
        <v>41992</v>
      </c>
      <c r="CJ1" s="102">
        <v>41993</v>
      </c>
      <c r="CK1" s="102">
        <v>41994</v>
      </c>
      <c r="CL1" s="102">
        <v>41995</v>
      </c>
      <c r="CM1" s="102">
        <v>41996</v>
      </c>
      <c r="CN1" s="102">
        <v>41997</v>
      </c>
      <c r="CO1" s="102">
        <v>41998</v>
      </c>
      <c r="CP1" s="102">
        <v>41999</v>
      </c>
      <c r="CQ1" s="102">
        <v>42000</v>
      </c>
      <c r="CR1" s="102">
        <v>42001</v>
      </c>
      <c r="CS1" s="102">
        <v>42002</v>
      </c>
      <c r="CT1" s="102">
        <v>42003</v>
      </c>
      <c r="CU1" s="102">
        <v>42004</v>
      </c>
      <c r="CV1" s="102">
        <v>42005</v>
      </c>
      <c r="CW1" s="102">
        <v>42006</v>
      </c>
      <c r="CX1" s="102">
        <v>42007</v>
      </c>
      <c r="CY1" s="102">
        <v>42008</v>
      </c>
      <c r="CZ1" s="102">
        <v>42009</v>
      </c>
      <c r="DA1" s="102">
        <v>42010</v>
      </c>
      <c r="DB1" s="102">
        <v>42011</v>
      </c>
      <c r="DC1" s="102">
        <v>42012</v>
      </c>
      <c r="DD1" s="102">
        <v>42013</v>
      </c>
      <c r="DE1" s="102">
        <v>42014</v>
      </c>
      <c r="DF1" s="102">
        <v>42015</v>
      </c>
      <c r="DG1" s="102">
        <v>42016</v>
      </c>
      <c r="DH1" s="102">
        <v>42017</v>
      </c>
      <c r="DI1" s="102">
        <v>42018</v>
      </c>
      <c r="DJ1" s="102">
        <v>42019</v>
      </c>
      <c r="DK1" s="102">
        <v>42020</v>
      </c>
      <c r="DL1" s="102">
        <v>42021</v>
      </c>
      <c r="DM1" s="102">
        <v>42022</v>
      </c>
      <c r="DN1" s="102">
        <v>42023</v>
      </c>
      <c r="DO1" s="102">
        <v>42024</v>
      </c>
      <c r="DP1" s="102">
        <v>42025</v>
      </c>
      <c r="DQ1" s="102">
        <v>42026</v>
      </c>
      <c r="DR1" s="102">
        <v>42027</v>
      </c>
      <c r="DS1" s="102">
        <v>42028</v>
      </c>
      <c r="DT1" s="102">
        <v>42029</v>
      </c>
      <c r="DU1" s="102">
        <v>42030</v>
      </c>
      <c r="DV1" s="102">
        <v>42031</v>
      </c>
      <c r="DW1" s="102">
        <v>42032</v>
      </c>
      <c r="DX1" s="102">
        <v>42033</v>
      </c>
      <c r="DY1" s="102">
        <v>42034</v>
      </c>
      <c r="DZ1" s="102">
        <v>42035</v>
      </c>
      <c r="EA1" s="102">
        <v>42036</v>
      </c>
      <c r="EB1" s="102">
        <v>42037</v>
      </c>
      <c r="EC1" s="102">
        <v>42038</v>
      </c>
      <c r="ED1" s="102">
        <v>42039</v>
      </c>
      <c r="EE1" s="102">
        <v>42040</v>
      </c>
      <c r="EF1" s="102">
        <v>42041</v>
      </c>
      <c r="EG1" s="102">
        <v>42042</v>
      </c>
      <c r="EH1" s="102">
        <v>42043</v>
      </c>
      <c r="EI1" s="102">
        <v>42044</v>
      </c>
      <c r="EJ1" s="102">
        <v>42045</v>
      </c>
      <c r="EK1" s="102">
        <v>42046</v>
      </c>
      <c r="EL1" s="102">
        <v>42047</v>
      </c>
      <c r="EM1" s="102">
        <v>42048</v>
      </c>
      <c r="EN1" s="102">
        <v>42049</v>
      </c>
      <c r="EO1" s="102">
        <v>42050</v>
      </c>
      <c r="EP1" s="102">
        <v>42051</v>
      </c>
      <c r="EQ1" s="102">
        <v>42052</v>
      </c>
      <c r="ER1" s="102">
        <v>42053</v>
      </c>
      <c r="ES1" s="102">
        <v>42054</v>
      </c>
      <c r="ET1" s="102">
        <v>42055</v>
      </c>
      <c r="EU1" s="102">
        <v>42056</v>
      </c>
      <c r="EV1" s="102">
        <v>42057</v>
      </c>
      <c r="EW1" s="102">
        <v>42058</v>
      </c>
      <c r="EX1" s="102">
        <v>42059</v>
      </c>
      <c r="EY1" s="102">
        <v>42060</v>
      </c>
      <c r="EZ1" s="102">
        <v>42061</v>
      </c>
      <c r="FA1" s="102">
        <v>42062</v>
      </c>
      <c r="FB1" s="102">
        <v>42063</v>
      </c>
    </row>
    <row r="2" spans="1:158" ht="18" x14ac:dyDescent="0.25">
      <c r="A2" s="266" t="s">
        <v>368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  <c r="BO2" s="267"/>
      <c r="BP2" s="267"/>
      <c r="BQ2" s="267"/>
      <c r="BR2" s="267"/>
      <c r="BS2" s="267"/>
      <c r="BT2" s="267"/>
      <c r="BU2" s="267"/>
      <c r="BV2" s="267"/>
      <c r="BW2" s="267"/>
      <c r="BX2" s="267"/>
      <c r="BY2" s="267"/>
      <c r="BZ2" s="267"/>
      <c r="CA2" s="267"/>
      <c r="CB2" s="267"/>
      <c r="CC2" s="267"/>
      <c r="CD2" s="267"/>
      <c r="CE2" s="267"/>
      <c r="CF2" s="267"/>
      <c r="CG2" s="267"/>
      <c r="CH2" s="267"/>
      <c r="CI2" s="267"/>
      <c r="CJ2" s="267"/>
      <c r="CK2" s="267"/>
      <c r="CL2" s="267"/>
      <c r="CM2" s="267"/>
      <c r="CN2" s="267"/>
      <c r="CO2" s="267"/>
      <c r="CP2" s="267"/>
      <c r="CQ2" s="267"/>
      <c r="CR2" s="267"/>
      <c r="CS2" s="267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4"/>
    </row>
    <row r="3" spans="1:158" ht="15.75" x14ac:dyDescent="0.25">
      <c r="A3" s="268" t="s">
        <v>420</v>
      </c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105"/>
    </row>
    <row r="4" spans="1:158" x14ac:dyDescent="0.25">
      <c r="A4" s="270" t="s">
        <v>435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105"/>
    </row>
    <row r="5" spans="1:158" x14ac:dyDescent="0.25">
      <c r="A5" s="270" t="s">
        <v>371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105"/>
    </row>
    <row r="6" spans="1:158" x14ac:dyDescent="0.25">
      <c r="A6" s="106"/>
      <c r="B6" s="34" t="s">
        <v>418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272"/>
      <c r="BS6" s="272"/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272"/>
      <c r="CF6" s="272"/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272"/>
      <c r="CS6" s="272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105"/>
    </row>
    <row r="7" spans="1:158" x14ac:dyDescent="0.25">
      <c r="A7" s="106"/>
      <c r="B7" s="5" t="s">
        <v>1394</v>
      </c>
      <c r="C7" s="10" t="s">
        <v>369</v>
      </c>
      <c r="D7" s="10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7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105"/>
    </row>
    <row r="8" spans="1:158" ht="15.75" thickBot="1" x14ac:dyDescent="0.3">
      <c r="A8" s="109"/>
      <c r="B8" s="110" t="s">
        <v>1395</v>
      </c>
      <c r="C8" s="111"/>
      <c r="D8" s="111"/>
      <c r="E8" s="111"/>
      <c r="F8" s="112"/>
      <c r="G8" s="112"/>
      <c r="H8" s="113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6"/>
    </row>
    <row r="9" spans="1:158" x14ac:dyDescent="0.25">
      <c r="A9" s="117"/>
      <c r="B9" s="117"/>
      <c r="C9" s="118"/>
      <c r="D9" s="118"/>
      <c r="E9" s="118"/>
      <c r="F9" s="119"/>
      <c r="G9" s="119"/>
      <c r="H9" s="120"/>
      <c r="I9" s="121"/>
      <c r="J9" s="121"/>
      <c r="K9" s="121"/>
    </row>
    <row r="10" spans="1:158" x14ac:dyDescent="0.25">
      <c r="A10" s="258" t="s">
        <v>421</v>
      </c>
      <c r="B10" s="258" t="s">
        <v>422</v>
      </c>
      <c r="C10" s="259" t="s">
        <v>423</v>
      </c>
      <c r="D10" s="260" t="s">
        <v>424</v>
      </c>
      <c r="E10" s="262" t="s">
        <v>425</v>
      </c>
      <c r="F10" s="264" t="s">
        <v>426</v>
      </c>
      <c r="G10" s="122"/>
      <c r="H10" s="254" t="s">
        <v>427</v>
      </c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  <c r="BN10" s="254"/>
      <c r="BO10" s="254"/>
      <c r="BP10" s="254"/>
      <c r="BQ10" s="254"/>
      <c r="BR10" s="254"/>
      <c r="BS10" s="254"/>
      <c r="BT10" s="254"/>
      <c r="BU10" s="254"/>
      <c r="BV10" s="254"/>
      <c r="BW10" s="254"/>
      <c r="BX10" s="254"/>
      <c r="BY10" s="254"/>
      <c r="BZ10" s="254"/>
      <c r="CA10" s="254"/>
      <c r="CB10" s="254"/>
      <c r="CC10" s="254"/>
      <c r="CD10" s="254"/>
      <c r="CE10" s="254"/>
      <c r="CF10" s="254"/>
      <c r="CG10" s="254"/>
      <c r="CH10" s="254"/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  <c r="EK10" s="254"/>
      <c r="EL10" s="254"/>
      <c r="EM10" s="254"/>
      <c r="EN10" s="254"/>
      <c r="EO10" s="254"/>
      <c r="EP10" s="254"/>
      <c r="EQ10" s="254"/>
      <c r="ER10" s="254"/>
      <c r="ES10" s="254"/>
      <c r="ET10" s="254"/>
      <c r="EU10" s="254"/>
      <c r="EV10" s="254"/>
      <c r="EW10" s="254"/>
      <c r="EX10" s="254"/>
      <c r="EY10" s="254"/>
      <c r="EZ10" s="254"/>
      <c r="FA10" s="254"/>
      <c r="FB10" s="254"/>
    </row>
    <row r="11" spans="1:158" x14ac:dyDescent="0.25">
      <c r="A11" s="258"/>
      <c r="B11" s="258"/>
      <c r="C11" s="259"/>
      <c r="D11" s="261"/>
      <c r="E11" s="263"/>
      <c r="F11" s="265"/>
      <c r="G11" s="123"/>
      <c r="H11" s="255" t="s">
        <v>428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 t="s">
        <v>429</v>
      </c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 t="s">
        <v>430</v>
      </c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  <c r="CK11" s="255"/>
      <c r="CL11" s="255"/>
      <c r="CM11" s="255"/>
      <c r="CN11" s="255"/>
      <c r="CO11" s="255"/>
      <c r="CP11" s="255"/>
      <c r="CQ11" s="255"/>
      <c r="CR11" s="255"/>
      <c r="CS11" s="256"/>
      <c r="CT11" s="255" t="s">
        <v>431</v>
      </c>
      <c r="CU11" s="255"/>
      <c r="CV11" s="255"/>
      <c r="CW11" s="255"/>
      <c r="CX11" s="255"/>
      <c r="CY11" s="255"/>
      <c r="CZ11" s="255"/>
      <c r="DA11" s="255"/>
      <c r="DB11" s="255"/>
      <c r="DC11" s="255"/>
      <c r="DD11" s="255"/>
      <c r="DE11" s="255"/>
      <c r="DF11" s="255"/>
      <c r="DG11" s="255"/>
      <c r="DH11" s="255"/>
      <c r="DI11" s="255"/>
      <c r="DJ11" s="255"/>
      <c r="DK11" s="255"/>
      <c r="DL11" s="255"/>
      <c r="DM11" s="255"/>
      <c r="DN11" s="255"/>
      <c r="DO11" s="255"/>
      <c r="DP11" s="255"/>
      <c r="DQ11" s="255"/>
      <c r="DR11" s="255"/>
      <c r="DS11" s="255"/>
      <c r="DT11" s="255"/>
      <c r="DU11" s="255"/>
      <c r="DV11" s="255"/>
      <c r="DW11" s="255"/>
      <c r="DX11" s="255"/>
      <c r="DY11" s="255"/>
      <c r="DZ11" s="255"/>
      <c r="EA11" s="257" t="s">
        <v>432</v>
      </c>
      <c r="EB11" s="255"/>
      <c r="EC11" s="255"/>
      <c r="ED11" s="255"/>
      <c r="EE11" s="255"/>
      <c r="EF11" s="255"/>
      <c r="EG11" s="255"/>
      <c r="EH11" s="255"/>
      <c r="EI11" s="255"/>
      <c r="EJ11" s="255"/>
      <c r="EK11" s="255"/>
      <c r="EL11" s="255"/>
      <c r="EM11" s="255"/>
      <c r="EN11" s="255"/>
      <c r="EO11" s="255"/>
      <c r="EP11" s="255"/>
      <c r="EQ11" s="255"/>
      <c r="ER11" s="255"/>
      <c r="ES11" s="255"/>
      <c r="ET11" s="255"/>
      <c r="EU11" s="255"/>
      <c r="EV11" s="255"/>
      <c r="EW11" s="255"/>
      <c r="EX11" s="255"/>
      <c r="EY11" s="255"/>
      <c r="EZ11" s="255"/>
      <c r="FA11" s="255"/>
      <c r="FB11" s="255"/>
    </row>
    <row r="12" spans="1:158" x14ac:dyDescent="0.25">
      <c r="A12" s="258"/>
      <c r="B12" s="258"/>
      <c r="C12" s="259"/>
      <c r="D12" s="124" t="s">
        <v>433</v>
      </c>
      <c r="E12" s="263"/>
      <c r="F12" s="265"/>
      <c r="G12" s="123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  <c r="CE12" s="255"/>
      <c r="CF12" s="255"/>
      <c r="CG12" s="255"/>
      <c r="CH12" s="255"/>
      <c r="CI12" s="255"/>
      <c r="CJ12" s="255"/>
      <c r="CK12" s="255"/>
      <c r="CL12" s="255"/>
      <c r="CM12" s="255"/>
      <c r="CN12" s="255"/>
      <c r="CO12" s="255"/>
      <c r="CP12" s="255"/>
      <c r="CQ12" s="255"/>
      <c r="CR12" s="255"/>
      <c r="CS12" s="256"/>
      <c r="CT12" s="255"/>
      <c r="CU12" s="255"/>
      <c r="CV12" s="255"/>
      <c r="CW12" s="255"/>
      <c r="CX12" s="255"/>
      <c r="CY12" s="255"/>
      <c r="CZ12" s="255"/>
      <c r="DA12" s="255"/>
      <c r="DB12" s="255"/>
      <c r="DC12" s="255"/>
      <c r="DD12" s="255"/>
      <c r="DE12" s="255"/>
      <c r="DF12" s="255"/>
      <c r="DG12" s="255"/>
      <c r="DH12" s="255"/>
      <c r="DI12" s="255"/>
      <c r="DJ12" s="255"/>
      <c r="DK12" s="255"/>
      <c r="DL12" s="255"/>
      <c r="DM12" s="255"/>
      <c r="DN12" s="255"/>
      <c r="DO12" s="255"/>
      <c r="DP12" s="255"/>
      <c r="DQ12" s="255"/>
      <c r="DR12" s="255"/>
      <c r="DS12" s="255"/>
      <c r="DT12" s="255"/>
      <c r="DU12" s="255"/>
      <c r="DV12" s="255"/>
      <c r="DW12" s="255"/>
      <c r="DX12" s="255"/>
      <c r="DY12" s="255"/>
      <c r="DZ12" s="255"/>
      <c r="EA12" s="257"/>
      <c r="EB12" s="255"/>
      <c r="EC12" s="255"/>
      <c r="ED12" s="255"/>
      <c r="EE12" s="255"/>
      <c r="EF12" s="255"/>
      <c r="EG12" s="255"/>
      <c r="EH12" s="255"/>
      <c r="EI12" s="255"/>
      <c r="EJ12" s="255"/>
      <c r="EK12" s="255"/>
      <c r="EL12" s="255"/>
      <c r="EM12" s="255"/>
      <c r="EN12" s="255"/>
      <c r="EO12" s="255"/>
      <c r="EP12" s="255"/>
      <c r="EQ12" s="255"/>
      <c r="ER12" s="255"/>
      <c r="ES12" s="255"/>
      <c r="ET12" s="255"/>
      <c r="EU12" s="255"/>
      <c r="EV12" s="255"/>
      <c r="EW12" s="255"/>
      <c r="EX12" s="255"/>
      <c r="EY12" s="255"/>
      <c r="EZ12" s="255"/>
      <c r="FA12" s="255"/>
      <c r="FB12" s="255"/>
    </row>
    <row r="13" spans="1:158" ht="8.1" customHeight="1" x14ac:dyDescent="0.25">
      <c r="A13" s="185" t="str">
        <f>PLANILHA!A10</f>
        <v xml:space="preserve"> 01.</v>
      </c>
      <c r="B13" s="241" t="str">
        <f>PLANILHA!D10</f>
        <v>ADMINISTRAÇÃO LOCAL E CANTEIRO</v>
      </c>
      <c r="C13" s="191">
        <f>PLANILHA!J19</f>
        <v>71072.789999999994</v>
      </c>
      <c r="D13" s="194">
        <f>C13/$C$34</f>
        <v>0.32051982333002288</v>
      </c>
      <c r="E13" s="253">
        <v>41913</v>
      </c>
      <c r="F13" s="253">
        <v>42063</v>
      </c>
      <c r="G13" s="198">
        <f>F13-E13</f>
        <v>150</v>
      </c>
      <c r="H13" s="250">
        <f>(D13/5)</f>
        <v>6.410396466600457E-2</v>
      </c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2"/>
      <c r="AM13" s="202">
        <f>D13/5</f>
        <v>6.410396466600457E-2</v>
      </c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4"/>
      <c r="BO13" s="250">
        <f>D13/5</f>
        <v>6.410396466600457E-2</v>
      </c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177">
        <f>BO13</f>
        <v>6.410396466600457E-2</v>
      </c>
      <c r="CU13" s="178"/>
      <c r="CV13" s="178"/>
      <c r="CW13" s="178"/>
      <c r="CX13" s="178"/>
      <c r="CY13" s="178"/>
      <c r="CZ13" s="178"/>
      <c r="DA13" s="178"/>
      <c r="DB13" s="178"/>
      <c r="DC13" s="178"/>
      <c r="DD13" s="178"/>
      <c r="DE13" s="178"/>
      <c r="DF13" s="178"/>
      <c r="DG13" s="178"/>
      <c r="DH13" s="178"/>
      <c r="DI13" s="178"/>
      <c r="DJ13" s="178"/>
      <c r="DK13" s="178"/>
      <c r="DL13" s="178"/>
      <c r="DM13" s="178"/>
      <c r="DN13" s="178"/>
      <c r="DO13" s="178"/>
      <c r="DP13" s="178"/>
      <c r="DQ13" s="178"/>
      <c r="DR13" s="178"/>
      <c r="DS13" s="178"/>
      <c r="DT13" s="178"/>
      <c r="DU13" s="178"/>
      <c r="DV13" s="178"/>
      <c r="DW13" s="178"/>
      <c r="DX13" s="178"/>
      <c r="DY13" s="178"/>
      <c r="DZ13" s="179"/>
      <c r="EA13" s="177">
        <f>BO13</f>
        <v>6.410396466600457E-2</v>
      </c>
      <c r="EB13" s="178"/>
      <c r="EC13" s="178"/>
      <c r="ED13" s="178"/>
      <c r="EE13" s="178"/>
      <c r="EF13" s="178"/>
      <c r="EG13" s="178"/>
      <c r="EH13" s="178"/>
      <c r="EI13" s="178"/>
      <c r="EJ13" s="178"/>
      <c r="EK13" s="178"/>
      <c r="EL13" s="178"/>
      <c r="EM13" s="178"/>
      <c r="EN13" s="178"/>
      <c r="EO13" s="178"/>
      <c r="EP13" s="178"/>
      <c r="EQ13" s="178"/>
      <c r="ER13" s="178"/>
      <c r="ES13" s="178"/>
      <c r="ET13" s="178"/>
      <c r="EU13" s="178"/>
      <c r="EV13" s="178"/>
      <c r="EW13" s="178"/>
      <c r="EX13" s="178"/>
      <c r="EY13" s="178"/>
      <c r="EZ13" s="178"/>
      <c r="FA13" s="178"/>
      <c r="FB13" s="179"/>
    </row>
    <row r="14" spans="1:158" ht="8.1" customHeight="1" x14ac:dyDescent="0.25">
      <c r="A14" s="186"/>
      <c r="B14" s="242"/>
      <c r="C14" s="192"/>
      <c r="D14" s="194"/>
      <c r="E14" s="253"/>
      <c r="F14" s="253"/>
      <c r="G14" s="198"/>
      <c r="H14" s="125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7"/>
      <c r="AM14" s="125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7"/>
      <c r="BO14" s="125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5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7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7"/>
    </row>
    <row r="15" spans="1:158" ht="8.1" customHeight="1" x14ac:dyDescent="0.25">
      <c r="A15" s="186"/>
      <c r="B15" s="243"/>
      <c r="C15" s="192"/>
      <c r="D15" s="194"/>
      <c r="E15" s="253"/>
      <c r="F15" s="253"/>
      <c r="G15" s="198"/>
      <c r="H15" s="125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7"/>
      <c r="AM15" s="125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7"/>
      <c r="BO15" s="125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5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7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7"/>
    </row>
    <row r="16" spans="1:158" ht="8.1" customHeight="1" x14ac:dyDescent="0.25">
      <c r="A16" s="185" t="str">
        <f>PLANILHA!A20</f>
        <v xml:space="preserve"> 02.</v>
      </c>
      <c r="B16" s="188" t="str">
        <f>PLANILHA!D20</f>
        <v>LABHIST - HISTOLOGIA</v>
      </c>
      <c r="C16" s="191">
        <f>PLANILHA!J83</f>
        <v>51596.909999999989</v>
      </c>
      <c r="D16" s="194">
        <f t="shared" ref="D16" si="0">C16/$C$34</f>
        <v>0.23268866295490986</v>
      </c>
      <c r="E16" s="195">
        <v>41913</v>
      </c>
      <c r="F16" s="195">
        <v>41981</v>
      </c>
      <c r="G16" s="198">
        <f t="shared" ref="G16" si="1">F16-E16</f>
        <v>68</v>
      </c>
      <c r="H16" s="244">
        <v>0.1</v>
      </c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6"/>
      <c r="AM16" s="247">
        <v>0.1</v>
      </c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9"/>
      <c r="BO16" s="239">
        <v>5.7599999999999998E-2</v>
      </c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128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30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30"/>
    </row>
    <row r="17" spans="1:158" ht="8.1" customHeight="1" x14ac:dyDescent="0.25">
      <c r="A17" s="186"/>
      <c r="B17" s="189"/>
      <c r="C17" s="192"/>
      <c r="D17" s="194"/>
      <c r="E17" s="196"/>
      <c r="F17" s="196"/>
      <c r="G17" s="198"/>
      <c r="H17" s="125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7"/>
      <c r="AM17" s="125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7"/>
      <c r="BO17" s="125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5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7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7"/>
    </row>
    <row r="18" spans="1:158" ht="8.1" customHeight="1" x14ac:dyDescent="0.25">
      <c r="A18" s="187"/>
      <c r="B18" s="190"/>
      <c r="C18" s="193"/>
      <c r="D18" s="194"/>
      <c r="E18" s="197"/>
      <c r="F18" s="197"/>
      <c r="G18" s="198"/>
      <c r="H18" s="131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3"/>
      <c r="AM18" s="131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3"/>
      <c r="BO18" s="131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1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3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3"/>
    </row>
    <row r="19" spans="1:158" ht="8.1" customHeight="1" x14ac:dyDescent="0.25">
      <c r="A19" s="185" t="str">
        <f>PLANILHA!A84</f>
        <v xml:space="preserve"> 03.</v>
      </c>
      <c r="B19" s="188" t="str">
        <f>PLANILHA!D84</f>
        <v>LAFIVE</v>
      </c>
      <c r="C19" s="191">
        <f>PLANILHA!J97</f>
        <v>16460.359999999997</v>
      </c>
      <c r="D19" s="194">
        <f t="shared" ref="D19" si="2">C19/$C$34</f>
        <v>7.4231948389089197E-2</v>
      </c>
      <c r="E19" s="205">
        <v>41981</v>
      </c>
      <c r="F19" s="205">
        <v>42002</v>
      </c>
      <c r="G19" s="198">
        <f t="shared" ref="G19" si="3">F19-E19</f>
        <v>21</v>
      </c>
      <c r="H19" s="233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5"/>
      <c r="AM19" s="236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8"/>
      <c r="BO19" s="239">
        <f>D19</f>
        <v>7.4231948389089197E-2</v>
      </c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125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7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7"/>
    </row>
    <row r="20" spans="1:158" ht="8.1" customHeight="1" x14ac:dyDescent="0.25">
      <c r="A20" s="186"/>
      <c r="B20" s="189"/>
      <c r="C20" s="192"/>
      <c r="D20" s="194"/>
      <c r="E20" s="206"/>
      <c r="F20" s="206"/>
      <c r="G20" s="198"/>
      <c r="H20" s="125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7"/>
      <c r="AM20" s="125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7"/>
      <c r="BO20" s="125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5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7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7"/>
    </row>
    <row r="21" spans="1:158" ht="8.1" customHeight="1" x14ac:dyDescent="0.25">
      <c r="A21" s="187"/>
      <c r="B21" s="190"/>
      <c r="C21" s="193"/>
      <c r="D21" s="194"/>
      <c r="E21" s="207"/>
      <c r="F21" s="207"/>
      <c r="G21" s="198"/>
      <c r="H21" s="125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7"/>
      <c r="AM21" s="125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7"/>
      <c r="BO21" s="125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5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7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7"/>
    </row>
    <row r="22" spans="1:158" ht="8.1" customHeight="1" x14ac:dyDescent="0.25">
      <c r="A22" s="185" t="str">
        <f>PLANILHA!A98</f>
        <v xml:space="preserve"> 04.</v>
      </c>
      <c r="B22" s="241" t="str">
        <f>PLANILHA!D98</f>
        <v>LAMOVI</v>
      </c>
      <c r="C22" s="191">
        <f>PLANILHA!J123</f>
        <v>17887.23</v>
      </c>
      <c r="D22" s="194">
        <f>C22/$C$34</f>
        <v>8.066676149147213E-2</v>
      </c>
      <c r="E22" s="195">
        <v>41913</v>
      </c>
      <c r="F22" s="195">
        <v>41955</v>
      </c>
      <c r="G22" s="198">
        <f>F22-E22</f>
        <v>42</v>
      </c>
      <c r="H22" s="227">
        <v>0.1</v>
      </c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9"/>
      <c r="AM22" s="230">
        <v>3.5900000000000001E-2</v>
      </c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2"/>
      <c r="BO22" s="227"/>
      <c r="BP22" s="228"/>
      <c r="BQ22" s="228"/>
      <c r="BR22" s="228"/>
      <c r="BS22" s="228"/>
      <c r="BT22" s="228"/>
      <c r="BU22" s="228"/>
      <c r="BV22" s="228"/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128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30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30"/>
    </row>
    <row r="23" spans="1:158" ht="8.1" customHeight="1" x14ac:dyDescent="0.25">
      <c r="A23" s="186"/>
      <c r="B23" s="242"/>
      <c r="C23" s="192"/>
      <c r="D23" s="194"/>
      <c r="E23" s="196"/>
      <c r="F23" s="196"/>
      <c r="G23" s="198"/>
      <c r="H23" s="125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7"/>
      <c r="AM23" s="125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7"/>
      <c r="BO23" s="125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5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7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7"/>
    </row>
    <row r="24" spans="1:158" ht="8.1" customHeight="1" x14ac:dyDescent="0.25">
      <c r="A24" s="186"/>
      <c r="B24" s="243"/>
      <c r="C24" s="192"/>
      <c r="D24" s="194"/>
      <c r="E24" s="197"/>
      <c r="F24" s="197"/>
      <c r="G24" s="198"/>
      <c r="H24" s="131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3"/>
      <c r="AM24" s="131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3"/>
      <c r="BO24" s="131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1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3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3"/>
    </row>
    <row r="25" spans="1:158" ht="8.1" customHeight="1" x14ac:dyDescent="0.25">
      <c r="A25" s="185" t="str">
        <f>PLANILHA!A124</f>
        <v xml:space="preserve"> 05.</v>
      </c>
      <c r="B25" s="188" t="str">
        <f>PLANILHA!D124</f>
        <v>LECI</v>
      </c>
      <c r="C25" s="191">
        <f>PLANILHA!J151</f>
        <v>22830.81</v>
      </c>
      <c r="D25" s="194">
        <f t="shared" ref="D25" si="4">C25/$C$34</f>
        <v>0.1029610233069691</v>
      </c>
      <c r="E25" s="195">
        <v>41934</v>
      </c>
      <c r="F25" s="195">
        <v>41964</v>
      </c>
      <c r="G25" s="198">
        <f t="shared" ref="G25" si="5">F25-E25</f>
        <v>30</v>
      </c>
      <c r="H25" s="216">
        <v>0.05</v>
      </c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8"/>
      <c r="AM25" s="219">
        <f>D25-H25</f>
        <v>5.2961023306969099E-2</v>
      </c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1"/>
      <c r="BO25" s="222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4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7"/>
    </row>
    <row r="26" spans="1:158" ht="8.1" customHeight="1" x14ac:dyDescent="0.25">
      <c r="A26" s="186"/>
      <c r="B26" s="189"/>
      <c r="C26" s="192"/>
      <c r="D26" s="194"/>
      <c r="E26" s="196"/>
      <c r="F26" s="196"/>
      <c r="G26" s="198"/>
      <c r="H26" s="125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7"/>
      <c r="AM26" s="125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7"/>
      <c r="BO26" s="125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5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7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7"/>
    </row>
    <row r="27" spans="1:158" ht="8.1" customHeight="1" x14ac:dyDescent="0.25">
      <c r="A27" s="187"/>
      <c r="B27" s="190"/>
      <c r="C27" s="193"/>
      <c r="D27" s="194"/>
      <c r="E27" s="197"/>
      <c r="F27" s="197"/>
      <c r="G27" s="198"/>
      <c r="H27" s="125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7"/>
      <c r="AM27" s="125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7"/>
      <c r="BO27" s="125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5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7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7"/>
    </row>
    <row r="28" spans="1:158" ht="8.1" customHeight="1" x14ac:dyDescent="0.25">
      <c r="A28" s="185" t="str">
        <f>PLANILHA!A152</f>
        <v xml:space="preserve"> 06.</v>
      </c>
      <c r="B28" s="188" t="str">
        <f>PLANILHA!D152</f>
        <v>LORB</v>
      </c>
      <c r="C28" s="191">
        <f>PLANILHA!J181</f>
        <v>21277.170000000006</v>
      </c>
      <c r="D28" s="194">
        <f t="shared" ref="D28" si="6">C28/$C$34</f>
        <v>9.5954510430262624E-2</v>
      </c>
      <c r="E28" s="205">
        <v>42002</v>
      </c>
      <c r="F28" s="205">
        <v>42047</v>
      </c>
      <c r="G28" s="198">
        <f t="shared" ref="G28" si="7">F28-E28</f>
        <v>45</v>
      </c>
      <c r="H28" s="208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10"/>
      <c r="AM28" s="211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3"/>
      <c r="BO28" s="214">
        <v>1.11E-2</v>
      </c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177">
        <v>0.05</v>
      </c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9"/>
      <c r="EA28" s="177">
        <f>D28-BO28-CT28</f>
        <v>3.4854510430262622E-2</v>
      </c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9"/>
    </row>
    <row r="29" spans="1:158" ht="8.1" customHeight="1" x14ac:dyDescent="0.25">
      <c r="A29" s="186"/>
      <c r="B29" s="189"/>
      <c r="C29" s="192"/>
      <c r="D29" s="194"/>
      <c r="E29" s="206"/>
      <c r="F29" s="206"/>
      <c r="G29" s="198"/>
      <c r="H29" s="125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7"/>
      <c r="AM29" s="125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7"/>
      <c r="BO29" s="125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5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7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7"/>
    </row>
    <row r="30" spans="1:158" ht="8.1" customHeight="1" x14ac:dyDescent="0.25">
      <c r="A30" s="187"/>
      <c r="B30" s="190"/>
      <c r="C30" s="193"/>
      <c r="D30" s="194"/>
      <c r="E30" s="207"/>
      <c r="F30" s="207"/>
      <c r="G30" s="198"/>
      <c r="H30" s="131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3"/>
      <c r="AM30" s="131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3"/>
      <c r="BO30" s="131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1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3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3"/>
    </row>
    <row r="31" spans="1:158" ht="8.1" customHeight="1" x14ac:dyDescent="0.25">
      <c r="A31" s="185" t="str">
        <f>PLANILHA!A182</f>
        <v xml:space="preserve"> 07.</v>
      </c>
      <c r="B31" s="188" t="str">
        <f>PLANILHA!D182</f>
        <v>MUTAGEM</v>
      </c>
      <c r="C31" s="191">
        <f>PLANILHA!J215</f>
        <v>20616.989999999998</v>
      </c>
      <c r="D31" s="194">
        <f t="shared" ref="D31" si="8">C31/$C$34</f>
        <v>9.2977270097274189E-2</v>
      </c>
      <c r="E31" s="195">
        <v>42005</v>
      </c>
      <c r="F31" s="195">
        <v>42058</v>
      </c>
      <c r="G31" s="198">
        <f t="shared" ref="G31" si="9">F31-E31</f>
        <v>53</v>
      </c>
      <c r="H31" s="199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1"/>
      <c r="AM31" s="202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4"/>
      <c r="BO31" s="183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77">
        <v>0.05</v>
      </c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9"/>
      <c r="EA31" s="177">
        <f>D31-BO31-CT31</f>
        <v>4.2977270097274187E-2</v>
      </c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9"/>
    </row>
    <row r="32" spans="1:158" ht="8.1" customHeight="1" x14ac:dyDescent="0.25">
      <c r="A32" s="186"/>
      <c r="B32" s="189"/>
      <c r="C32" s="192"/>
      <c r="D32" s="194"/>
      <c r="E32" s="196"/>
      <c r="F32" s="196"/>
      <c r="G32" s="198"/>
      <c r="H32" s="125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7"/>
      <c r="AM32" s="125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7"/>
      <c r="BO32" s="125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5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7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7"/>
    </row>
    <row r="33" spans="1:158" ht="8.1" customHeight="1" x14ac:dyDescent="0.25">
      <c r="A33" s="187"/>
      <c r="B33" s="190"/>
      <c r="C33" s="193"/>
      <c r="D33" s="194"/>
      <c r="E33" s="197"/>
      <c r="F33" s="197"/>
      <c r="G33" s="198"/>
      <c r="H33" s="125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7"/>
      <c r="AM33" s="125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7"/>
      <c r="BO33" s="125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5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7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7"/>
    </row>
    <row r="34" spans="1:158" ht="15.75" customHeight="1" x14ac:dyDescent="0.25">
      <c r="A34" s="134" t="s">
        <v>434</v>
      </c>
      <c r="B34" s="135"/>
      <c r="C34" s="1">
        <f>SUM(C13:C33)</f>
        <v>221742.25999999998</v>
      </c>
      <c r="D34" s="136">
        <f>SUM(D13:D33)</f>
        <v>0.99999999999999989</v>
      </c>
      <c r="E34" s="102"/>
      <c r="H34" s="180">
        <f>H13+H16+H19+H22+H25+H28+H31</f>
        <v>0.3141039646660046</v>
      </c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2">
        <f>AM13+AM16+AM19+AM22+AM25+AM28+AM31</f>
        <v>0.25296498797297368</v>
      </c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0">
        <f>BO13+BO16+BO19+BO22+BO25+BO28+BO31</f>
        <v>0.20703591305509378</v>
      </c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0">
        <f>CT13+CT25+CT28</f>
        <v>0.11410396466600457</v>
      </c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0">
        <f>EA13+EA28</f>
        <v>9.8958475096267193E-2</v>
      </c>
      <c r="EB34" s="181"/>
      <c r="EC34" s="181"/>
      <c r="ED34" s="181"/>
      <c r="EE34" s="181"/>
      <c r="EF34" s="181"/>
      <c r="EG34" s="181"/>
      <c r="EH34" s="181"/>
      <c r="EI34" s="181"/>
      <c r="EJ34" s="181"/>
      <c r="EK34" s="181"/>
      <c r="EL34" s="181"/>
      <c r="EM34" s="181"/>
      <c r="EN34" s="181"/>
      <c r="EO34" s="181"/>
      <c r="EP34" s="181"/>
      <c r="EQ34" s="181"/>
      <c r="ER34" s="181"/>
      <c r="ES34" s="181"/>
      <c r="ET34" s="181"/>
      <c r="EU34" s="181"/>
      <c r="EV34" s="181"/>
      <c r="EW34" s="181"/>
      <c r="EX34" s="181"/>
      <c r="EY34" s="181"/>
      <c r="EZ34" s="181"/>
      <c r="FA34" s="181"/>
      <c r="FB34" s="181"/>
    </row>
  </sheetData>
  <mergeCells count="100">
    <mergeCell ref="F10:F12"/>
    <mergeCell ref="A2:CS2"/>
    <mergeCell ref="A3:CS3"/>
    <mergeCell ref="A4:CS4"/>
    <mergeCell ref="A5:CS5"/>
    <mergeCell ref="AD6:CS6"/>
    <mergeCell ref="AE7:CS7"/>
    <mergeCell ref="A10:A12"/>
    <mergeCell ref="B10:B12"/>
    <mergeCell ref="C10:C12"/>
    <mergeCell ref="D10:D11"/>
    <mergeCell ref="E10:E12"/>
    <mergeCell ref="H10:FB10"/>
    <mergeCell ref="H11:AL12"/>
    <mergeCell ref="AM11:BN12"/>
    <mergeCell ref="BO11:CS12"/>
    <mergeCell ref="CT11:DZ12"/>
    <mergeCell ref="EA11:FB12"/>
    <mergeCell ref="EA13:FB13"/>
    <mergeCell ref="A13:A15"/>
    <mergeCell ref="B13:B15"/>
    <mergeCell ref="C13:C15"/>
    <mergeCell ref="D13:D15"/>
    <mergeCell ref="E13:E15"/>
    <mergeCell ref="F13:F15"/>
    <mergeCell ref="G13:G15"/>
    <mergeCell ref="H13:AL13"/>
    <mergeCell ref="AM13:BN13"/>
    <mergeCell ref="BO13:CS13"/>
    <mergeCell ref="CT13:DZ13"/>
    <mergeCell ref="G16:G18"/>
    <mergeCell ref="H16:AL16"/>
    <mergeCell ref="AM16:BN16"/>
    <mergeCell ref="BO16:CS16"/>
    <mergeCell ref="A19:A21"/>
    <mergeCell ref="B19:B21"/>
    <mergeCell ref="C19:C21"/>
    <mergeCell ref="D19:D21"/>
    <mergeCell ref="E19:E21"/>
    <mergeCell ref="F19:F21"/>
    <mergeCell ref="A16:A18"/>
    <mergeCell ref="B16:B18"/>
    <mergeCell ref="C16:C18"/>
    <mergeCell ref="D16:D18"/>
    <mergeCell ref="E16:E18"/>
    <mergeCell ref="F16:F18"/>
    <mergeCell ref="G19:G21"/>
    <mergeCell ref="H19:AL19"/>
    <mergeCell ref="AM19:BN19"/>
    <mergeCell ref="BO19:CS19"/>
    <mergeCell ref="A22:A24"/>
    <mergeCell ref="B22:B24"/>
    <mergeCell ref="C22:C24"/>
    <mergeCell ref="D22:D24"/>
    <mergeCell ref="E22:E24"/>
    <mergeCell ref="F22:F24"/>
    <mergeCell ref="G22:G24"/>
    <mergeCell ref="H22:AL22"/>
    <mergeCell ref="AM22:BN22"/>
    <mergeCell ref="BO22:CS22"/>
    <mergeCell ref="A25:A27"/>
    <mergeCell ref="B25:B27"/>
    <mergeCell ref="C25:C27"/>
    <mergeCell ref="D25:D27"/>
    <mergeCell ref="E25:E27"/>
    <mergeCell ref="F25:F27"/>
    <mergeCell ref="A28:A30"/>
    <mergeCell ref="B28:B30"/>
    <mergeCell ref="C28:C30"/>
    <mergeCell ref="D28:D30"/>
    <mergeCell ref="E28:E30"/>
    <mergeCell ref="G25:G27"/>
    <mergeCell ref="H25:AL25"/>
    <mergeCell ref="AM25:BN25"/>
    <mergeCell ref="BO25:CS25"/>
    <mergeCell ref="CT25:DZ25"/>
    <mergeCell ref="EA28:FB28"/>
    <mergeCell ref="A31:A33"/>
    <mergeCell ref="B31:B33"/>
    <mergeCell ref="C31:C33"/>
    <mergeCell ref="D31:D33"/>
    <mergeCell ref="E31:E33"/>
    <mergeCell ref="F31:F33"/>
    <mergeCell ref="G31:G33"/>
    <mergeCell ref="H31:AL31"/>
    <mergeCell ref="AM31:BN31"/>
    <mergeCell ref="F28:F30"/>
    <mergeCell ref="G28:G30"/>
    <mergeCell ref="H28:AL28"/>
    <mergeCell ref="AM28:BN28"/>
    <mergeCell ref="BO28:CS28"/>
    <mergeCell ref="CT28:DZ28"/>
    <mergeCell ref="CT31:DZ31"/>
    <mergeCell ref="EA31:FB31"/>
    <mergeCell ref="H34:AL34"/>
    <mergeCell ref="AM34:BN34"/>
    <mergeCell ref="BO34:CS34"/>
    <mergeCell ref="CT34:DZ34"/>
    <mergeCell ref="EA34:FB34"/>
    <mergeCell ref="BO31:CS31"/>
  </mergeCells>
  <conditionalFormatting sqref="H15:BN15 H18:BN18 H21:BN21">
    <cfRule type="expression" dxfId="18" priority="20">
      <formula>IF(H$1&gt;=$E15,H$1&lt;=$F15)</formula>
    </cfRule>
  </conditionalFormatting>
  <conditionalFormatting sqref="H14:BN14 H17:BN17 H20:BN20">
    <cfRule type="expression" dxfId="17" priority="19">
      <formula>IF(H$1&gt;=$E13,H$1&lt;=$F13)</formula>
    </cfRule>
  </conditionalFormatting>
  <conditionalFormatting sqref="BO15:CS15 BO18:CS18 BO21:CS21">
    <cfRule type="expression" dxfId="16" priority="18">
      <formula>IF(BO$1&gt;=$E15,BO$1&lt;=$F15)</formula>
    </cfRule>
  </conditionalFormatting>
  <conditionalFormatting sqref="BO14:CS14 BO17:CS17 BO20:CS20">
    <cfRule type="expression" dxfId="15" priority="17">
      <formula>IF(BO$1&gt;=$E13,BO$1&lt;=$F13)</formula>
    </cfRule>
  </conditionalFormatting>
  <conditionalFormatting sqref="H24:BN24 H27:BN27 H30:BN30">
    <cfRule type="expression" dxfId="14" priority="16">
      <formula>IF(H$1&gt;=$E24,H$1&lt;=$F24)</formula>
    </cfRule>
  </conditionalFormatting>
  <conditionalFormatting sqref="H23:BN23 H26:BN26 H29:BN29">
    <cfRule type="expression" dxfId="13" priority="15">
      <formula>IF(H$1&gt;=$E22,H$1&lt;=$F22)</formula>
    </cfRule>
  </conditionalFormatting>
  <conditionalFormatting sqref="BO24:CS24 BO27:CS27 BO30:CS30">
    <cfRule type="expression" dxfId="12" priority="14">
      <formula>IF(BO$1&gt;=$E24,BO$1&lt;=$F24)</formula>
    </cfRule>
  </conditionalFormatting>
  <conditionalFormatting sqref="BO23:CS23 BO26:CS26 BO29:CS29">
    <cfRule type="expression" dxfId="11" priority="13">
      <formula>IF(BO$1&gt;=$E22,BO$1&lt;=$F22)</formula>
    </cfRule>
  </conditionalFormatting>
  <conditionalFormatting sqref="H33:BN33">
    <cfRule type="expression" dxfId="10" priority="12">
      <formula>IF(H$1&gt;=$E33,H$1&lt;=$F33)</formula>
    </cfRule>
  </conditionalFormatting>
  <conditionalFormatting sqref="H32:BN32">
    <cfRule type="expression" dxfId="9" priority="11">
      <formula>IF(H$1&gt;=$E31,H$1&lt;=$F31)</formula>
    </cfRule>
  </conditionalFormatting>
  <conditionalFormatting sqref="BO33:CS33">
    <cfRule type="expression" dxfId="8" priority="10">
      <formula>IF(BO$1&gt;=$E33,BO$1&lt;=$F33)</formula>
    </cfRule>
  </conditionalFormatting>
  <conditionalFormatting sqref="BO32:CS32">
    <cfRule type="expression" dxfId="7" priority="9">
      <formula>IF(BO$1&gt;=$E31,BO$1&lt;=$F31)</formula>
    </cfRule>
  </conditionalFormatting>
  <conditionalFormatting sqref="CT14:FB14">
    <cfRule type="expression" dxfId="6" priority="8">
      <formula>IF(CT$1&gt;=$E13,CT$1&lt;=$F13)</formula>
    </cfRule>
  </conditionalFormatting>
  <conditionalFormatting sqref="CT17:FB17">
    <cfRule type="expression" dxfId="5" priority="7">
      <formula>IF(CT$1&gt;=$E16,CT$1&lt;=$F16)</formula>
    </cfRule>
  </conditionalFormatting>
  <conditionalFormatting sqref="CT20:FB20">
    <cfRule type="expression" dxfId="4" priority="6">
      <formula>IF(CT$1&gt;=$E19,CT$1&lt;=$F19)</formula>
    </cfRule>
  </conditionalFormatting>
  <conditionalFormatting sqref="CT23:FB23">
    <cfRule type="expression" dxfId="3" priority="5">
      <formula>IF(CT$1&gt;=$E22,CT$1&lt;=$F22)</formula>
    </cfRule>
  </conditionalFormatting>
  <conditionalFormatting sqref="CT26:FB26">
    <cfRule type="expression" dxfId="2" priority="4">
      <formula>IF(CT$1&gt;=$E25,CT$1&lt;=$F25)</formula>
    </cfRule>
  </conditionalFormatting>
  <conditionalFormatting sqref="CT29:FB29">
    <cfRule type="expression" dxfId="1" priority="3">
      <formula>IF(CT$1&gt;=$E28,CT$1&lt;=$F28)</formula>
    </cfRule>
  </conditionalFormatting>
  <conditionalFormatting sqref="CT32:FB32">
    <cfRule type="expression" dxfId="0" priority="2">
      <formula>IF(CT$1&gt;=$E31,CT$1&lt;=$F31)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G41"/>
  <sheetViews>
    <sheetView topLeftCell="A28" workbookViewId="0">
      <selection activeCell="G41" sqref="A1:G41"/>
    </sheetView>
  </sheetViews>
  <sheetFormatPr defaultRowHeight="15" x14ac:dyDescent="0.25"/>
  <cols>
    <col min="1" max="1" width="45.5703125" customWidth="1"/>
    <col min="2" max="2" width="11.42578125" customWidth="1"/>
  </cols>
  <sheetData>
    <row r="1" spans="1:7" ht="15.75" thickBot="1" x14ac:dyDescent="0.3"/>
    <row r="2" spans="1:7" x14ac:dyDescent="0.25">
      <c r="A2" s="274" t="s">
        <v>368</v>
      </c>
      <c r="B2" s="275"/>
      <c r="C2" s="275"/>
      <c r="D2" s="275"/>
      <c r="E2" s="275"/>
      <c r="F2" s="103"/>
      <c r="G2" s="104"/>
    </row>
    <row r="3" spans="1:7" x14ac:dyDescent="0.25">
      <c r="A3" s="276" t="s">
        <v>371</v>
      </c>
      <c r="B3" s="174"/>
      <c r="C3" s="174"/>
      <c r="D3" s="174"/>
      <c r="E3" s="174"/>
      <c r="F3" s="7"/>
      <c r="G3" s="105"/>
    </row>
    <row r="4" spans="1:7" x14ac:dyDescent="0.25">
      <c r="A4" s="277" t="s">
        <v>415</v>
      </c>
      <c r="B4" s="278"/>
      <c r="C4" s="278"/>
      <c r="D4" s="278"/>
      <c r="E4" s="101"/>
      <c r="F4" s="7"/>
      <c r="G4" s="105"/>
    </row>
    <row r="5" spans="1:7" x14ac:dyDescent="0.25">
      <c r="A5" s="276" t="s">
        <v>417</v>
      </c>
      <c r="B5" s="174"/>
      <c r="C5" s="174"/>
      <c r="D5" s="174"/>
      <c r="E5" s="174"/>
      <c r="F5" s="7"/>
      <c r="G5" s="105"/>
    </row>
    <row r="6" spans="1:7" x14ac:dyDescent="0.25">
      <c r="A6" s="276" t="s">
        <v>418</v>
      </c>
      <c r="B6" s="174"/>
      <c r="C6" s="174"/>
      <c r="D6" s="174"/>
      <c r="E6" s="101"/>
      <c r="F6" s="7"/>
      <c r="G6" s="105"/>
    </row>
    <row r="7" spans="1:7" x14ac:dyDescent="0.25">
      <c r="A7" s="137" t="s">
        <v>562</v>
      </c>
      <c r="B7" s="137" t="s">
        <v>563</v>
      </c>
      <c r="C7" s="137" t="s">
        <v>564</v>
      </c>
      <c r="D7" s="137" t="s">
        <v>565</v>
      </c>
      <c r="E7" s="137" t="s">
        <v>566</v>
      </c>
      <c r="F7" s="137" t="s">
        <v>567</v>
      </c>
      <c r="G7" s="137" t="s">
        <v>568</v>
      </c>
    </row>
    <row r="8" spans="1:7" x14ac:dyDescent="0.25">
      <c r="A8" s="138" t="s">
        <v>437</v>
      </c>
      <c r="B8" s="139" t="s">
        <v>438</v>
      </c>
      <c r="C8" s="144" t="s">
        <v>496</v>
      </c>
      <c r="D8" s="144" t="s">
        <v>497</v>
      </c>
      <c r="E8" s="144" t="s">
        <v>498</v>
      </c>
      <c r="F8" s="144" t="s">
        <v>499</v>
      </c>
      <c r="G8" s="144" t="s">
        <v>500</v>
      </c>
    </row>
    <row r="9" spans="1:7" x14ac:dyDescent="0.25">
      <c r="A9" s="140" t="s">
        <v>439</v>
      </c>
      <c r="B9" s="141" t="s">
        <v>440</v>
      </c>
      <c r="C9" s="145"/>
      <c r="D9" s="145" t="s">
        <v>501</v>
      </c>
      <c r="E9" s="145"/>
      <c r="F9" s="145"/>
      <c r="G9" s="145"/>
    </row>
    <row r="10" spans="1:7" x14ac:dyDescent="0.25">
      <c r="A10" s="140" t="s">
        <v>441</v>
      </c>
      <c r="B10" s="141" t="s">
        <v>442</v>
      </c>
      <c r="C10" s="145" t="s">
        <v>502</v>
      </c>
      <c r="D10" s="145"/>
      <c r="E10" s="145" t="s">
        <v>502</v>
      </c>
      <c r="F10" s="145"/>
      <c r="G10" s="145" t="s">
        <v>502</v>
      </c>
    </row>
    <row r="11" spans="1:7" x14ac:dyDescent="0.25">
      <c r="A11" s="140" t="s">
        <v>443</v>
      </c>
      <c r="B11" s="141" t="s">
        <v>444</v>
      </c>
      <c r="C11" s="145" t="s">
        <v>503</v>
      </c>
      <c r="D11" s="145" t="s">
        <v>504</v>
      </c>
      <c r="E11" s="145" t="s">
        <v>505</v>
      </c>
      <c r="F11" s="145" t="s">
        <v>506</v>
      </c>
      <c r="G11" s="145" t="s">
        <v>504</v>
      </c>
    </row>
    <row r="12" spans="1:7" x14ac:dyDescent="0.25">
      <c r="A12" s="140" t="s">
        <v>445</v>
      </c>
      <c r="B12" s="141" t="s">
        <v>446</v>
      </c>
      <c r="C12" s="145" t="s">
        <v>507</v>
      </c>
      <c r="D12" s="145"/>
      <c r="E12" s="145"/>
      <c r="F12" s="145" t="s">
        <v>508</v>
      </c>
      <c r="G12" s="145"/>
    </row>
    <row r="13" spans="1:7" x14ac:dyDescent="0.25">
      <c r="A13" s="140" t="s">
        <v>447</v>
      </c>
      <c r="B13" s="141" t="s">
        <v>448</v>
      </c>
      <c r="C13" s="145" t="s">
        <v>509</v>
      </c>
      <c r="D13" s="145"/>
      <c r="E13" s="145"/>
      <c r="F13" s="145"/>
      <c r="G13" s="145"/>
    </row>
    <row r="14" spans="1:7" ht="30" x14ac:dyDescent="0.25">
      <c r="A14" s="140" t="s">
        <v>449</v>
      </c>
      <c r="B14" s="141" t="s">
        <v>450</v>
      </c>
      <c r="C14" s="145" t="s">
        <v>510</v>
      </c>
      <c r="D14" s="145" t="s">
        <v>511</v>
      </c>
      <c r="E14" s="145" t="s">
        <v>512</v>
      </c>
      <c r="F14" s="145" t="s">
        <v>513</v>
      </c>
      <c r="G14" s="145" t="s">
        <v>514</v>
      </c>
    </row>
    <row r="15" spans="1:7" x14ac:dyDescent="0.25">
      <c r="A15" s="140" t="s">
        <v>451</v>
      </c>
      <c r="B15" s="141" t="s">
        <v>452</v>
      </c>
      <c r="C15" s="145" t="s">
        <v>515</v>
      </c>
      <c r="D15" s="145"/>
      <c r="E15" s="145"/>
      <c r="F15" s="145" t="s">
        <v>516</v>
      </c>
      <c r="G15" s="145"/>
    </row>
    <row r="16" spans="1:7" x14ac:dyDescent="0.25">
      <c r="A16" s="140" t="s">
        <v>453</v>
      </c>
      <c r="B16" s="141" t="s">
        <v>454</v>
      </c>
      <c r="C16" s="145" t="s">
        <v>517</v>
      </c>
      <c r="D16" s="145" t="s">
        <v>497</v>
      </c>
      <c r="E16" s="145" t="s">
        <v>498</v>
      </c>
      <c r="F16" s="145" t="s">
        <v>518</v>
      </c>
      <c r="G16" s="145" t="s">
        <v>500</v>
      </c>
    </row>
    <row r="17" spans="1:7" x14ac:dyDescent="0.25">
      <c r="A17" s="140" t="s">
        <v>455</v>
      </c>
      <c r="B17" s="141" t="s">
        <v>456</v>
      </c>
      <c r="C17" s="145" t="s">
        <v>519</v>
      </c>
      <c r="D17" s="145"/>
      <c r="E17" s="145"/>
      <c r="F17" s="145" t="s">
        <v>520</v>
      </c>
      <c r="G17" s="145"/>
    </row>
    <row r="18" spans="1:7" x14ac:dyDescent="0.25">
      <c r="A18" s="140" t="s">
        <v>457</v>
      </c>
      <c r="B18" s="141" t="s">
        <v>458</v>
      </c>
      <c r="C18" s="145" t="s">
        <v>521</v>
      </c>
      <c r="D18" s="145" t="s">
        <v>501</v>
      </c>
      <c r="E18" s="145"/>
      <c r="F18" s="145"/>
      <c r="G18" s="145"/>
    </row>
    <row r="19" spans="1:7" x14ac:dyDescent="0.25">
      <c r="A19" s="140" t="s">
        <v>459</v>
      </c>
      <c r="B19" s="141" t="s">
        <v>460</v>
      </c>
      <c r="C19" s="145" t="s">
        <v>522</v>
      </c>
      <c r="D19" s="145" t="s">
        <v>523</v>
      </c>
      <c r="E19" s="145" t="s">
        <v>524</v>
      </c>
      <c r="F19" s="145" t="s">
        <v>525</v>
      </c>
      <c r="G19" s="145" t="s">
        <v>514</v>
      </c>
    </row>
    <row r="20" spans="1:7" x14ac:dyDescent="0.25">
      <c r="A20" s="140" t="s">
        <v>461</v>
      </c>
      <c r="B20" s="141" t="s">
        <v>462</v>
      </c>
      <c r="C20" s="145" t="s">
        <v>526</v>
      </c>
      <c r="D20" s="145"/>
      <c r="E20" s="145"/>
      <c r="F20" s="145"/>
      <c r="G20" s="145"/>
    </row>
    <row r="21" spans="1:7" x14ac:dyDescent="0.25">
      <c r="A21" s="140" t="s">
        <v>463</v>
      </c>
      <c r="B21" s="141" t="s">
        <v>436</v>
      </c>
      <c r="C21" s="145"/>
      <c r="D21" s="145"/>
      <c r="E21" s="145"/>
      <c r="F21" s="145"/>
      <c r="G21" s="145"/>
    </row>
    <row r="22" spans="1:7" x14ac:dyDescent="0.25">
      <c r="A22" s="140" t="s">
        <v>464</v>
      </c>
      <c r="B22" s="141" t="s">
        <v>465</v>
      </c>
      <c r="C22" s="145" t="s">
        <v>527</v>
      </c>
      <c r="D22" s="145"/>
      <c r="E22" s="145"/>
      <c r="F22" s="145"/>
      <c r="G22" s="145"/>
    </row>
    <row r="23" spans="1:7" x14ac:dyDescent="0.25">
      <c r="A23" s="140" t="s">
        <v>466</v>
      </c>
      <c r="B23" s="141" t="s">
        <v>467</v>
      </c>
      <c r="C23" s="145" t="s">
        <v>528</v>
      </c>
      <c r="D23" s="145"/>
      <c r="E23" s="145" t="s">
        <v>529</v>
      </c>
      <c r="F23" s="145" t="s">
        <v>530</v>
      </c>
      <c r="G23" s="145"/>
    </row>
    <row r="24" spans="1:7" x14ac:dyDescent="0.25">
      <c r="A24" s="140" t="s">
        <v>468</v>
      </c>
      <c r="B24" s="141" t="s">
        <v>442</v>
      </c>
      <c r="C24" s="145" t="s">
        <v>502</v>
      </c>
      <c r="D24" s="145"/>
      <c r="E24" s="145" t="s">
        <v>502</v>
      </c>
      <c r="F24" s="145"/>
      <c r="G24" s="145" t="s">
        <v>502</v>
      </c>
    </row>
    <row r="25" spans="1:7" x14ac:dyDescent="0.25">
      <c r="A25" s="140" t="s">
        <v>469</v>
      </c>
      <c r="B25" s="141" t="s">
        <v>470</v>
      </c>
      <c r="C25" s="145" t="s">
        <v>531</v>
      </c>
      <c r="D25" s="145"/>
      <c r="E25" s="145" t="s">
        <v>532</v>
      </c>
      <c r="F25" s="145"/>
      <c r="G25" s="145" t="s">
        <v>532</v>
      </c>
    </row>
    <row r="26" spans="1:7" ht="30" x14ac:dyDescent="0.25">
      <c r="A26" s="140" t="s">
        <v>471</v>
      </c>
      <c r="B26" s="141" t="s">
        <v>472</v>
      </c>
      <c r="C26" s="145" t="s">
        <v>533</v>
      </c>
      <c r="D26" s="145"/>
      <c r="E26" s="145"/>
      <c r="F26" s="145" t="s">
        <v>533</v>
      </c>
      <c r="G26" s="145"/>
    </row>
    <row r="27" spans="1:7" x14ac:dyDescent="0.25">
      <c r="A27" s="140" t="s">
        <v>473</v>
      </c>
      <c r="B27" s="141" t="s">
        <v>474</v>
      </c>
      <c r="C27" s="145" t="s">
        <v>534</v>
      </c>
      <c r="D27" s="145"/>
      <c r="E27" s="145"/>
      <c r="F27" s="145" t="s">
        <v>535</v>
      </c>
      <c r="G27" s="145"/>
    </row>
    <row r="28" spans="1:7" x14ac:dyDescent="0.25">
      <c r="A28" s="140" t="s">
        <v>475</v>
      </c>
      <c r="B28" s="141" t="s">
        <v>476</v>
      </c>
      <c r="C28" s="145" t="s">
        <v>536</v>
      </c>
      <c r="D28" s="145" t="s">
        <v>537</v>
      </c>
      <c r="E28" s="145"/>
      <c r="F28" s="145" t="s">
        <v>538</v>
      </c>
      <c r="G28" s="145"/>
    </row>
    <row r="29" spans="1:7" x14ac:dyDescent="0.25">
      <c r="A29" s="140" t="s">
        <v>477</v>
      </c>
      <c r="B29" s="141" t="s">
        <v>478</v>
      </c>
      <c r="C29" s="145"/>
      <c r="D29" s="145" t="s">
        <v>539</v>
      </c>
      <c r="E29" s="145"/>
      <c r="F29" s="145"/>
      <c r="G29" s="145" t="s">
        <v>540</v>
      </c>
    </row>
    <row r="30" spans="1:7" x14ac:dyDescent="0.25">
      <c r="A30" s="140" t="s">
        <v>479</v>
      </c>
      <c r="B30" s="141" t="s">
        <v>480</v>
      </c>
      <c r="C30" s="145" t="s">
        <v>541</v>
      </c>
      <c r="D30" s="145"/>
      <c r="E30" s="145"/>
      <c r="F30" s="145"/>
      <c r="G30" s="145"/>
    </row>
    <row r="31" spans="1:7" x14ac:dyDescent="0.25">
      <c r="A31" s="140" t="s">
        <v>481</v>
      </c>
      <c r="B31" s="141" t="s">
        <v>482</v>
      </c>
      <c r="C31" s="145" t="s">
        <v>542</v>
      </c>
      <c r="D31" s="145" t="s">
        <v>543</v>
      </c>
      <c r="E31" s="145" t="s">
        <v>544</v>
      </c>
      <c r="F31" s="145" t="s">
        <v>545</v>
      </c>
      <c r="G31" s="145" t="s">
        <v>546</v>
      </c>
    </row>
    <row r="32" spans="1:7" x14ac:dyDescent="0.25">
      <c r="A32" s="140" t="s">
        <v>483</v>
      </c>
      <c r="B32" s="141" t="s">
        <v>484</v>
      </c>
      <c r="C32" s="145" t="s">
        <v>547</v>
      </c>
      <c r="D32" s="145" t="s">
        <v>548</v>
      </c>
      <c r="E32" s="145" t="s">
        <v>531</v>
      </c>
      <c r="F32" s="145" t="s">
        <v>549</v>
      </c>
      <c r="G32" s="145" t="s">
        <v>550</v>
      </c>
    </row>
    <row r="33" spans="1:7" x14ac:dyDescent="0.25">
      <c r="A33" s="140" t="s">
        <v>485</v>
      </c>
      <c r="B33" s="141" t="s">
        <v>486</v>
      </c>
      <c r="C33" s="145" t="s">
        <v>551</v>
      </c>
      <c r="D33" s="145" t="s">
        <v>552</v>
      </c>
      <c r="E33" s="145"/>
      <c r="F33" s="145" t="s">
        <v>553</v>
      </c>
      <c r="G33" s="145" t="s">
        <v>554</v>
      </c>
    </row>
    <row r="34" spans="1:7" x14ac:dyDescent="0.25">
      <c r="A34" s="140" t="s">
        <v>487</v>
      </c>
      <c r="B34" s="141" t="s">
        <v>436</v>
      </c>
      <c r="C34" s="145"/>
      <c r="D34" s="145"/>
      <c r="E34" s="145"/>
      <c r="F34" s="145"/>
      <c r="G34" s="145"/>
    </row>
    <row r="35" spans="1:7" ht="30" x14ac:dyDescent="0.25">
      <c r="A35" s="140" t="s">
        <v>488</v>
      </c>
      <c r="B35" s="141" t="s">
        <v>489</v>
      </c>
      <c r="C35" s="145" t="s">
        <v>555</v>
      </c>
      <c r="D35" s="145"/>
      <c r="E35" s="145" t="s">
        <v>508</v>
      </c>
      <c r="F35" s="145" t="s">
        <v>556</v>
      </c>
      <c r="G35" s="145" t="s">
        <v>508</v>
      </c>
    </row>
    <row r="36" spans="1:7" x14ac:dyDescent="0.25">
      <c r="A36" s="140" t="s">
        <v>490</v>
      </c>
      <c r="B36" s="141" t="s">
        <v>491</v>
      </c>
      <c r="C36" s="145" t="s">
        <v>557</v>
      </c>
      <c r="D36" s="145"/>
      <c r="E36" s="145"/>
      <c r="F36" s="145"/>
      <c r="G36" s="145"/>
    </row>
    <row r="37" spans="1:7" x14ac:dyDescent="0.25">
      <c r="A37" s="140" t="s">
        <v>492</v>
      </c>
      <c r="B37" s="141" t="s">
        <v>491</v>
      </c>
      <c r="C37" s="145" t="s">
        <v>557</v>
      </c>
      <c r="D37" s="145"/>
      <c r="E37" s="145"/>
      <c r="F37" s="145"/>
      <c r="G37" s="145"/>
    </row>
    <row r="38" spans="1:7" x14ac:dyDescent="0.25">
      <c r="A38" s="140" t="s">
        <v>457</v>
      </c>
      <c r="B38" s="141" t="s">
        <v>493</v>
      </c>
      <c r="C38" s="145" t="s">
        <v>558</v>
      </c>
      <c r="D38" s="145"/>
      <c r="E38" s="145"/>
      <c r="F38" s="145"/>
      <c r="G38" s="145"/>
    </row>
    <row r="39" spans="1:7" x14ac:dyDescent="0.25">
      <c r="A39" s="140" t="s">
        <v>447</v>
      </c>
      <c r="B39" s="141" t="s">
        <v>493</v>
      </c>
      <c r="C39" s="145" t="s">
        <v>558</v>
      </c>
      <c r="D39" s="145"/>
      <c r="E39" s="145"/>
      <c r="F39" s="145"/>
      <c r="G39" s="145"/>
    </row>
    <row r="40" spans="1:7" x14ac:dyDescent="0.25">
      <c r="A40" s="140" t="s">
        <v>457</v>
      </c>
      <c r="B40" s="141" t="s">
        <v>494</v>
      </c>
      <c r="C40" s="145" t="s">
        <v>559</v>
      </c>
      <c r="D40" s="145"/>
      <c r="E40" s="145"/>
      <c r="F40" s="145"/>
      <c r="G40" s="145"/>
    </row>
    <row r="41" spans="1:7" x14ac:dyDescent="0.25">
      <c r="A41" s="142" t="s">
        <v>439</v>
      </c>
      <c r="B41" s="143" t="s">
        <v>495</v>
      </c>
      <c r="C41" s="146" t="s">
        <v>560</v>
      </c>
      <c r="D41" s="146" t="s">
        <v>561</v>
      </c>
      <c r="E41" s="146"/>
      <c r="F41" s="146"/>
      <c r="G41" s="146"/>
    </row>
  </sheetData>
  <mergeCells count="5">
    <mergeCell ref="A2:E2"/>
    <mergeCell ref="A3:E3"/>
    <mergeCell ref="A4:D4"/>
    <mergeCell ref="A5:E5"/>
    <mergeCell ref="A6:D6"/>
  </mergeCells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8</vt:i4>
      </vt:variant>
    </vt:vector>
  </HeadingPairs>
  <TitlesOfParts>
    <vt:vector size="14" baseType="lpstr">
      <vt:lpstr>PLANILHA</vt:lpstr>
      <vt:lpstr>BDI EQUIP</vt:lpstr>
      <vt:lpstr>BDI SERV</vt:lpstr>
      <vt:lpstr>COMPOSIÇÕES</vt:lpstr>
      <vt:lpstr>CRONOGRAMA</vt:lpstr>
      <vt:lpstr>HISTOGRAMA</vt:lpstr>
      <vt:lpstr>'BDI EQUIP'!Area_de_impressao</vt:lpstr>
      <vt:lpstr>'BDI SERV'!Area_de_impressao</vt:lpstr>
      <vt:lpstr>COMPOSIÇÕES!Area_de_impressao</vt:lpstr>
      <vt:lpstr>CRONOGRAMA!Area_de_impressao</vt:lpstr>
      <vt:lpstr>HISTOGRAMA!Area_de_impressao</vt:lpstr>
      <vt:lpstr>PLANILHA!Area_de_impressao</vt:lpstr>
      <vt:lpstr>COMPOSIÇÕES!Titulos_de_impressao</vt:lpstr>
      <vt:lpstr>PLANILHA!Titulos_de_impressao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Allyne Rodrigues Ribeiro Felix</dc:creator>
  <cp:lastModifiedBy>Allyne Rodrigues Ribeiro Felix</cp:lastModifiedBy>
  <cp:lastPrinted>2015-05-12T19:04:47Z</cp:lastPrinted>
  <dcterms:created xsi:type="dcterms:W3CDTF">2014-10-06T17:22:50Z</dcterms:created>
  <dcterms:modified xsi:type="dcterms:W3CDTF">2015-05-12T19:06:26Z</dcterms:modified>
</cp:coreProperties>
</file>