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xl/embeddings/oleObject546.bin" ContentType="application/vnd.openxmlformats-officedocument.oleObject"/>
  <Override PartName="/xl/embeddings/oleObject547.bin" ContentType="application/vnd.openxmlformats-officedocument.oleObject"/>
  <Override PartName="/xl/embeddings/oleObject548.bin" ContentType="application/vnd.openxmlformats-officedocument.oleObject"/>
  <Override PartName="/xl/embeddings/oleObject549.bin" ContentType="application/vnd.openxmlformats-officedocument.oleObject"/>
  <Override PartName="/xl/embeddings/oleObject550.bin" ContentType="application/vnd.openxmlformats-officedocument.oleObject"/>
  <Override PartName="/xl/embeddings/oleObject551.bin" ContentType="application/vnd.openxmlformats-officedocument.oleObject"/>
  <Override PartName="/xl/embeddings/oleObject552.bin" ContentType="application/vnd.openxmlformats-officedocument.oleObject"/>
  <Override PartName="/xl/embeddings/oleObject553.bin" ContentType="application/vnd.openxmlformats-officedocument.oleObject"/>
  <Override PartName="/xl/embeddings/oleObject554.bin" ContentType="application/vnd.openxmlformats-officedocument.oleObject"/>
  <Override PartName="/xl/embeddings/oleObject555.bin" ContentType="application/vnd.openxmlformats-officedocument.oleObject"/>
  <Override PartName="/xl/embeddings/oleObject556.bin" ContentType="application/vnd.openxmlformats-officedocument.oleObject"/>
  <Override PartName="/xl/embeddings/oleObject557.bin" ContentType="application/vnd.openxmlformats-officedocument.oleObject"/>
  <Override PartName="/xl/embeddings/oleObject558.bin" ContentType="application/vnd.openxmlformats-officedocument.oleObject"/>
  <Override PartName="/xl/embeddings/oleObject559.bin" ContentType="application/vnd.openxmlformats-officedocument.oleObject"/>
  <Override PartName="/xl/embeddings/oleObject560.bin" ContentType="application/vnd.openxmlformats-officedocument.oleObject"/>
  <Override PartName="/xl/embeddings/oleObject561.bin" ContentType="application/vnd.openxmlformats-officedocument.oleObject"/>
  <Override PartName="/xl/embeddings/oleObject562.bin" ContentType="application/vnd.openxmlformats-officedocument.oleObject"/>
  <Override PartName="/xl/embeddings/oleObject563.bin" ContentType="application/vnd.openxmlformats-officedocument.oleObject"/>
  <Override PartName="/xl/embeddings/oleObject564.bin" ContentType="application/vnd.openxmlformats-officedocument.oleObject"/>
  <Override PartName="/xl/embeddings/oleObject565.bin" ContentType="application/vnd.openxmlformats-officedocument.oleObject"/>
  <Override PartName="/xl/embeddings/oleObject566.bin" ContentType="application/vnd.openxmlformats-officedocument.oleObject"/>
  <Override PartName="/xl/embeddings/oleObject567.bin" ContentType="application/vnd.openxmlformats-officedocument.oleObject"/>
  <Override PartName="/xl/embeddings/oleObject568.bin" ContentType="application/vnd.openxmlformats-officedocument.oleObject"/>
  <Override PartName="/xl/embeddings/oleObject569.bin" ContentType="application/vnd.openxmlformats-officedocument.oleObject"/>
  <Override PartName="/xl/embeddings/oleObject570.bin" ContentType="application/vnd.openxmlformats-officedocument.oleObject"/>
  <Override PartName="/xl/embeddings/oleObject571.bin" ContentType="application/vnd.openxmlformats-officedocument.oleObject"/>
  <Override PartName="/xl/embeddings/oleObject572.bin" ContentType="application/vnd.openxmlformats-officedocument.oleObject"/>
  <Override PartName="/xl/embeddings/oleObject573.bin" ContentType="application/vnd.openxmlformats-officedocument.oleObject"/>
  <Override PartName="/xl/embeddings/oleObject574.bin" ContentType="application/vnd.openxmlformats-officedocument.oleObject"/>
  <Override PartName="/xl/embeddings/oleObject575.bin" ContentType="application/vnd.openxmlformats-officedocument.oleObject"/>
  <Override PartName="/xl/embeddings/oleObject576.bin" ContentType="application/vnd.openxmlformats-officedocument.oleObject"/>
  <Override PartName="/xl/embeddings/oleObject577.bin" ContentType="application/vnd.openxmlformats-officedocument.oleObject"/>
  <Override PartName="/xl/embeddings/oleObject578.bin" ContentType="application/vnd.openxmlformats-officedocument.oleObject"/>
  <Override PartName="/xl/embeddings/oleObject579.bin" ContentType="application/vnd.openxmlformats-officedocument.oleObject"/>
  <Override PartName="/xl/embeddings/oleObject580.bin" ContentType="application/vnd.openxmlformats-officedocument.oleObject"/>
  <Override PartName="/xl/embeddings/oleObject581.bin" ContentType="application/vnd.openxmlformats-officedocument.oleObject"/>
  <Override PartName="/xl/embeddings/oleObject582.bin" ContentType="application/vnd.openxmlformats-officedocument.oleObject"/>
  <Override PartName="/xl/embeddings/oleObject583.bin" ContentType="application/vnd.openxmlformats-officedocument.oleObject"/>
  <Override PartName="/xl/embeddings/oleObject584.bin" ContentType="application/vnd.openxmlformats-officedocument.oleObject"/>
  <Override PartName="/xl/embeddings/oleObject585.bin" ContentType="application/vnd.openxmlformats-officedocument.oleObject"/>
  <Override PartName="/xl/embeddings/oleObject586.bin" ContentType="application/vnd.openxmlformats-officedocument.oleObject"/>
  <Override PartName="/xl/embeddings/oleObject587.bin" ContentType="application/vnd.openxmlformats-officedocument.oleObject"/>
  <Override PartName="/xl/embeddings/oleObject588.bin" ContentType="application/vnd.openxmlformats-officedocument.oleObject"/>
  <Override PartName="/xl/embeddings/oleObject589.bin" ContentType="application/vnd.openxmlformats-officedocument.oleObject"/>
  <Override PartName="/xl/embeddings/oleObject590.bin" ContentType="application/vnd.openxmlformats-officedocument.oleObject"/>
  <Override PartName="/xl/embeddings/oleObject591.bin" ContentType="application/vnd.openxmlformats-officedocument.oleObject"/>
  <Override PartName="/xl/embeddings/oleObject592.bin" ContentType="application/vnd.openxmlformats-officedocument.oleObject"/>
  <Override PartName="/xl/embeddings/oleObject593.bin" ContentType="application/vnd.openxmlformats-officedocument.oleObject"/>
  <Override PartName="/xl/embeddings/oleObject594.bin" ContentType="application/vnd.openxmlformats-officedocument.oleObject"/>
  <Override PartName="/xl/embeddings/oleObject595.bin" ContentType="application/vnd.openxmlformats-officedocument.oleObject"/>
  <Override PartName="/xl/embeddings/oleObject596.bin" ContentType="application/vnd.openxmlformats-officedocument.oleObject"/>
  <Override PartName="/xl/embeddings/oleObject597.bin" ContentType="application/vnd.openxmlformats-officedocument.oleObject"/>
  <Override PartName="/xl/embeddings/oleObject598.bin" ContentType="application/vnd.openxmlformats-officedocument.oleObject"/>
  <Override PartName="/xl/embeddings/oleObject599.bin" ContentType="application/vnd.openxmlformats-officedocument.oleObject"/>
  <Override PartName="/xl/embeddings/oleObject600.bin" ContentType="application/vnd.openxmlformats-officedocument.oleObject"/>
  <Override PartName="/xl/embeddings/oleObject601.bin" ContentType="application/vnd.openxmlformats-officedocument.oleObject"/>
  <Override PartName="/xl/embeddings/oleObject602.bin" ContentType="application/vnd.openxmlformats-officedocument.oleObject"/>
  <Override PartName="/xl/embeddings/oleObject603.bin" ContentType="application/vnd.openxmlformats-officedocument.oleObject"/>
  <Override PartName="/xl/embeddings/oleObject604.bin" ContentType="application/vnd.openxmlformats-officedocument.oleObject"/>
  <Override PartName="/xl/embeddings/oleObject605.bin" ContentType="application/vnd.openxmlformats-officedocument.oleObject"/>
  <Override PartName="/xl/embeddings/oleObject606.bin" ContentType="application/vnd.openxmlformats-officedocument.oleObject"/>
  <Override PartName="/xl/embeddings/oleObject607.bin" ContentType="application/vnd.openxmlformats-officedocument.oleObject"/>
  <Override PartName="/xl/embeddings/oleObject608.bin" ContentType="application/vnd.openxmlformats-officedocument.oleObject"/>
  <Override PartName="/xl/embeddings/oleObject609.bin" ContentType="application/vnd.openxmlformats-officedocument.oleObject"/>
  <Override PartName="/xl/embeddings/oleObject610.bin" ContentType="application/vnd.openxmlformats-officedocument.oleObject"/>
  <Override PartName="/xl/embeddings/oleObject611.bin" ContentType="application/vnd.openxmlformats-officedocument.oleObject"/>
  <Override PartName="/xl/embeddings/oleObject612.bin" ContentType="application/vnd.openxmlformats-officedocument.oleObject"/>
  <Override PartName="/xl/embeddings/oleObject613.bin" ContentType="application/vnd.openxmlformats-officedocument.oleObject"/>
  <Override PartName="/xl/embeddings/oleObject614.bin" ContentType="application/vnd.openxmlformats-officedocument.oleObject"/>
  <Override PartName="/xl/embeddings/oleObject615.bin" ContentType="application/vnd.openxmlformats-officedocument.oleObject"/>
  <Override PartName="/xl/embeddings/oleObject616.bin" ContentType="application/vnd.openxmlformats-officedocument.oleObject"/>
  <Override PartName="/xl/embeddings/oleObject617.bin" ContentType="application/vnd.openxmlformats-officedocument.oleObject"/>
  <Override PartName="/xl/embeddings/oleObject618.bin" ContentType="application/vnd.openxmlformats-officedocument.oleObject"/>
  <Override PartName="/xl/embeddings/oleObject619.bin" ContentType="application/vnd.openxmlformats-officedocument.oleObject"/>
  <Override PartName="/xl/embeddings/oleObject620.bin" ContentType="application/vnd.openxmlformats-officedocument.oleObject"/>
  <Override PartName="/xl/embeddings/oleObject621.bin" ContentType="application/vnd.openxmlformats-officedocument.oleObject"/>
  <Override PartName="/xl/embeddings/oleObject622.bin" ContentType="application/vnd.openxmlformats-officedocument.oleObject"/>
  <Override PartName="/xl/embeddings/oleObject623.bin" ContentType="application/vnd.openxmlformats-officedocument.oleObject"/>
  <Override PartName="/xl/embeddings/oleObject624.bin" ContentType="application/vnd.openxmlformats-officedocument.oleObject"/>
  <Override PartName="/xl/embeddings/oleObject625.bin" ContentType="application/vnd.openxmlformats-officedocument.oleObject"/>
  <Override PartName="/xl/embeddings/oleObject626.bin" ContentType="application/vnd.openxmlformats-officedocument.oleObject"/>
  <Override PartName="/xl/embeddings/oleObject627.bin" ContentType="application/vnd.openxmlformats-officedocument.oleObject"/>
  <Override PartName="/xl/embeddings/oleObject628.bin" ContentType="application/vnd.openxmlformats-officedocument.oleObject"/>
  <Override PartName="/xl/embeddings/oleObject629.bin" ContentType="application/vnd.openxmlformats-officedocument.oleObject"/>
  <Override PartName="/xl/embeddings/oleObject630.bin" ContentType="application/vnd.openxmlformats-officedocument.oleObject"/>
  <Override PartName="/xl/embeddings/oleObject631.bin" ContentType="application/vnd.openxmlformats-officedocument.oleObject"/>
  <Override PartName="/xl/embeddings/oleObject632.bin" ContentType="application/vnd.openxmlformats-officedocument.oleObject"/>
  <Override PartName="/xl/embeddings/oleObject633.bin" ContentType="application/vnd.openxmlformats-officedocument.oleObject"/>
  <Override PartName="/xl/embeddings/oleObject634.bin" ContentType="application/vnd.openxmlformats-officedocument.oleObject"/>
  <Override PartName="/xl/embeddings/oleObject635.bin" ContentType="application/vnd.openxmlformats-officedocument.oleObject"/>
  <Override PartName="/xl/embeddings/oleObject636.bin" ContentType="application/vnd.openxmlformats-officedocument.oleObject"/>
  <Override PartName="/xl/embeddings/oleObject637.bin" ContentType="application/vnd.openxmlformats-officedocument.oleObject"/>
  <Override PartName="/xl/embeddings/oleObject638.bin" ContentType="application/vnd.openxmlformats-officedocument.oleObject"/>
  <Override PartName="/xl/embeddings/oleObject639.bin" ContentType="application/vnd.openxmlformats-officedocument.oleObject"/>
  <Override PartName="/xl/embeddings/oleObject640.bin" ContentType="application/vnd.openxmlformats-officedocument.oleObject"/>
  <Override PartName="/xl/embeddings/oleObject641.bin" ContentType="application/vnd.openxmlformats-officedocument.oleObject"/>
  <Override PartName="/xl/embeddings/oleObject642.bin" ContentType="application/vnd.openxmlformats-officedocument.oleObject"/>
  <Override PartName="/xl/embeddings/oleObject643.bin" ContentType="application/vnd.openxmlformats-officedocument.oleObject"/>
  <Override PartName="/xl/embeddings/oleObject644.bin" ContentType="application/vnd.openxmlformats-officedocument.oleObject"/>
  <Override PartName="/xl/embeddings/oleObject645.bin" ContentType="application/vnd.openxmlformats-officedocument.oleObject"/>
  <Override PartName="/xl/embeddings/oleObject646.bin" ContentType="application/vnd.openxmlformats-officedocument.oleObject"/>
  <Override PartName="/xl/embeddings/oleObject647.bin" ContentType="application/vnd.openxmlformats-officedocument.oleObject"/>
  <Override PartName="/xl/embeddings/oleObject648.bin" ContentType="application/vnd.openxmlformats-officedocument.oleObject"/>
  <Override PartName="/xl/embeddings/oleObject649.bin" ContentType="application/vnd.openxmlformats-officedocument.oleObject"/>
  <Override PartName="/xl/embeddings/oleObject650.bin" ContentType="application/vnd.openxmlformats-officedocument.oleObject"/>
  <Override PartName="/xl/embeddings/oleObject651.bin" ContentType="application/vnd.openxmlformats-officedocument.oleObject"/>
  <Override PartName="/xl/embeddings/oleObject652.bin" ContentType="application/vnd.openxmlformats-officedocument.oleObject"/>
  <Override PartName="/xl/embeddings/oleObject653.bin" ContentType="application/vnd.openxmlformats-officedocument.oleObject"/>
  <Override PartName="/xl/embeddings/oleObject654.bin" ContentType="application/vnd.openxmlformats-officedocument.oleObject"/>
  <Override PartName="/xl/embeddings/oleObject655.bin" ContentType="application/vnd.openxmlformats-officedocument.oleObject"/>
  <Override PartName="/xl/embeddings/oleObject656.bin" ContentType="application/vnd.openxmlformats-officedocument.oleObject"/>
  <Override PartName="/xl/embeddings/oleObject657.bin" ContentType="application/vnd.openxmlformats-officedocument.oleObject"/>
  <Override PartName="/xl/embeddings/oleObject658.bin" ContentType="application/vnd.openxmlformats-officedocument.oleObject"/>
  <Override PartName="/xl/embeddings/oleObject659.bin" ContentType="application/vnd.openxmlformats-officedocument.oleObject"/>
  <Override PartName="/xl/embeddings/oleObject660.bin" ContentType="application/vnd.openxmlformats-officedocument.oleObject"/>
  <Override PartName="/xl/embeddings/oleObject661.bin" ContentType="application/vnd.openxmlformats-officedocument.oleObject"/>
  <Override PartName="/xl/embeddings/oleObject662.bin" ContentType="application/vnd.openxmlformats-officedocument.oleObject"/>
  <Override PartName="/xl/embeddings/oleObject663.bin" ContentType="application/vnd.openxmlformats-officedocument.oleObject"/>
  <Override PartName="/xl/embeddings/oleObject664.bin" ContentType="application/vnd.openxmlformats-officedocument.oleObject"/>
  <Override PartName="/xl/embeddings/oleObject665.bin" ContentType="application/vnd.openxmlformats-officedocument.oleObject"/>
  <Override PartName="/xl/embeddings/oleObject666.bin" ContentType="application/vnd.openxmlformats-officedocument.oleObject"/>
  <Override PartName="/xl/embeddings/oleObject667.bin" ContentType="application/vnd.openxmlformats-officedocument.oleObject"/>
  <Override PartName="/xl/embeddings/oleObject668.bin" ContentType="application/vnd.openxmlformats-officedocument.oleObject"/>
  <Override PartName="/xl/embeddings/oleObject669.bin" ContentType="application/vnd.openxmlformats-officedocument.oleObject"/>
  <Override PartName="/xl/embeddings/oleObject670.bin" ContentType="application/vnd.openxmlformats-officedocument.oleObject"/>
  <Override PartName="/xl/embeddings/oleObject671.bin" ContentType="application/vnd.openxmlformats-officedocument.oleObject"/>
  <Override PartName="/xl/embeddings/oleObject672.bin" ContentType="application/vnd.openxmlformats-officedocument.oleObject"/>
  <Override PartName="/xl/embeddings/oleObject673.bin" ContentType="application/vnd.openxmlformats-officedocument.oleObject"/>
  <Override PartName="/xl/embeddings/oleObject674.bin" ContentType="application/vnd.openxmlformats-officedocument.oleObject"/>
  <Override PartName="/xl/embeddings/oleObject675.bin" ContentType="application/vnd.openxmlformats-officedocument.oleObject"/>
  <Override PartName="/xl/embeddings/oleObject676.bin" ContentType="application/vnd.openxmlformats-officedocument.oleObject"/>
  <Override PartName="/xl/embeddings/oleObject677.bin" ContentType="application/vnd.openxmlformats-officedocument.oleObject"/>
  <Override PartName="/xl/embeddings/oleObject678.bin" ContentType="application/vnd.openxmlformats-officedocument.oleObject"/>
  <Override PartName="/xl/embeddings/oleObject679.bin" ContentType="application/vnd.openxmlformats-officedocument.oleObject"/>
  <Override PartName="/xl/embeddings/oleObject680.bin" ContentType="application/vnd.openxmlformats-officedocument.oleObject"/>
  <Override PartName="/xl/embeddings/oleObject681.bin" ContentType="application/vnd.openxmlformats-officedocument.oleObject"/>
  <Override PartName="/xl/embeddings/oleObject682.bin" ContentType="application/vnd.openxmlformats-officedocument.oleObject"/>
  <Override PartName="/xl/embeddings/oleObject683.bin" ContentType="application/vnd.openxmlformats-officedocument.oleObject"/>
  <Override PartName="/xl/embeddings/oleObject684.bin" ContentType="application/vnd.openxmlformats-officedocument.oleObject"/>
  <Override PartName="/xl/embeddings/oleObject685.bin" ContentType="application/vnd.openxmlformats-officedocument.oleObject"/>
  <Override PartName="/xl/embeddings/oleObject686.bin" ContentType="application/vnd.openxmlformats-officedocument.oleObject"/>
  <Override PartName="/xl/embeddings/oleObject687.bin" ContentType="application/vnd.openxmlformats-officedocument.oleObject"/>
  <Override PartName="/xl/embeddings/oleObject688.bin" ContentType="application/vnd.openxmlformats-officedocument.oleObject"/>
  <Override PartName="/xl/embeddings/oleObject689.bin" ContentType="application/vnd.openxmlformats-officedocument.oleObject"/>
  <Override PartName="/xl/embeddings/oleObject690.bin" ContentType="application/vnd.openxmlformats-officedocument.oleObject"/>
  <Override PartName="/xl/embeddings/oleObject691.bin" ContentType="application/vnd.openxmlformats-officedocument.oleObject"/>
  <Override PartName="/xl/embeddings/oleObject692.bin" ContentType="application/vnd.openxmlformats-officedocument.oleObject"/>
  <Override PartName="/xl/embeddings/oleObject693.bin" ContentType="application/vnd.openxmlformats-officedocument.oleObject"/>
  <Override PartName="/xl/embeddings/oleObject694.bin" ContentType="application/vnd.openxmlformats-officedocument.oleObject"/>
  <Override PartName="/xl/embeddings/oleObject695.bin" ContentType="application/vnd.openxmlformats-officedocument.oleObject"/>
  <Override PartName="/xl/embeddings/oleObject696.bin" ContentType="application/vnd.openxmlformats-officedocument.oleObject"/>
  <Override PartName="/xl/embeddings/oleObject697.bin" ContentType="application/vnd.openxmlformats-officedocument.oleObject"/>
  <Override PartName="/xl/embeddings/oleObject698.bin" ContentType="application/vnd.openxmlformats-officedocument.oleObject"/>
  <Override PartName="/xl/embeddings/oleObject699.bin" ContentType="application/vnd.openxmlformats-officedocument.oleObject"/>
  <Override PartName="/xl/embeddings/oleObject700.bin" ContentType="application/vnd.openxmlformats-officedocument.oleObject"/>
  <Override PartName="/xl/embeddings/oleObject701.bin" ContentType="application/vnd.openxmlformats-officedocument.oleObject"/>
  <Override PartName="/xl/embeddings/oleObject702.bin" ContentType="application/vnd.openxmlformats-officedocument.oleObject"/>
  <Override PartName="/xl/embeddings/oleObject703.bin" ContentType="application/vnd.openxmlformats-officedocument.oleObject"/>
  <Override PartName="/xl/embeddings/oleObject704.bin" ContentType="application/vnd.openxmlformats-officedocument.oleObject"/>
  <Override PartName="/xl/embeddings/oleObject705.bin" ContentType="application/vnd.openxmlformats-officedocument.oleObject"/>
  <Override PartName="/xl/embeddings/oleObject706.bin" ContentType="application/vnd.openxmlformats-officedocument.oleObject"/>
  <Override PartName="/xl/embeddings/oleObject707.bin" ContentType="application/vnd.openxmlformats-officedocument.oleObject"/>
  <Override PartName="/xl/embeddings/oleObject708.bin" ContentType="application/vnd.openxmlformats-officedocument.oleObject"/>
  <Override PartName="/xl/embeddings/oleObject709.bin" ContentType="application/vnd.openxmlformats-officedocument.oleObject"/>
  <Override PartName="/xl/embeddings/oleObject710.bin" ContentType="application/vnd.openxmlformats-officedocument.oleObject"/>
  <Override PartName="/xl/embeddings/oleObject711.bin" ContentType="application/vnd.openxmlformats-officedocument.oleObject"/>
  <Override PartName="/xl/embeddings/oleObject712.bin" ContentType="application/vnd.openxmlformats-officedocument.oleObject"/>
  <Override PartName="/xl/embeddings/oleObject713.bin" ContentType="application/vnd.openxmlformats-officedocument.oleObject"/>
  <Override PartName="/xl/embeddings/oleObject714.bin" ContentType="application/vnd.openxmlformats-officedocument.oleObject"/>
  <Override PartName="/xl/embeddings/oleObject715.bin" ContentType="application/vnd.openxmlformats-officedocument.oleObject"/>
  <Override PartName="/xl/embeddings/oleObject716.bin" ContentType="application/vnd.openxmlformats-officedocument.oleObject"/>
  <Override PartName="/xl/embeddings/oleObject717.bin" ContentType="application/vnd.openxmlformats-officedocument.oleObject"/>
  <Override PartName="/xl/embeddings/oleObject718.bin" ContentType="application/vnd.openxmlformats-officedocument.oleObject"/>
  <Override PartName="/xl/embeddings/oleObject719.bin" ContentType="application/vnd.openxmlformats-officedocument.oleObject"/>
  <Override PartName="/xl/embeddings/oleObject720.bin" ContentType="application/vnd.openxmlformats-officedocument.oleObject"/>
  <Override PartName="/xl/embeddings/oleObject721.bin" ContentType="application/vnd.openxmlformats-officedocument.oleObject"/>
  <Override PartName="/xl/embeddings/oleObject722.bin" ContentType="application/vnd.openxmlformats-officedocument.oleObject"/>
  <Override PartName="/xl/embeddings/oleObject723.bin" ContentType="application/vnd.openxmlformats-officedocument.oleObject"/>
  <Override PartName="/xl/embeddings/oleObject724.bin" ContentType="application/vnd.openxmlformats-officedocument.oleObject"/>
  <Override PartName="/xl/embeddings/oleObject725.bin" ContentType="application/vnd.openxmlformats-officedocument.oleObject"/>
  <Override PartName="/xl/embeddings/oleObject726.bin" ContentType="application/vnd.openxmlformats-officedocument.oleObject"/>
  <Override PartName="/xl/embeddings/oleObject727.bin" ContentType="application/vnd.openxmlformats-officedocument.oleObject"/>
  <Override PartName="/xl/embeddings/oleObject728.bin" ContentType="application/vnd.openxmlformats-officedocument.oleObject"/>
  <Override PartName="/xl/embeddings/oleObject729.bin" ContentType="application/vnd.openxmlformats-officedocument.oleObject"/>
  <Override PartName="/xl/embeddings/oleObject730.bin" ContentType="application/vnd.openxmlformats-officedocument.oleObject"/>
  <Override PartName="/xl/embeddings/oleObject731.bin" ContentType="application/vnd.openxmlformats-officedocument.oleObject"/>
  <Override PartName="/xl/embeddings/oleObject732.bin" ContentType="application/vnd.openxmlformats-officedocument.oleObject"/>
  <Override PartName="/xl/embeddings/oleObject733.bin" ContentType="application/vnd.openxmlformats-officedocument.oleObject"/>
  <Override PartName="/xl/embeddings/oleObject734.bin" ContentType="application/vnd.openxmlformats-officedocument.oleObject"/>
  <Override PartName="/xl/embeddings/oleObject735.bin" ContentType="application/vnd.openxmlformats-officedocument.oleObject"/>
  <Override PartName="/xl/embeddings/oleObject736.bin" ContentType="application/vnd.openxmlformats-officedocument.oleObject"/>
  <Override PartName="/xl/embeddings/oleObject737.bin" ContentType="application/vnd.openxmlformats-officedocument.oleObject"/>
  <Override PartName="/xl/embeddings/oleObject738.bin" ContentType="application/vnd.openxmlformats-officedocument.oleObject"/>
  <Override PartName="/xl/embeddings/oleObject739.bin" ContentType="application/vnd.openxmlformats-officedocument.oleObject"/>
  <Override PartName="/xl/embeddings/oleObject740.bin" ContentType="application/vnd.openxmlformats-officedocument.oleObject"/>
  <Override PartName="/xl/embeddings/oleObject741.bin" ContentType="application/vnd.openxmlformats-officedocument.oleObject"/>
  <Override PartName="/xl/embeddings/oleObject742.bin" ContentType="application/vnd.openxmlformats-officedocument.oleObject"/>
  <Override PartName="/xl/embeddings/oleObject743.bin" ContentType="application/vnd.openxmlformats-officedocument.oleObject"/>
  <Override PartName="/xl/embeddings/oleObject744.bin" ContentType="application/vnd.openxmlformats-officedocument.oleObject"/>
  <Override PartName="/xl/embeddings/oleObject745.bin" ContentType="application/vnd.openxmlformats-officedocument.oleObject"/>
  <Override PartName="/xl/embeddings/oleObject746.bin" ContentType="application/vnd.openxmlformats-officedocument.oleObject"/>
  <Override PartName="/xl/embeddings/oleObject747.bin" ContentType="application/vnd.openxmlformats-officedocument.oleObject"/>
  <Override PartName="/xl/embeddings/oleObject748.bin" ContentType="application/vnd.openxmlformats-officedocument.oleObject"/>
  <Override PartName="/xl/embeddings/oleObject749.bin" ContentType="application/vnd.openxmlformats-officedocument.oleObject"/>
  <Override PartName="/xl/embeddings/oleObject750.bin" ContentType="application/vnd.openxmlformats-officedocument.oleObject"/>
  <Override PartName="/xl/embeddings/oleObject751.bin" ContentType="application/vnd.openxmlformats-officedocument.oleObject"/>
  <Override PartName="/xl/embeddings/oleObject752.bin" ContentType="application/vnd.openxmlformats-officedocument.oleObject"/>
  <Override PartName="/xl/embeddings/oleObject753.bin" ContentType="application/vnd.openxmlformats-officedocument.oleObject"/>
  <Override PartName="/xl/embeddings/oleObject754.bin" ContentType="application/vnd.openxmlformats-officedocument.oleObject"/>
  <Override PartName="/xl/embeddings/oleObject755.bin" ContentType="application/vnd.openxmlformats-officedocument.oleObject"/>
  <Override PartName="/xl/embeddings/oleObject756.bin" ContentType="application/vnd.openxmlformats-officedocument.oleObject"/>
  <Override PartName="/xl/embeddings/oleObject757.bin" ContentType="application/vnd.openxmlformats-officedocument.oleObject"/>
  <Override PartName="/xl/embeddings/oleObject758.bin" ContentType="application/vnd.openxmlformats-officedocument.oleObject"/>
  <Override PartName="/xl/embeddings/oleObject759.bin" ContentType="application/vnd.openxmlformats-officedocument.oleObject"/>
  <Override PartName="/xl/embeddings/oleObject760.bin" ContentType="application/vnd.openxmlformats-officedocument.oleObject"/>
  <Override PartName="/xl/embeddings/oleObject761.bin" ContentType="application/vnd.openxmlformats-officedocument.oleObject"/>
  <Override PartName="/xl/embeddings/oleObject762.bin" ContentType="application/vnd.openxmlformats-officedocument.oleObject"/>
  <Override PartName="/xl/embeddings/oleObject763.bin" ContentType="application/vnd.openxmlformats-officedocument.oleObject"/>
  <Override PartName="/xl/embeddings/oleObject764.bin" ContentType="application/vnd.openxmlformats-officedocument.oleObject"/>
  <Override PartName="/xl/embeddings/oleObject765.bin" ContentType="application/vnd.openxmlformats-officedocument.oleObject"/>
  <Override PartName="/xl/embeddings/oleObject766.bin" ContentType="application/vnd.openxmlformats-officedocument.oleObject"/>
  <Override PartName="/xl/embeddings/oleObject767.bin" ContentType="application/vnd.openxmlformats-officedocument.oleObject"/>
  <Override PartName="/xl/embeddings/oleObject768.bin" ContentType="application/vnd.openxmlformats-officedocument.oleObject"/>
  <Override PartName="/xl/embeddings/oleObject769.bin" ContentType="application/vnd.openxmlformats-officedocument.oleObject"/>
  <Override PartName="/xl/embeddings/oleObject770.bin" ContentType="application/vnd.openxmlformats-officedocument.oleObject"/>
  <Override PartName="/xl/embeddings/oleObject771.bin" ContentType="application/vnd.openxmlformats-officedocument.oleObject"/>
  <Override PartName="/xl/embeddings/oleObject772.bin" ContentType="application/vnd.openxmlformats-officedocument.oleObject"/>
  <Override PartName="/xl/embeddings/oleObject773.bin" ContentType="application/vnd.openxmlformats-officedocument.oleObject"/>
  <Override PartName="/xl/embeddings/oleObject774.bin" ContentType="application/vnd.openxmlformats-officedocument.oleObject"/>
  <Override PartName="/xl/embeddings/oleObject775.bin" ContentType="application/vnd.openxmlformats-officedocument.oleObject"/>
  <Override PartName="/xl/embeddings/oleObject776.bin" ContentType="application/vnd.openxmlformats-officedocument.oleObject"/>
  <Override PartName="/xl/embeddings/oleObject777.bin" ContentType="application/vnd.openxmlformats-officedocument.oleObject"/>
  <Override PartName="/xl/embeddings/oleObject778.bin" ContentType="application/vnd.openxmlformats-officedocument.oleObject"/>
  <Override PartName="/xl/embeddings/oleObject779.bin" ContentType="application/vnd.openxmlformats-officedocument.oleObject"/>
  <Override PartName="/xl/embeddings/oleObject780.bin" ContentType="application/vnd.openxmlformats-officedocument.oleObject"/>
  <Override PartName="/xl/embeddings/oleObject781.bin" ContentType="application/vnd.openxmlformats-officedocument.oleObject"/>
  <Override PartName="/xl/embeddings/oleObject782.bin" ContentType="application/vnd.openxmlformats-officedocument.oleObject"/>
  <Override PartName="/xl/embeddings/oleObject783.bin" ContentType="application/vnd.openxmlformats-officedocument.oleObject"/>
  <Override PartName="/xl/embeddings/oleObject784.bin" ContentType="application/vnd.openxmlformats-officedocument.oleObject"/>
  <Override PartName="/xl/embeddings/oleObject785.bin" ContentType="application/vnd.openxmlformats-officedocument.oleObject"/>
  <Override PartName="/xl/embeddings/oleObject786.bin" ContentType="application/vnd.openxmlformats-officedocument.oleObject"/>
  <Override PartName="/xl/embeddings/oleObject787.bin" ContentType="application/vnd.openxmlformats-officedocument.oleObject"/>
  <Override PartName="/xl/embeddings/oleObject788.bin" ContentType="application/vnd.openxmlformats-officedocument.oleObject"/>
  <Override PartName="/xl/embeddings/oleObject789.bin" ContentType="application/vnd.openxmlformats-officedocument.oleObject"/>
  <Override PartName="/xl/embeddings/oleObject790.bin" ContentType="application/vnd.openxmlformats-officedocument.oleObject"/>
  <Override PartName="/xl/embeddings/oleObject791.bin" ContentType="application/vnd.openxmlformats-officedocument.oleObject"/>
  <Override PartName="/xl/embeddings/oleObject792.bin" ContentType="application/vnd.openxmlformats-officedocument.oleObject"/>
  <Override PartName="/xl/embeddings/oleObject793.bin" ContentType="application/vnd.openxmlformats-officedocument.oleObject"/>
  <Override PartName="/xl/embeddings/oleObject794.bin" ContentType="application/vnd.openxmlformats-officedocument.oleObject"/>
  <Override PartName="/xl/embeddings/oleObject795.bin" ContentType="application/vnd.openxmlformats-officedocument.oleObject"/>
  <Override PartName="/xl/embeddings/oleObject796.bin" ContentType="application/vnd.openxmlformats-officedocument.oleObject"/>
  <Override PartName="/xl/embeddings/oleObject797.bin" ContentType="application/vnd.openxmlformats-officedocument.oleObject"/>
  <Override PartName="/xl/embeddings/oleObject798.bin" ContentType="application/vnd.openxmlformats-officedocument.oleObject"/>
  <Override PartName="/xl/embeddings/oleObject799.bin" ContentType="application/vnd.openxmlformats-officedocument.oleObject"/>
  <Override PartName="/xl/embeddings/oleObject800.bin" ContentType="application/vnd.openxmlformats-officedocument.oleObject"/>
  <Override PartName="/xl/embeddings/oleObject801.bin" ContentType="application/vnd.openxmlformats-officedocument.oleObject"/>
  <Override PartName="/xl/embeddings/oleObject802.bin" ContentType="application/vnd.openxmlformats-officedocument.oleObject"/>
  <Override PartName="/xl/embeddings/oleObject803.bin" ContentType="application/vnd.openxmlformats-officedocument.oleObject"/>
  <Override PartName="/xl/embeddings/oleObject804.bin" ContentType="application/vnd.openxmlformats-officedocument.oleObject"/>
  <Override PartName="/xl/embeddings/oleObject805.bin" ContentType="application/vnd.openxmlformats-officedocument.oleObject"/>
  <Override PartName="/xl/embeddings/oleObject806.bin" ContentType="application/vnd.openxmlformats-officedocument.oleObject"/>
  <Override PartName="/xl/embeddings/oleObject807.bin" ContentType="application/vnd.openxmlformats-officedocument.oleObject"/>
  <Override PartName="/xl/embeddings/oleObject808.bin" ContentType="application/vnd.openxmlformats-officedocument.oleObject"/>
  <Override PartName="/xl/embeddings/oleObject809.bin" ContentType="application/vnd.openxmlformats-officedocument.oleObject"/>
  <Override PartName="/xl/embeddings/oleObject810.bin" ContentType="application/vnd.openxmlformats-officedocument.oleObject"/>
  <Override PartName="/xl/embeddings/oleObject811.bin" ContentType="application/vnd.openxmlformats-officedocument.oleObject"/>
  <Override PartName="/xl/embeddings/oleObject812.bin" ContentType="application/vnd.openxmlformats-officedocument.oleObject"/>
  <Override PartName="/xl/embeddings/oleObject813.bin" ContentType="application/vnd.openxmlformats-officedocument.oleObject"/>
  <Override PartName="/xl/embeddings/oleObject814.bin" ContentType="application/vnd.openxmlformats-officedocument.oleObject"/>
  <Override PartName="/xl/embeddings/oleObject815.bin" ContentType="application/vnd.openxmlformats-officedocument.oleObject"/>
  <Override PartName="/xl/embeddings/oleObject816.bin" ContentType="application/vnd.openxmlformats-officedocument.oleObject"/>
  <Override PartName="/xl/embeddings/oleObject817.bin" ContentType="application/vnd.openxmlformats-officedocument.oleObject"/>
  <Override PartName="/xl/embeddings/oleObject818.bin" ContentType="application/vnd.openxmlformats-officedocument.oleObject"/>
  <Override PartName="/xl/embeddings/oleObject819.bin" ContentType="application/vnd.openxmlformats-officedocument.oleObject"/>
  <Override PartName="/xl/embeddings/oleObject820.bin" ContentType="application/vnd.openxmlformats-officedocument.oleObject"/>
  <Override PartName="/xl/embeddings/oleObject821.bin" ContentType="application/vnd.openxmlformats-officedocument.oleObject"/>
  <Override PartName="/xl/embeddings/oleObject822.bin" ContentType="application/vnd.openxmlformats-officedocument.oleObject"/>
  <Override PartName="/xl/embeddings/oleObject823.bin" ContentType="application/vnd.openxmlformats-officedocument.oleObject"/>
  <Override PartName="/xl/embeddings/oleObject824.bin" ContentType="application/vnd.openxmlformats-officedocument.oleObject"/>
  <Override PartName="/xl/embeddings/oleObject825.bin" ContentType="application/vnd.openxmlformats-officedocument.oleObject"/>
  <Override PartName="/xl/embeddings/oleObject826.bin" ContentType="application/vnd.openxmlformats-officedocument.oleObject"/>
  <Override PartName="/xl/embeddings/oleObject827.bin" ContentType="application/vnd.openxmlformats-officedocument.oleObject"/>
  <Override PartName="/xl/embeddings/oleObject828.bin" ContentType="application/vnd.openxmlformats-officedocument.oleObject"/>
  <Override PartName="/xl/embeddings/oleObject829.bin" ContentType="application/vnd.openxmlformats-officedocument.oleObject"/>
  <Override PartName="/xl/embeddings/oleObject830.bin" ContentType="application/vnd.openxmlformats-officedocument.oleObject"/>
  <Override PartName="/xl/embeddings/oleObject831.bin" ContentType="application/vnd.openxmlformats-officedocument.oleObject"/>
  <Override PartName="/xl/embeddings/oleObject832.bin" ContentType="application/vnd.openxmlformats-officedocument.oleObject"/>
  <Override PartName="/xl/embeddings/oleObject833.bin" ContentType="application/vnd.openxmlformats-officedocument.oleObject"/>
  <Override PartName="/xl/embeddings/oleObject834.bin" ContentType="application/vnd.openxmlformats-officedocument.oleObject"/>
  <Override PartName="/xl/embeddings/oleObject835.bin" ContentType="application/vnd.openxmlformats-officedocument.oleObject"/>
  <Override PartName="/xl/embeddings/oleObject836.bin" ContentType="application/vnd.openxmlformats-officedocument.oleObject"/>
  <Override PartName="/xl/embeddings/oleObject837.bin" ContentType="application/vnd.openxmlformats-officedocument.oleObject"/>
  <Override PartName="/xl/embeddings/oleObject838.bin" ContentType="application/vnd.openxmlformats-officedocument.oleObject"/>
  <Override PartName="/xl/embeddings/oleObject839.bin" ContentType="application/vnd.openxmlformats-officedocument.oleObject"/>
  <Override PartName="/xl/embeddings/oleObject840.bin" ContentType="application/vnd.openxmlformats-officedocument.oleObject"/>
  <Override PartName="/xl/embeddings/oleObject841.bin" ContentType="application/vnd.openxmlformats-officedocument.oleObject"/>
  <Override PartName="/xl/embeddings/oleObject842.bin" ContentType="application/vnd.openxmlformats-officedocument.oleObject"/>
  <Override PartName="/xl/embeddings/oleObject843.bin" ContentType="application/vnd.openxmlformats-officedocument.oleObject"/>
  <Override PartName="/xl/embeddings/oleObject844.bin" ContentType="application/vnd.openxmlformats-officedocument.oleObject"/>
  <Override PartName="/xl/embeddings/oleObject845.bin" ContentType="application/vnd.openxmlformats-officedocument.oleObject"/>
  <Override PartName="/xl/embeddings/oleObject846.bin" ContentType="application/vnd.openxmlformats-officedocument.oleObject"/>
  <Override PartName="/xl/embeddings/oleObject847.bin" ContentType="application/vnd.openxmlformats-officedocument.oleObject"/>
  <Override PartName="/xl/embeddings/oleObject848.bin" ContentType="application/vnd.openxmlformats-officedocument.oleObject"/>
  <Override PartName="/xl/embeddings/oleObject849.bin" ContentType="application/vnd.openxmlformats-officedocument.oleObject"/>
  <Override PartName="/xl/embeddings/oleObject850.bin" ContentType="application/vnd.openxmlformats-officedocument.oleObject"/>
  <Override PartName="/xl/embeddings/oleObject851.bin" ContentType="application/vnd.openxmlformats-officedocument.oleObject"/>
  <Override PartName="/xl/embeddings/oleObject852.bin" ContentType="application/vnd.openxmlformats-officedocument.oleObject"/>
  <Override PartName="/xl/embeddings/oleObject853.bin" ContentType="application/vnd.openxmlformats-officedocument.oleObject"/>
  <Override PartName="/xl/embeddings/oleObject854.bin" ContentType="application/vnd.openxmlformats-officedocument.oleObject"/>
  <Override PartName="/xl/embeddings/oleObject855.bin" ContentType="application/vnd.openxmlformats-officedocument.oleObject"/>
  <Override PartName="/xl/embeddings/oleObject856.bin" ContentType="application/vnd.openxmlformats-officedocument.oleObject"/>
  <Override PartName="/xl/embeddings/oleObject857.bin" ContentType="application/vnd.openxmlformats-officedocument.oleObject"/>
  <Override PartName="/xl/embeddings/oleObject858.bin" ContentType="application/vnd.openxmlformats-officedocument.oleObject"/>
  <Override PartName="/xl/embeddings/oleObject859.bin" ContentType="application/vnd.openxmlformats-officedocument.oleObject"/>
  <Override PartName="/xl/embeddings/oleObject860.bin" ContentType="application/vnd.openxmlformats-officedocument.oleObject"/>
  <Override PartName="/xl/embeddings/oleObject861.bin" ContentType="application/vnd.openxmlformats-officedocument.oleObject"/>
  <Override PartName="/xl/embeddings/oleObject862.bin" ContentType="application/vnd.openxmlformats-officedocument.oleObject"/>
  <Override PartName="/xl/embeddings/oleObject863.bin" ContentType="application/vnd.openxmlformats-officedocument.oleObject"/>
  <Override PartName="/xl/embeddings/oleObject864.bin" ContentType="application/vnd.openxmlformats-officedocument.oleObject"/>
  <Override PartName="/xl/embeddings/oleObject865.bin" ContentType="application/vnd.openxmlformats-officedocument.oleObject"/>
  <Override PartName="/xl/embeddings/oleObject866.bin" ContentType="application/vnd.openxmlformats-officedocument.oleObject"/>
  <Override PartName="/xl/embeddings/oleObject867.bin" ContentType="application/vnd.openxmlformats-officedocument.oleObject"/>
  <Override PartName="/xl/embeddings/oleObject868.bin" ContentType="application/vnd.openxmlformats-officedocument.oleObject"/>
  <Override PartName="/xl/embeddings/oleObject869.bin" ContentType="application/vnd.openxmlformats-officedocument.oleObject"/>
  <Override PartName="/xl/embeddings/oleObject870.bin" ContentType="application/vnd.openxmlformats-officedocument.oleObject"/>
  <Override PartName="/xl/embeddings/oleObject871.bin" ContentType="application/vnd.openxmlformats-officedocument.oleObject"/>
  <Override PartName="/xl/embeddings/oleObject872.bin" ContentType="application/vnd.openxmlformats-officedocument.oleObject"/>
  <Override PartName="/xl/embeddings/oleObject873.bin" ContentType="application/vnd.openxmlformats-officedocument.oleObject"/>
  <Override PartName="/xl/embeddings/oleObject874.bin" ContentType="application/vnd.openxmlformats-officedocument.oleObject"/>
  <Override PartName="/xl/embeddings/oleObject875.bin" ContentType="application/vnd.openxmlformats-officedocument.oleObject"/>
  <Override PartName="/xl/embeddings/oleObject876.bin" ContentType="application/vnd.openxmlformats-officedocument.oleObject"/>
  <Override PartName="/xl/embeddings/oleObject877.bin" ContentType="application/vnd.openxmlformats-officedocument.oleObject"/>
  <Override PartName="/xl/embeddings/oleObject878.bin" ContentType="application/vnd.openxmlformats-officedocument.oleObject"/>
  <Override PartName="/xl/embeddings/oleObject879.bin" ContentType="application/vnd.openxmlformats-officedocument.oleObject"/>
  <Override PartName="/xl/embeddings/oleObject880.bin" ContentType="application/vnd.openxmlformats-officedocument.oleObject"/>
  <Override PartName="/xl/embeddings/oleObject881.bin" ContentType="application/vnd.openxmlformats-officedocument.oleObject"/>
  <Override PartName="/xl/embeddings/oleObject882.bin" ContentType="application/vnd.openxmlformats-officedocument.oleObject"/>
  <Override PartName="/xl/embeddings/oleObject883.bin" ContentType="application/vnd.openxmlformats-officedocument.oleObject"/>
  <Override PartName="/xl/embeddings/oleObject884.bin" ContentType="application/vnd.openxmlformats-officedocument.oleObject"/>
  <Override PartName="/xl/embeddings/oleObject885.bin" ContentType="application/vnd.openxmlformats-officedocument.oleObject"/>
  <Override PartName="/xl/embeddings/oleObject886.bin" ContentType="application/vnd.openxmlformats-officedocument.oleObject"/>
  <Override PartName="/xl/embeddings/oleObject887.bin" ContentType="application/vnd.openxmlformats-officedocument.oleObject"/>
  <Override PartName="/xl/embeddings/oleObject888.bin" ContentType="application/vnd.openxmlformats-officedocument.oleObject"/>
  <Override PartName="/xl/embeddings/oleObject889.bin" ContentType="application/vnd.openxmlformats-officedocument.oleObject"/>
  <Override PartName="/xl/embeddings/oleObject890.bin" ContentType="application/vnd.openxmlformats-officedocument.oleObject"/>
  <Override PartName="/xl/embeddings/oleObject891.bin" ContentType="application/vnd.openxmlformats-officedocument.oleObject"/>
  <Override PartName="/xl/embeddings/oleObject892.bin" ContentType="application/vnd.openxmlformats-officedocument.oleObject"/>
  <Override PartName="/xl/embeddings/oleObject893.bin" ContentType="application/vnd.openxmlformats-officedocument.oleObject"/>
  <Override PartName="/xl/embeddings/oleObject894.bin" ContentType="application/vnd.openxmlformats-officedocument.oleObject"/>
  <Override PartName="/xl/embeddings/oleObject895.bin" ContentType="application/vnd.openxmlformats-officedocument.oleObject"/>
  <Override PartName="/xl/embeddings/oleObject896.bin" ContentType="application/vnd.openxmlformats-officedocument.oleObject"/>
  <Override PartName="/xl/embeddings/oleObject897.bin" ContentType="application/vnd.openxmlformats-officedocument.oleObject"/>
  <Override PartName="/xl/embeddings/oleObject898.bin" ContentType="application/vnd.openxmlformats-officedocument.oleObject"/>
  <Override PartName="/xl/embeddings/oleObject899.bin" ContentType="application/vnd.openxmlformats-officedocument.oleObject"/>
  <Override PartName="/xl/embeddings/oleObject900.bin" ContentType="application/vnd.openxmlformats-officedocument.oleObject"/>
  <Override PartName="/xl/embeddings/oleObject901.bin" ContentType="application/vnd.openxmlformats-officedocument.oleObject"/>
  <Override PartName="/xl/embeddings/oleObject902.bin" ContentType="application/vnd.openxmlformats-officedocument.oleObject"/>
  <Override PartName="/xl/embeddings/oleObject903.bin" ContentType="application/vnd.openxmlformats-officedocument.oleObject"/>
  <Override PartName="/xl/embeddings/oleObject904.bin" ContentType="application/vnd.openxmlformats-officedocument.oleObject"/>
  <Override PartName="/xl/embeddings/oleObject905.bin" ContentType="application/vnd.openxmlformats-officedocument.oleObject"/>
  <Override PartName="/xl/embeddings/oleObject906.bin" ContentType="application/vnd.openxmlformats-officedocument.oleObject"/>
  <Override PartName="/xl/embeddings/oleObject907.bin" ContentType="application/vnd.openxmlformats-officedocument.oleObject"/>
  <Override PartName="/xl/embeddings/oleObject908.bin" ContentType="application/vnd.openxmlformats-officedocument.oleObject"/>
  <Override PartName="/xl/embeddings/oleObject909.bin" ContentType="application/vnd.openxmlformats-officedocument.oleObject"/>
  <Override PartName="/xl/embeddings/oleObject910.bin" ContentType="application/vnd.openxmlformats-officedocument.oleObject"/>
  <Override PartName="/xl/embeddings/oleObject911.bin" ContentType="application/vnd.openxmlformats-officedocument.oleObject"/>
  <Override PartName="/xl/embeddings/oleObject912.bin" ContentType="application/vnd.openxmlformats-officedocument.oleObject"/>
  <Override PartName="/xl/embeddings/oleObject913.bin" ContentType="application/vnd.openxmlformats-officedocument.oleObject"/>
  <Override PartName="/xl/embeddings/oleObject914.bin" ContentType="application/vnd.openxmlformats-officedocument.oleObject"/>
  <Override PartName="/xl/embeddings/oleObject915.bin" ContentType="application/vnd.openxmlformats-officedocument.oleObject"/>
  <Override PartName="/xl/embeddings/oleObject916.bin" ContentType="application/vnd.openxmlformats-officedocument.oleObject"/>
  <Override PartName="/xl/embeddings/oleObject917.bin" ContentType="application/vnd.openxmlformats-officedocument.oleObject"/>
  <Override PartName="/xl/embeddings/oleObject918.bin" ContentType="application/vnd.openxmlformats-officedocument.oleObject"/>
  <Override PartName="/xl/embeddings/oleObject919.bin" ContentType="application/vnd.openxmlformats-officedocument.oleObject"/>
  <Override PartName="/xl/embeddings/oleObject920.bin" ContentType="application/vnd.openxmlformats-officedocument.oleObject"/>
  <Override PartName="/xl/embeddings/oleObject921.bin" ContentType="application/vnd.openxmlformats-officedocument.oleObject"/>
  <Override PartName="/xl/embeddings/oleObject922.bin" ContentType="application/vnd.openxmlformats-officedocument.oleObject"/>
  <Override PartName="/xl/embeddings/oleObject923.bin" ContentType="application/vnd.openxmlformats-officedocument.oleObject"/>
  <Override PartName="/xl/embeddings/oleObject924.bin" ContentType="application/vnd.openxmlformats-officedocument.oleObject"/>
  <Override PartName="/xl/embeddings/oleObject925.bin" ContentType="application/vnd.openxmlformats-officedocument.oleObject"/>
  <Override PartName="/xl/embeddings/oleObject926.bin" ContentType="application/vnd.openxmlformats-officedocument.oleObject"/>
  <Override PartName="/xl/embeddings/oleObject927.bin" ContentType="application/vnd.openxmlformats-officedocument.oleObject"/>
  <Override PartName="/xl/embeddings/oleObject928.bin" ContentType="application/vnd.openxmlformats-officedocument.oleObject"/>
  <Override PartName="/xl/embeddings/oleObject929.bin" ContentType="application/vnd.openxmlformats-officedocument.oleObject"/>
  <Override PartName="/xl/embeddings/oleObject930.bin" ContentType="application/vnd.openxmlformats-officedocument.oleObject"/>
  <Override PartName="/xl/embeddings/oleObject931.bin" ContentType="application/vnd.openxmlformats-officedocument.oleObject"/>
  <Override PartName="/xl/embeddings/oleObject932.bin" ContentType="application/vnd.openxmlformats-officedocument.oleObject"/>
  <Override PartName="/xl/embeddings/oleObject933.bin" ContentType="application/vnd.openxmlformats-officedocument.oleObject"/>
  <Override PartName="/xl/embeddings/oleObject934.bin" ContentType="application/vnd.openxmlformats-officedocument.oleObject"/>
  <Override PartName="/xl/embeddings/oleObject935.bin" ContentType="application/vnd.openxmlformats-officedocument.oleObject"/>
  <Override PartName="/xl/embeddings/oleObject936.bin" ContentType="application/vnd.openxmlformats-officedocument.oleObject"/>
  <Override PartName="/xl/embeddings/oleObject937.bin" ContentType="application/vnd.openxmlformats-officedocument.oleObject"/>
  <Override PartName="/xl/embeddings/oleObject938.bin" ContentType="application/vnd.openxmlformats-officedocument.oleObject"/>
  <Override PartName="/xl/embeddings/oleObject939.bin" ContentType="application/vnd.openxmlformats-officedocument.oleObject"/>
  <Override PartName="/xl/embeddings/oleObject940.bin" ContentType="application/vnd.openxmlformats-officedocument.oleObject"/>
  <Override PartName="/xl/embeddings/oleObject941.bin" ContentType="application/vnd.openxmlformats-officedocument.oleObject"/>
  <Override PartName="/xl/embeddings/oleObject942.bin" ContentType="application/vnd.openxmlformats-officedocument.oleObject"/>
  <Override PartName="/xl/embeddings/oleObject943.bin" ContentType="application/vnd.openxmlformats-officedocument.oleObject"/>
  <Override PartName="/xl/embeddings/oleObject944.bin" ContentType="application/vnd.openxmlformats-officedocument.oleObject"/>
  <Override PartName="/xl/embeddings/oleObject945.bin" ContentType="application/vnd.openxmlformats-officedocument.oleObject"/>
  <Override PartName="/xl/embeddings/oleObject946.bin" ContentType="application/vnd.openxmlformats-officedocument.oleObject"/>
  <Override PartName="/xl/embeddings/oleObject947.bin" ContentType="application/vnd.openxmlformats-officedocument.oleObject"/>
  <Override PartName="/xl/embeddings/oleObject948.bin" ContentType="application/vnd.openxmlformats-officedocument.oleObject"/>
  <Override PartName="/xl/embeddings/oleObject949.bin" ContentType="application/vnd.openxmlformats-officedocument.oleObject"/>
  <Override PartName="/xl/embeddings/oleObject950.bin" ContentType="application/vnd.openxmlformats-officedocument.oleObject"/>
  <Override PartName="/xl/embeddings/oleObject951.bin" ContentType="application/vnd.openxmlformats-officedocument.oleObject"/>
  <Override PartName="/xl/embeddings/oleObject952.bin" ContentType="application/vnd.openxmlformats-officedocument.oleObject"/>
  <Override PartName="/xl/embeddings/oleObject953.bin" ContentType="application/vnd.openxmlformats-officedocument.oleObject"/>
  <Override PartName="/xl/embeddings/oleObject954.bin" ContentType="application/vnd.openxmlformats-officedocument.oleObject"/>
  <Override PartName="/xl/embeddings/oleObject955.bin" ContentType="application/vnd.openxmlformats-officedocument.oleObject"/>
  <Override PartName="/xl/embeddings/oleObject956.bin" ContentType="application/vnd.openxmlformats-officedocument.oleObject"/>
  <Override PartName="/xl/embeddings/oleObject957.bin" ContentType="application/vnd.openxmlformats-officedocument.oleObject"/>
  <Override PartName="/xl/embeddings/oleObject958.bin" ContentType="application/vnd.openxmlformats-officedocument.oleObject"/>
  <Override PartName="/xl/embeddings/oleObject959.bin" ContentType="application/vnd.openxmlformats-officedocument.oleObject"/>
  <Override PartName="/xl/embeddings/oleObject960.bin" ContentType="application/vnd.openxmlformats-officedocument.oleObject"/>
  <Override PartName="/xl/embeddings/oleObject961.bin" ContentType="application/vnd.openxmlformats-officedocument.oleObject"/>
  <Override PartName="/xl/embeddings/oleObject962.bin" ContentType="application/vnd.openxmlformats-officedocument.oleObject"/>
  <Override PartName="/xl/embeddings/oleObject963.bin" ContentType="application/vnd.openxmlformats-officedocument.oleObject"/>
  <Override PartName="/xl/embeddings/oleObject964.bin" ContentType="application/vnd.openxmlformats-officedocument.oleObject"/>
  <Override PartName="/xl/embeddings/oleObject965.bin" ContentType="application/vnd.openxmlformats-officedocument.oleObject"/>
  <Override PartName="/xl/embeddings/oleObject966.bin" ContentType="application/vnd.openxmlformats-officedocument.oleObject"/>
  <Override PartName="/xl/embeddings/oleObject967.bin" ContentType="application/vnd.openxmlformats-officedocument.oleObject"/>
  <Override PartName="/xl/embeddings/oleObject968.bin" ContentType="application/vnd.openxmlformats-officedocument.oleObject"/>
  <Override PartName="/xl/embeddings/oleObject969.bin" ContentType="application/vnd.openxmlformats-officedocument.oleObject"/>
  <Override PartName="/xl/embeddings/oleObject970.bin" ContentType="application/vnd.openxmlformats-officedocument.oleObject"/>
  <Override PartName="/xl/embeddings/oleObject971.bin" ContentType="application/vnd.openxmlformats-officedocument.oleObject"/>
  <Override PartName="/xl/embeddings/oleObject972.bin" ContentType="application/vnd.openxmlformats-officedocument.oleObject"/>
  <Override PartName="/xl/embeddings/oleObject973.bin" ContentType="application/vnd.openxmlformats-officedocument.oleObject"/>
  <Override PartName="/xl/embeddings/oleObject974.bin" ContentType="application/vnd.openxmlformats-officedocument.oleObject"/>
  <Override PartName="/xl/embeddings/oleObject975.bin" ContentType="application/vnd.openxmlformats-officedocument.oleObject"/>
  <Override PartName="/xl/embeddings/oleObject976.bin" ContentType="application/vnd.openxmlformats-officedocument.oleObject"/>
  <Override PartName="/xl/embeddings/oleObject977.bin" ContentType="application/vnd.openxmlformats-officedocument.oleObject"/>
  <Override PartName="/xl/embeddings/oleObject978.bin" ContentType="application/vnd.openxmlformats-officedocument.oleObject"/>
  <Override PartName="/xl/embeddings/oleObject979.bin" ContentType="application/vnd.openxmlformats-officedocument.oleObject"/>
  <Override PartName="/xl/embeddings/oleObject980.bin" ContentType="application/vnd.openxmlformats-officedocument.oleObject"/>
  <Override PartName="/xl/embeddings/oleObject981.bin" ContentType="application/vnd.openxmlformats-officedocument.oleObject"/>
  <Override PartName="/xl/embeddings/oleObject982.bin" ContentType="application/vnd.openxmlformats-officedocument.oleObject"/>
  <Override PartName="/xl/embeddings/oleObject983.bin" ContentType="application/vnd.openxmlformats-officedocument.oleObject"/>
  <Override PartName="/xl/embeddings/oleObject984.bin" ContentType="application/vnd.openxmlformats-officedocument.oleObject"/>
  <Override PartName="/xl/embeddings/oleObject985.bin" ContentType="application/vnd.openxmlformats-officedocument.oleObject"/>
  <Override PartName="/xl/embeddings/oleObject986.bin" ContentType="application/vnd.openxmlformats-officedocument.oleObject"/>
  <Override PartName="/xl/embeddings/oleObject987.bin" ContentType="application/vnd.openxmlformats-officedocument.oleObject"/>
  <Override PartName="/xl/embeddings/oleObject988.bin" ContentType="application/vnd.openxmlformats-officedocument.oleObject"/>
  <Override PartName="/xl/embeddings/oleObject989.bin" ContentType="application/vnd.openxmlformats-officedocument.oleObject"/>
  <Override PartName="/xl/embeddings/oleObject990.bin" ContentType="application/vnd.openxmlformats-officedocument.oleObject"/>
  <Override PartName="/xl/embeddings/oleObject991.bin" ContentType="application/vnd.openxmlformats-officedocument.oleObject"/>
  <Override PartName="/xl/embeddings/oleObject992.bin" ContentType="application/vnd.openxmlformats-officedocument.oleObject"/>
  <Override PartName="/xl/embeddings/oleObject993.bin" ContentType="application/vnd.openxmlformats-officedocument.oleObject"/>
  <Override PartName="/xl/embeddings/oleObject994.bin" ContentType="application/vnd.openxmlformats-officedocument.oleObject"/>
  <Override PartName="/xl/embeddings/oleObject995.bin" ContentType="application/vnd.openxmlformats-officedocument.oleObject"/>
  <Override PartName="/xl/embeddings/oleObject996.bin" ContentType="application/vnd.openxmlformats-officedocument.oleObject"/>
  <Override PartName="/xl/embeddings/oleObject997.bin" ContentType="application/vnd.openxmlformats-officedocument.oleObject"/>
  <Override PartName="/xl/embeddings/oleObject998.bin" ContentType="application/vnd.openxmlformats-officedocument.oleObject"/>
  <Override PartName="/xl/embeddings/oleObject999.bin" ContentType="application/vnd.openxmlformats-officedocument.oleObject"/>
  <Override PartName="/xl/embeddings/oleObject1000.bin" ContentType="application/vnd.openxmlformats-officedocument.oleObject"/>
  <Override PartName="/xl/embeddings/oleObject1001.bin" ContentType="application/vnd.openxmlformats-officedocument.oleObject"/>
  <Override PartName="/xl/embeddings/oleObject1002.bin" ContentType="application/vnd.openxmlformats-officedocument.oleObject"/>
  <Override PartName="/xl/embeddings/oleObject1003.bin" ContentType="application/vnd.openxmlformats-officedocument.oleObject"/>
  <Override PartName="/xl/embeddings/oleObject1004.bin" ContentType="application/vnd.openxmlformats-officedocument.oleObject"/>
  <Override PartName="/xl/embeddings/oleObject1005.bin" ContentType="application/vnd.openxmlformats-officedocument.oleObject"/>
  <Override PartName="/xl/embeddings/oleObject1006.bin" ContentType="application/vnd.openxmlformats-officedocument.oleObject"/>
  <Override PartName="/xl/embeddings/oleObject1007.bin" ContentType="application/vnd.openxmlformats-officedocument.oleObject"/>
  <Override PartName="/xl/embeddings/oleObject1008.bin" ContentType="application/vnd.openxmlformats-officedocument.oleObject"/>
  <Override PartName="/xl/embeddings/oleObject1009.bin" ContentType="application/vnd.openxmlformats-officedocument.oleObject"/>
  <Override PartName="/xl/embeddings/oleObject1010.bin" ContentType="application/vnd.openxmlformats-officedocument.oleObject"/>
  <Override PartName="/xl/embeddings/oleObject1011.bin" ContentType="application/vnd.openxmlformats-officedocument.oleObject"/>
  <Override PartName="/xl/embeddings/oleObject1012.bin" ContentType="application/vnd.openxmlformats-officedocument.oleObject"/>
  <Override PartName="/xl/embeddings/oleObject1013.bin" ContentType="application/vnd.openxmlformats-officedocument.oleObject"/>
  <Override PartName="/xl/embeddings/oleObject1014.bin" ContentType="application/vnd.openxmlformats-officedocument.oleObject"/>
  <Override PartName="/xl/embeddings/oleObject1015.bin" ContentType="application/vnd.openxmlformats-officedocument.oleObject"/>
  <Override PartName="/xl/embeddings/oleObject1016.bin" ContentType="application/vnd.openxmlformats-officedocument.oleObject"/>
  <Override PartName="/xl/embeddings/oleObject1017.bin" ContentType="application/vnd.openxmlformats-officedocument.oleObject"/>
  <Override PartName="/xl/embeddings/oleObject1018.bin" ContentType="application/vnd.openxmlformats-officedocument.oleObject"/>
  <Override PartName="/xl/embeddings/oleObject1019.bin" ContentType="application/vnd.openxmlformats-officedocument.oleObject"/>
  <Override PartName="/xl/embeddings/oleObject1020.bin" ContentType="application/vnd.openxmlformats-officedocument.oleObject"/>
  <Override PartName="/xl/embeddings/oleObject1021.bin" ContentType="application/vnd.openxmlformats-officedocument.oleObject"/>
  <Override PartName="/xl/embeddings/oleObject1022.bin" ContentType="application/vnd.openxmlformats-officedocument.oleObject"/>
  <Override PartName="/xl/embeddings/oleObject1023.bin" ContentType="application/vnd.openxmlformats-officedocument.oleObject"/>
  <Override PartName="/xl/embeddings/oleObject1024.bin" ContentType="application/vnd.openxmlformats-officedocument.oleObject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embeddings/oleObject1025.bin" ContentType="application/vnd.openxmlformats-officedocument.oleObject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lyne\Desktop\Laboratorios 2015\1XSM\"/>
    </mc:Choice>
  </mc:AlternateContent>
  <bookViews>
    <workbookView xWindow="0" yWindow="0" windowWidth="10260" windowHeight="7230" firstSheet="3" activeTab="5"/>
  </bookViews>
  <sheets>
    <sheet name="PLANILHA" sheetId="1" r:id="rId1"/>
    <sheet name="BDI EQUIP" sheetId="3" r:id="rId2"/>
    <sheet name="BDI SERV" sheetId="4" r:id="rId3"/>
    <sheet name="COMPOSIÇÃO" sheetId="2" r:id="rId4"/>
    <sheet name="CRONOGRAMA" sheetId="6" r:id="rId5"/>
    <sheet name="HISTOGRAMA" sheetId="5" r:id="rId6"/>
  </sheets>
  <definedNames>
    <definedName name="_xlnm.Print_Area" localSheetId="1">'BDI EQUIP'!$A$1:$K$41</definedName>
    <definedName name="_xlnm.Print_Area" localSheetId="2">'BDI SERV'!$B$1:$K$40</definedName>
    <definedName name="_xlnm.Print_Area" localSheetId="3">COMPOSIÇÃO!$A$1:$E$5067</definedName>
    <definedName name="_xlnm.Print_Area" localSheetId="4">CRONOGRAMA!$A$1:$FC$38</definedName>
    <definedName name="_xlnm.Print_Area" localSheetId="5">HISTOGRAMA!$A$1:$G$45</definedName>
    <definedName name="_xlnm.Print_Area" localSheetId="0">PLANILHA!$A$1:$J$359</definedName>
    <definedName name="_xlnm.Print_Titles" localSheetId="0">PLANILHA!$1:$9</definedName>
  </definedNames>
  <calcPr calcId="152511"/>
</workbook>
</file>

<file path=xl/calcChain.xml><?xml version="1.0" encoding="utf-8"?>
<calcChain xmlns="http://schemas.openxmlformats.org/spreadsheetml/2006/main">
  <c r="C34" i="6" l="1"/>
  <c r="B34" i="6"/>
  <c r="A34" i="6"/>
  <c r="C31" i="6"/>
  <c r="B31" i="6"/>
  <c r="A31" i="6"/>
  <c r="C28" i="6"/>
  <c r="B28" i="6"/>
  <c r="A28" i="6"/>
  <c r="C25" i="6"/>
  <c r="B25" i="6"/>
  <c r="A25" i="6"/>
  <c r="C22" i="6"/>
  <c r="B22" i="6"/>
  <c r="A22" i="6"/>
  <c r="C19" i="6"/>
  <c r="B19" i="6"/>
  <c r="A19" i="6"/>
  <c r="C16" i="6"/>
  <c r="B16" i="6"/>
  <c r="A16" i="6"/>
  <c r="C13" i="6"/>
  <c r="B13" i="6"/>
  <c r="A13" i="6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47" i="2"/>
  <c r="E5046" i="2"/>
  <c r="E5045" i="2"/>
  <c r="E5048" i="2" s="1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34" i="2" s="1"/>
  <c r="E5014" i="2"/>
  <c r="E5013" i="2"/>
  <c r="E5012" i="2"/>
  <c r="E5011" i="2"/>
  <c r="E5010" i="2"/>
  <c r="E5009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7" i="2"/>
  <c r="E4976" i="2"/>
  <c r="E4975" i="2"/>
  <c r="E4974" i="2"/>
  <c r="E4973" i="2"/>
  <c r="E4972" i="2"/>
  <c r="E4971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38" i="2"/>
  <c r="E4937" i="2"/>
  <c r="E4939" i="2" s="1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4" i="2"/>
  <c r="E4903" i="2"/>
  <c r="E4905" i="2" s="1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92" i="2" s="1"/>
  <c r="E4874" i="2"/>
  <c r="E4870" i="2"/>
  <c r="E4871" i="2" s="1"/>
  <c r="E4869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58" i="2" s="1"/>
  <c r="E4841" i="2"/>
  <c r="E4840" i="2"/>
  <c r="E4836" i="2"/>
  <c r="E4835" i="2"/>
  <c r="E4837" i="2" s="1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2" i="2"/>
  <c r="E4803" i="2" s="1"/>
  <c r="E4801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90" i="2" s="1"/>
  <c r="E4773" i="2"/>
  <c r="E4772" i="2"/>
  <c r="E4769" i="2"/>
  <c r="E4768" i="2"/>
  <c r="E4767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56" i="2" s="1"/>
  <c r="E4739" i="2"/>
  <c r="E4738" i="2"/>
  <c r="E4734" i="2"/>
  <c r="E4733" i="2"/>
  <c r="E4735" i="2" s="1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0" i="2"/>
  <c r="E4701" i="2" s="1"/>
  <c r="E4699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6" i="2"/>
  <c r="E4665" i="2"/>
  <c r="E4667" i="2" s="1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2" i="2"/>
  <c r="E4631" i="2"/>
  <c r="E4633" i="2" s="1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599" i="2"/>
  <c r="E4598" i="2"/>
  <c r="E4597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86" i="2" s="1"/>
  <c r="E4569" i="2"/>
  <c r="E4568" i="2"/>
  <c r="E4564" i="2"/>
  <c r="E4565" i="2" s="1"/>
  <c r="E4563" i="2"/>
  <c r="E4554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52" i="2" s="1"/>
  <c r="E4531" i="2"/>
  <c r="E4530" i="2"/>
  <c r="E4529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518" i="2" s="1"/>
  <c r="E4497" i="2"/>
  <c r="E4496" i="2"/>
  <c r="E4495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2" i="2"/>
  <c r="E4461" i="2"/>
  <c r="E4463" i="2" s="1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28" i="2"/>
  <c r="E4429" i="2" s="1"/>
  <c r="E4427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416" i="2" s="1"/>
  <c r="E4399" i="2"/>
  <c r="E4398" i="2"/>
  <c r="E4394" i="2"/>
  <c r="E4393" i="2"/>
  <c r="E4395" i="2" s="1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5" i="2"/>
  <c r="E4364" i="2"/>
  <c r="E4363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6" i="2"/>
  <c r="E4335" i="2"/>
  <c r="E4337" i="2" s="1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299" i="2"/>
  <c r="E4300" i="2" s="1"/>
  <c r="E4298" i="2"/>
  <c r="E4297" i="2"/>
  <c r="E4296" i="2"/>
  <c r="E4284" i="2"/>
  <c r="E4285" i="2" s="1"/>
  <c r="E4287" i="2" s="1"/>
  <c r="E4283" i="2"/>
  <c r="E4282" i="2"/>
  <c r="E4279" i="2"/>
  <c r="E4278" i="2"/>
  <c r="E4277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0" i="2"/>
  <c r="E4249" i="2"/>
  <c r="E4251" i="2" s="1"/>
  <c r="E4237" i="2"/>
  <c r="E4236" i="2"/>
  <c r="E4235" i="2"/>
  <c r="E4234" i="2"/>
  <c r="E4233" i="2"/>
  <c r="E4232" i="2"/>
  <c r="E4231" i="2"/>
  <c r="E4230" i="2"/>
  <c r="E4229" i="2"/>
  <c r="E4228" i="2"/>
  <c r="E4227" i="2"/>
  <c r="E4224" i="2"/>
  <c r="E4223" i="2"/>
  <c r="E4222" i="2"/>
  <c r="E4210" i="2"/>
  <c r="E4209" i="2"/>
  <c r="E4208" i="2"/>
  <c r="E4207" i="2"/>
  <c r="E4206" i="2"/>
  <c r="E4205" i="2"/>
  <c r="E4204" i="2"/>
  <c r="E4203" i="2"/>
  <c r="E4211" i="2" s="1"/>
  <c r="E4213" i="2" s="1"/>
  <c r="E4202" i="2"/>
  <c r="E4201" i="2"/>
  <c r="E4200" i="2"/>
  <c r="E4196" i="2"/>
  <c r="E4197" i="2" s="1"/>
  <c r="E4184" i="2"/>
  <c r="E4183" i="2"/>
  <c r="E4182" i="2"/>
  <c r="E4181" i="2"/>
  <c r="E4180" i="2"/>
  <c r="E4179" i="2"/>
  <c r="E4178" i="2"/>
  <c r="E4177" i="2"/>
  <c r="E4176" i="2"/>
  <c r="E4185" i="2" s="1"/>
  <c r="E4175" i="2"/>
  <c r="E4174" i="2"/>
  <c r="E4170" i="2"/>
  <c r="E4169" i="2"/>
  <c r="E4171" i="2" s="1"/>
  <c r="E4157" i="2"/>
  <c r="E4156" i="2"/>
  <c r="E4155" i="2"/>
  <c r="E4154" i="2"/>
  <c r="E4153" i="2"/>
  <c r="E4152" i="2"/>
  <c r="E4151" i="2"/>
  <c r="E4150" i="2"/>
  <c r="E4149" i="2"/>
  <c r="E4148" i="2"/>
  <c r="E4147" i="2"/>
  <c r="E4143" i="2"/>
  <c r="E4142" i="2"/>
  <c r="E4130" i="2"/>
  <c r="E4129" i="2"/>
  <c r="E4128" i="2"/>
  <c r="E4127" i="2"/>
  <c r="E4126" i="2"/>
  <c r="E4125" i="2"/>
  <c r="E4124" i="2"/>
  <c r="E4123" i="2"/>
  <c r="E4122" i="2"/>
  <c r="E4121" i="2"/>
  <c r="E4120" i="2"/>
  <c r="E4131" i="2" s="1"/>
  <c r="E4116" i="2"/>
  <c r="E4117" i="2" s="1"/>
  <c r="E4115" i="2"/>
  <c r="E4103" i="2"/>
  <c r="E4102" i="2"/>
  <c r="E4101" i="2"/>
  <c r="E4100" i="2"/>
  <c r="E4099" i="2"/>
  <c r="E4098" i="2"/>
  <c r="E4097" i="2"/>
  <c r="E4096" i="2"/>
  <c r="E4095" i="2"/>
  <c r="E4094" i="2"/>
  <c r="E4093" i="2"/>
  <c r="E4104" i="2" s="1"/>
  <c r="E4092" i="2"/>
  <c r="E4091" i="2"/>
  <c r="E4087" i="2"/>
  <c r="E4086" i="2"/>
  <c r="E4088" i="2" s="1"/>
  <c r="E4106" i="2" s="1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6" i="2"/>
  <c r="E4055" i="2"/>
  <c r="E4057" i="2" s="1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44" i="2" s="1"/>
  <c r="E4046" i="2" s="1"/>
  <c r="E4028" i="2"/>
  <c r="E4027" i="2"/>
  <c r="E4029" i="2" s="1"/>
  <c r="E4024" i="2"/>
  <c r="E4023" i="2"/>
  <c r="E4022" i="2"/>
  <c r="E4010" i="2"/>
  <c r="E4009" i="2"/>
  <c r="E4008" i="2"/>
  <c r="E4007" i="2"/>
  <c r="E4006" i="2"/>
  <c r="E4005" i="2"/>
  <c r="E4004" i="2"/>
  <c r="E4003" i="2"/>
  <c r="E4002" i="2"/>
  <c r="E4001" i="2"/>
  <c r="E4000" i="2"/>
  <c r="E4011" i="2" s="1"/>
  <c r="E3999" i="2"/>
  <c r="E3995" i="2"/>
  <c r="E3994" i="2"/>
  <c r="E3993" i="2"/>
  <c r="E3992" i="2"/>
  <c r="E3989" i="2"/>
  <c r="E3988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1" i="2"/>
  <c r="E3960" i="2"/>
  <c r="E3962" i="2" s="1"/>
  <c r="E3948" i="2"/>
  <c r="E3947" i="2"/>
  <c r="E3946" i="2"/>
  <c r="E3945" i="2"/>
  <c r="E3944" i="2"/>
  <c r="E3943" i="2"/>
  <c r="E3942" i="2"/>
  <c r="E3941" i="2"/>
  <c r="E3940" i="2"/>
  <c r="E3949" i="2" s="1"/>
  <c r="E3951" i="2" s="1"/>
  <c r="E3939" i="2"/>
  <c r="E3938" i="2"/>
  <c r="E3935" i="2"/>
  <c r="E3934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23" i="2" s="1"/>
  <c r="E3906" i="2"/>
  <c r="E3905" i="2"/>
  <c r="E3904" i="2"/>
  <c r="E3903" i="2"/>
  <c r="E3902" i="2"/>
  <c r="E3901" i="2"/>
  <c r="E3900" i="2"/>
  <c r="E3897" i="2"/>
  <c r="E3896" i="2"/>
  <c r="E3895" i="2"/>
  <c r="E3886" i="2"/>
  <c r="E3883" i="2"/>
  <c r="E3884" i="2" s="1"/>
  <c r="E3876" i="2"/>
  <c r="E3872" i="2"/>
  <c r="E3874" i="2" s="1"/>
  <c r="E3875" i="2" s="1"/>
  <c r="E3871" i="2"/>
  <c r="E3859" i="2"/>
  <c r="E3858" i="2"/>
  <c r="E3857" i="2"/>
  <c r="E3856" i="2"/>
  <c r="E3855" i="2"/>
  <c r="E3854" i="2"/>
  <c r="E3853" i="2"/>
  <c r="E3852" i="2"/>
  <c r="E3851" i="2"/>
  <c r="E3850" i="2"/>
  <c r="E3849" i="2"/>
  <c r="E3860" i="2" s="1"/>
  <c r="E3862" i="2" s="1"/>
  <c r="E3848" i="2"/>
  <c r="E3844" i="2"/>
  <c r="E3843" i="2"/>
  <c r="E3845" i="2" s="1"/>
  <c r="E3831" i="2"/>
  <c r="E3830" i="2"/>
  <c r="E3829" i="2"/>
  <c r="E3828" i="2"/>
  <c r="E3827" i="2"/>
  <c r="E3826" i="2"/>
  <c r="E3825" i="2"/>
  <c r="E3824" i="2"/>
  <c r="E3823" i="2"/>
  <c r="E3822" i="2"/>
  <c r="E3821" i="2"/>
  <c r="E3832" i="2" s="1"/>
  <c r="E3820" i="2"/>
  <c r="E3817" i="2"/>
  <c r="E3816" i="2"/>
  <c r="E3815" i="2"/>
  <c r="E3803" i="2"/>
  <c r="E3802" i="2"/>
  <c r="E3801" i="2"/>
  <c r="E3800" i="2"/>
  <c r="E3799" i="2"/>
  <c r="E3798" i="2"/>
  <c r="E3797" i="2"/>
  <c r="E3796" i="2"/>
  <c r="E3795" i="2"/>
  <c r="E3804" i="2" s="1"/>
  <c r="E3806" i="2" s="1"/>
  <c r="E3794" i="2"/>
  <c r="E3793" i="2"/>
  <c r="E3792" i="2"/>
  <c r="E3788" i="2"/>
  <c r="E3787" i="2"/>
  <c r="E3789" i="2" s="1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0" i="2"/>
  <c r="E3759" i="2"/>
  <c r="E3761" i="2" s="1"/>
  <c r="E3747" i="2"/>
  <c r="E3748" i="2" s="1"/>
  <c r="E3750" i="2" s="1"/>
  <c r="E3738" i="2"/>
  <c r="E3739" i="2" s="1"/>
  <c r="E3735" i="2"/>
  <c r="E3736" i="2" s="1"/>
  <c r="E3723" i="2"/>
  <c r="E3724" i="2" s="1"/>
  <c r="E3726" i="2" s="1"/>
  <c r="E3716" i="2"/>
  <c r="E3712" i="2"/>
  <c r="E3714" i="2" s="1"/>
  <c r="E3715" i="2" s="1"/>
  <c r="E3711" i="2"/>
  <c r="E3702" i="2"/>
  <c r="E3703" i="2" s="1"/>
  <c r="E3704" i="2" s="1"/>
  <c r="E3700" i="2"/>
  <c r="E3699" i="2"/>
  <c r="E3687" i="2"/>
  <c r="E3688" i="2" s="1"/>
  <c r="E3690" i="2" s="1"/>
  <c r="E3691" i="2" s="1"/>
  <c r="E3679" i="2"/>
  <c r="E3680" i="2" s="1"/>
  <c r="E3675" i="2"/>
  <c r="E3676" i="2" s="1"/>
  <c r="E3678" i="2" s="1"/>
  <c r="E3664" i="2"/>
  <c r="E3666" i="2" s="1"/>
  <c r="E3663" i="2"/>
  <c r="E3651" i="2"/>
  <c r="E3652" i="2" s="1"/>
  <c r="E3654" i="2" s="1"/>
  <c r="E3643" i="2"/>
  <c r="E3644" i="2" s="1"/>
  <c r="E3639" i="2"/>
  <c r="E3640" i="2" s="1"/>
  <c r="E3642" i="2" s="1"/>
  <c r="E3628" i="2"/>
  <c r="E3627" i="2"/>
  <c r="E3624" i="2"/>
  <c r="E3630" i="2" s="1"/>
  <c r="E3631" i="2" s="1"/>
  <c r="E3623" i="2"/>
  <c r="E3622" i="2"/>
  <c r="E3610" i="2"/>
  <c r="E3611" i="2" s="1"/>
  <c r="E3613" i="2" s="1"/>
  <c r="E3607" i="2"/>
  <c r="E3606" i="2"/>
  <c r="E3605" i="2"/>
  <c r="E3594" i="2"/>
  <c r="E3596" i="2" s="1"/>
  <c r="E3593" i="2"/>
  <c r="E3582" i="2"/>
  <c r="E3584" i="2" s="1"/>
  <c r="E3585" i="2" s="1"/>
  <c r="E3581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5" i="2"/>
  <c r="E3554" i="2"/>
  <c r="E3553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7" i="2"/>
  <c r="E3526" i="2"/>
  <c r="E3525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497" i="2"/>
  <c r="E3496" i="2"/>
  <c r="E3498" i="2" s="1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69" i="2"/>
  <c r="E3468" i="2"/>
  <c r="E3467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39" i="2"/>
  <c r="E3438" i="2"/>
  <c r="E3430" i="2"/>
  <c r="E3431" i="2" s="1"/>
  <c r="E3426" i="2"/>
  <c r="E3427" i="2" s="1"/>
  <c r="E3429" i="2" s="1"/>
  <c r="E3414" i="2"/>
  <c r="E3415" i="2" s="1"/>
  <c r="E3417" i="2" s="1"/>
  <c r="E3402" i="2"/>
  <c r="E3403" i="2" s="1"/>
  <c r="E3398" i="2"/>
  <c r="E3397" i="2"/>
  <c r="E3399" i="2" s="1"/>
  <c r="E3405" i="2" s="1"/>
  <c r="E3385" i="2"/>
  <c r="E3386" i="2" s="1"/>
  <c r="E3388" i="2" s="1"/>
  <c r="E3373" i="2"/>
  <c r="E3374" i="2" s="1"/>
  <c r="E3369" i="2"/>
  <c r="E3368" i="2"/>
  <c r="E3370" i="2" s="1"/>
  <c r="E3376" i="2" s="1"/>
  <c r="E3377" i="2" s="1"/>
  <c r="E3356" i="2"/>
  <c r="E3357" i="2" s="1"/>
  <c r="E3353" i="2"/>
  <c r="E3359" i="2" s="1"/>
  <c r="E3352" i="2"/>
  <c r="E3351" i="2"/>
  <c r="E3342" i="2"/>
  <c r="E3339" i="2"/>
  <c r="E3340" i="2" s="1"/>
  <c r="E3336" i="2"/>
  <c r="E3335" i="2"/>
  <c r="E3334" i="2"/>
  <c r="E3322" i="2"/>
  <c r="E3323" i="2" s="1"/>
  <c r="E3325" i="2" s="1"/>
  <c r="E3311" i="2"/>
  <c r="E3313" i="2" s="1"/>
  <c r="E3310" i="2"/>
  <c r="E3303" i="2"/>
  <c r="E3299" i="2"/>
  <c r="E3301" i="2" s="1"/>
  <c r="E3302" i="2" s="1"/>
  <c r="E3298" i="2"/>
  <c r="E3287" i="2"/>
  <c r="E3289" i="2" s="1"/>
  <c r="E3290" i="2" s="1"/>
  <c r="E3286" i="2"/>
  <c r="E3274" i="2"/>
  <c r="E3273" i="2"/>
  <c r="E3272" i="2"/>
  <c r="E3271" i="2"/>
  <c r="E3270" i="2"/>
  <c r="E3269" i="2"/>
  <c r="E3268" i="2"/>
  <c r="E3267" i="2"/>
  <c r="E3266" i="2"/>
  <c r="E3275" i="2" s="1"/>
  <c r="E3265" i="2"/>
  <c r="E3264" i="2"/>
  <c r="E3263" i="2"/>
  <c r="E3262" i="2"/>
  <c r="E3259" i="2"/>
  <c r="E3258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5" i="2"/>
  <c r="E3224" i="2"/>
  <c r="E3223" i="2"/>
  <c r="E3226" i="2" s="1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0" i="2"/>
  <c r="E3189" i="2"/>
  <c r="E3188" i="2"/>
  <c r="E3191" i="2" s="1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6" i="2"/>
  <c r="E3157" i="2" s="1"/>
  <c r="E3155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3" i="2"/>
  <c r="E3124" i="2" s="1"/>
  <c r="E3122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4" i="2"/>
  <c r="E3095" i="2" s="1"/>
  <c r="E3093" i="2"/>
  <c r="E3081" i="2"/>
  <c r="E3080" i="2"/>
  <c r="E3079" i="2"/>
  <c r="E3078" i="2"/>
  <c r="E3077" i="2"/>
  <c r="E3076" i="2"/>
  <c r="E3075" i="2"/>
  <c r="E3074" i="2"/>
  <c r="E3082" i="2" s="1"/>
  <c r="E3073" i="2"/>
  <c r="E3072" i="2"/>
  <c r="E3071" i="2"/>
  <c r="E3070" i="2"/>
  <c r="E3069" i="2"/>
  <c r="E3065" i="2"/>
  <c r="E3064" i="2"/>
  <c r="E3066" i="2" s="1"/>
  <c r="E3052" i="2"/>
  <c r="E3051" i="2"/>
  <c r="E3050" i="2"/>
  <c r="E3049" i="2"/>
  <c r="E3048" i="2"/>
  <c r="E3044" i="2"/>
  <c r="E3045" i="2" s="1"/>
  <c r="E3043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4" i="2"/>
  <c r="E3013" i="2"/>
  <c r="E3012" i="2"/>
  <c r="E3000" i="2"/>
  <c r="E2999" i="2"/>
  <c r="E2998" i="2"/>
  <c r="E2997" i="2"/>
  <c r="E2996" i="2"/>
  <c r="E2995" i="2"/>
  <c r="E2994" i="2"/>
  <c r="E2993" i="2"/>
  <c r="E2992" i="2"/>
  <c r="E3001" i="2" s="1"/>
  <c r="E2991" i="2"/>
  <c r="E2990" i="2"/>
  <c r="E2989" i="2"/>
  <c r="E2988" i="2"/>
  <c r="E2987" i="2"/>
  <c r="E2983" i="2"/>
  <c r="E2982" i="2"/>
  <c r="E2984" i="2" s="1"/>
  <c r="E2975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71" i="2" s="1"/>
  <c r="E2954" i="2"/>
  <c r="E2955" i="2" s="1"/>
  <c r="E2973" i="2" s="1"/>
  <c r="E2974" i="2" s="1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5" i="2"/>
  <c r="E2924" i="2"/>
  <c r="E2926" i="2" s="1"/>
  <c r="E2912" i="2"/>
  <c r="E2911" i="2"/>
  <c r="E2910" i="2"/>
  <c r="E2909" i="2"/>
  <c r="E2908" i="2"/>
  <c r="E2907" i="2"/>
  <c r="E2906" i="2"/>
  <c r="E2905" i="2"/>
  <c r="E2913" i="2" s="1"/>
  <c r="E2904" i="2"/>
  <c r="E2903" i="2"/>
  <c r="E2902" i="2"/>
  <c r="E2901" i="2"/>
  <c r="E2900" i="2"/>
  <c r="E2896" i="2"/>
  <c r="E2895" i="2"/>
  <c r="E2897" i="2" s="1"/>
  <c r="E2883" i="2"/>
  <c r="E2882" i="2"/>
  <c r="E2881" i="2"/>
  <c r="E2880" i="2"/>
  <c r="E2879" i="2"/>
  <c r="E2878" i="2"/>
  <c r="E2877" i="2"/>
  <c r="E2876" i="2"/>
  <c r="E2875" i="2"/>
  <c r="E2874" i="2"/>
  <c r="E2873" i="2"/>
  <c r="E2869" i="2"/>
  <c r="E2868" i="2"/>
  <c r="E2870" i="2" s="1"/>
  <c r="E2856" i="2"/>
  <c r="E2855" i="2"/>
  <c r="E2854" i="2"/>
  <c r="E2853" i="2"/>
  <c r="E2852" i="2"/>
  <c r="E2851" i="2"/>
  <c r="E2850" i="2"/>
  <c r="E2849" i="2"/>
  <c r="E2848" i="2"/>
  <c r="E2847" i="2"/>
  <c r="E2846" i="2"/>
  <c r="E2842" i="2"/>
  <c r="E2841" i="2"/>
  <c r="E2843" i="2" s="1"/>
  <c r="E2829" i="2"/>
  <c r="E2828" i="2"/>
  <c r="E2827" i="2"/>
  <c r="E2826" i="2"/>
  <c r="E2825" i="2"/>
  <c r="E2824" i="2"/>
  <c r="E2823" i="2"/>
  <c r="E2822" i="2"/>
  <c r="E2821" i="2"/>
  <c r="E2820" i="2"/>
  <c r="E2819" i="2"/>
  <c r="E2815" i="2"/>
  <c r="E2816" i="2" s="1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88" i="2"/>
  <c r="E2789" i="2" s="1"/>
  <c r="E2776" i="2"/>
  <c r="E2777" i="2" s="1"/>
  <c r="E2779" i="2" s="1"/>
  <c r="E2769" i="2"/>
  <c r="E2765" i="2"/>
  <c r="E2764" i="2"/>
  <c r="E2761" i="2"/>
  <c r="E2767" i="2" s="1"/>
  <c r="E2768" i="2" s="1"/>
  <c r="E2760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4" i="2"/>
  <c r="E2733" i="2"/>
  <c r="E2732" i="2"/>
  <c r="E2720" i="2"/>
  <c r="E2721" i="2" s="1"/>
  <c r="E2723" i="2" s="1"/>
  <c r="E2708" i="2"/>
  <c r="E2709" i="2" s="1"/>
  <c r="E2711" i="2" s="1"/>
  <c r="E2697" i="2"/>
  <c r="E2699" i="2" s="1"/>
  <c r="E2696" i="2"/>
  <c r="E2684" i="2"/>
  <c r="E2685" i="2" s="1"/>
  <c r="E2680" i="2"/>
  <c r="E2681" i="2" s="1"/>
  <c r="E2687" i="2" s="1"/>
  <c r="E2679" i="2"/>
  <c r="E2670" i="2"/>
  <c r="E2667" i="2"/>
  <c r="E2668" i="2" s="1"/>
  <c r="E2655" i="2"/>
  <c r="E2656" i="2" s="1"/>
  <c r="E2651" i="2"/>
  <c r="E2650" i="2"/>
  <c r="E2652" i="2" s="1"/>
  <c r="E2658" i="2" s="1"/>
  <c r="E2641" i="2"/>
  <c r="E2642" i="2" s="1"/>
  <c r="E2643" i="2" s="1"/>
  <c r="E2638" i="2"/>
  <c r="E2639" i="2" s="1"/>
  <c r="E2635" i="2"/>
  <c r="E2634" i="2"/>
  <c r="E2633" i="2"/>
  <c r="E2625" i="2"/>
  <c r="E2626" i="2" s="1"/>
  <c r="E2621" i="2"/>
  <c r="E2622" i="2" s="1"/>
  <c r="E2617" i="2"/>
  <c r="E2616" i="2"/>
  <c r="E2618" i="2" s="1"/>
  <c r="E2624" i="2" s="1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89" i="2"/>
  <c r="E2588" i="2"/>
  <c r="E2590" i="2" s="1"/>
  <c r="E2576" i="2"/>
  <c r="E2577" i="2" s="1"/>
  <c r="E2573" i="2"/>
  <c r="E2579" i="2" s="1"/>
  <c r="E2572" i="2"/>
  <c r="E2571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3" i="2"/>
  <c r="E2544" i="2" s="1"/>
  <c r="E2542" i="2"/>
  <c r="E2530" i="2"/>
  <c r="E2529" i="2"/>
  <c r="E2528" i="2"/>
  <c r="E2527" i="2"/>
  <c r="E2526" i="2"/>
  <c r="E2525" i="2"/>
  <c r="E2524" i="2"/>
  <c r="E2523" i="2"/>
  <c r="E2531" i="2" s="1"/>
  <c r="E2522" i="2"/>
  <c r="E2521" i="2"/>
  <c r="E2520" i="2"/>
  <c r="E2519" i="2"/>
  <c r="E2518" i="2"/>
  <c r="E2514" i="2"/>
  <c r="E2513" i="2"/>
  <c r="E2515" i="2" s="1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6" i="2"/>
  <c r="E2485" i="2"/>
  <c r="E2487" i="2" s="1"/>
  <c r="E2474" i="2"/>
  <c r="E2476" i="2" s="1"/>
  <c r="E2473" i="2"/>
  <c r="E2469" i="2"/>
  <c r="E2468" i="2"/>
  <c r="E2470" i="2" s="1"/>
  <c r="E2456" i="2"/>
  <c r="E2457" i="2" s="1"/>
  <c r="E2459" i="2" s="1"/>
  <c r="E2447" i="2"/>
  <c r="E2444" i="2"/>
  <c r="E2445" i="2" s="1"/>
  <c r="E2432" i="2"/>
  <c r="E2433" i="2" s="1"/>
  <c r="E2435" i="2" s="1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21" i="2" s="1"/>
  <c r="E2423" i="2" s="1"/>
  <c r="E2404" i="2"/>
  <c r="E2405" i="2" s="1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93" i="2" s="1"/>
  <c r="E2378" i="2"/>
  <c r="E2377" i="2"/>
  <c r="E2376" i="2"/>
  <c r="E2364" i="2"/>
  <c r="E2365" i="2" s="1"/>
  <c r="E2367" i="2" s="1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3" i="2"/>
  <c r="E2332" i="2"/>
  <c r="E2331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20" i="2" s="1"/>
  <c r="E2304" i="2"/>
  <c r="E2303" i="2"/>
  <c r="E2305" i="2" s="1"/>
  <c r="E2322" i="2" s="1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0" i="2"/>
  <c r="E2271" i="2" s="1"/>
  <c r="E2269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58" i="2" s="1"/>
  <c r="E2239" i="2"/>
  <c r="E2235" i="2"/>
  <c r="E2234" i="2"/>
  <c r="E2233" i="2"/>
  <c r="E2232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7" i="2"/>
  <c r="E2196" i="2"/>
  <c r="E2195" i="2"/>
  <c r="E2194" i="2"/>
  <c r="E2193" i="2"/>
  <c r="E2192" i="2"/>
  <c r="E2191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58" i="2"/>
  <c r="E2157" i="2"/>
  <c r="E2159" i="2" s="1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3" i="2"/>
  <c r="E2122" i="2"/>
  <c r="E2124" i="2" s="1"/>
  <c r="E2121" i="2"/>
  <c r="E2120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109" i="2" s="1"/>
  <c r="E2090" i="2"/>
  <c r="E2086" i="2"/>
  <c r="E2085" i="2"/>
  <c r="E2084" i="2"/>
  <c r="E2083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72" i="2" s="1"/>
  <c r="E2047" i="2"/>
  <c r="E2046" i="2"/>
  <c r="E2045" i="2"/>
  <c r="E2048" i="2" s="1"/>
  <c r="E2044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2" i="2"/>
  <c r="E2011" i="2"/>
  <c r="E2010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7" i="2"/>
  <c r="E1976" i="2"/>
  <c r="E1975" i="2"/>
  <c r="E1974" i="2"/>
  <c r="E1973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62" i="2" s="1"/>
  <c r="E1943" i="2"/>
  <c r="E1942" i="2"/>
  <c r="E1941" i="2"/>
  <c r="E1937" i="2"/>
  <c r="E1936" i="2"/>
  <c r="E1935" i="2"/>
  <c r="E1934" i="2"/>
  <c r="E1938" i="2" s="1"/>
  <c r="E1933" i="2"/>
  <c r="E1932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21" i="2" s="1"/>
  <c r="E1901" i="2"/>
  <c r="E1900" i="2"/>
  <c r="E1896" i="2"/>
  <c r="E1895" i="2"/>
  <c r="E1894" i="2"/>
  <c r="E1893" i="2"/>
  <c r="E1892" i="2"/>
  <c r="E1891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80" i="2" s="1"/>
  <c r="E1860" i="2"/>
  <c r="E1859" i="2"/>
  <c r="E1855" i="2"/>
  <c r="E1854" i="2"/>
  <c r="E1853" i="2"/>
  <c r="E1852" i="2"/>
  <c r="E1851" i="2"/>
  <c r="E1856" i="2" s="1"/>
  <c r="E1850" i="2"/>
  <c r="E1839" i="2"/>
  <c r="E1838" i="2"/>
  <c r="E1834" i="2"/>
  <c r="E1835" i="2" s="1"/>
  <c r="E1841" i="2" s="1"/>
  <c r="E1822" i="2"/>
  <c r="E1823" i="2" s="1"/>
  <c r="E1825" i="2" s="1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6" i="2"/>
  <c r="E1795" i="2"/>
  <c r="E1794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67" i="2"/>
  <c r="E1766" i="2"/>
  <c r="E1768" i="2" s="1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55" i="2" s="1"/>
  <c r="E1742" i="2"/>
  <c r="E1738" i="2"/>
  <c r="E1739" i="2" s="1"/>
  <c r="E1757" i="2" s="1"/>
  <c r="E1737" i="2"/>
  <c r="E1725" i="2"/>
  <c r="E1724" i="2"/>
  <c r="E1723" i="2"/>
  <c r="E1722" i="2"/>
  <c r="E1721" i="2"/>
  <c r="E1720" i="2"/>
  <c r="E1719" i="2"/>
  <c r="E1718" i="2"/>
  <c r="E1717" i="2"/>
  <c r="E1716" i="2"/>
  <c r="E1715" i="2"/>
  <c r="E1711" i="2"/>
  <c r="E1712" i="2" s="1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78" i="2"/>
  <c r="E1677" i="2"/>
  <c r="E1676" i="2"/>
  <c r="E1675" i="2"/>
  <c r="E1679" i="2" s="1"/>
  <c r="E1674" i="2"/>
  <c r="E1663" i="2"/>
  <c r="E1665" i="2" s="1"/>
  <c r="E1662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51" i="2" s="1"/>
  <c r="E1634" i="2"/>
  <c r="E1631" i="2"/>
  <c r="E1630" i="2"/>
  <c r="E1629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18" i="2" s="1"/>
  <c r="E1598" i="2"/>
  <c r="E1597" i="2"/>
  <c r="E1596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85" i="2" s="1"/>
  <c r="E1562" i="2"/>
  <c r="E1561" i="2"/>
  <c r="E1560" i="2"/>
  <c r="E1559" i="2"/>
  <c r="E1563" i="2" s="1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5" i="2"/>
  <c r="E1524" i="2"/>
  <c r="E1523" i="2"/>
  <c r="E1526" i="2" s="1"/>
  <c r="E1522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511" i="2" s="1"/>
  <c r="E1494" i="2"/>
  <c r="E1493" i="2"/>
  <c r="E1492" i="2"/>
  <c r="E1488" i="2"/>
  <c r="E1487" i="2"/>
  <c r="E1486" i="2"/>
  <c r="E1485" i="2"/>
  <c r="E1489" i="2" s="1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5" i="2"/>
  <c r="E1456" i="2" s="1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44" i="2" s="1"/>
  <c r="E1427" i="2"/>
  <c r="E1424" i="2"/>
  <c r="E1423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3" i="2"/>
  <c r="E1392" i="2"/>
  <c r="E1391" i="2"/>
  <c r="E1394" i="2" s="1"/>
  <c r="E1390" i="2"/>
  <c r="E1378" i="2"/>
  <c r="E1377" i="2"/>
  <c r="E1376" i="2"/>
  <c r="E1375" i="2"/>
  <c r="E1374" i="2"/>
  <c r="E1373" i="2"/>
  <c r="E1372" i="2"/>
  <c r="E1371" i="2"/>
  <c r="E1379" i="2" s="1"/>
  <c r="E1370" i="2"/>
  <c r="E1369" i="2"/>
  <c r="E1368" i="2"/>
  <c r="E1367" i="2"/>
  <c r="E1366" i="2"/>
  <c r="E1362" i="2"/>
  <c r="E1361" i="2"/>
  <c r="E1363" i="2" s="1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3" i="2"/>
  <c r="E1332" i="2"/>
  <c r="E1331" i="2"/>
  <c r="E1319" i="2"/>
  <c r="E1318" i="2"/>
  <c r="E1317" i="2"/>
  <c r="E1316" i="2"/>
  <c r="E1315" i="2"/>
  <c r="E1314" i="2"/>
  <c r="E1313" i="2"/>
  <c r="E1312" i="2"/>
  <c r="E1311" i="2"/>
  <c r="E1320" i="2" s="1"/>
  <c r="E1310" i="2"/>
  <c r="E1309" i="2"/>
  <c r="E1308" i="2"/>
  <c r="E1307" i="2"/>
  <c r="E1306" i="2"/>
  <c r="E1305" i="2"/>
  <c r="E1301" i="2"/>
  <c r="E1302" i="2" s="1"/>
  <c r="E1300" i="2"/>
  <c r="E1299" i="2"/>
  <c r="E1295" i="2"/>
  <c r="E1296" i="2" s="1"/>
  <c r="E1283" i="2"/>
  <c r="E1282" i="2"/>
  <c r="E1281" i="2"/>
  <c r="E1280" i="2"/>
  <c r="E1279" i="2"/>
  <c r="E1278" i="2"/>
  <c r="E1277" i="2"/>
  <c r="E1276" i="2"/>
  <c r="E1284" i="2" s="1"/>
  <c r="E1275" i="2"/>
  <c r="E1274" i="2"/>
  <c r="E1273" i="2"/>
  <c r="E1272" i="2"/>
  <c r="E1271" i="2"/>
  <c r="E1270" i="2"/>
  <c r="E1266" i="2"/>
  <c r="E1265" i="2"/>
  <c r="E1267" i="2" s="1"/>
  <c r="E1286" i="2" s="1"/>
  <c r="E1256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54" i="2" s="1"/>
  <c r="E1237" i="2"/>
  <c r="E1236" i="2"/>
  <c r="E1235" i="2"/>
  <c r="E1223" i="2"/>
  <c r="E1224" i="2" s="1"/>
  <c r="E1226" i="2" s="1"/>
  <c r="E1211" i="2"/>
  <c r="E1210" i="2"/>
  <c r="E1209" i="2"/>
  <c r="E1208" i="2"/>
  <c r="E1207" i="2"/>
  <c r="E1206" i="2"/>
  <c r="E1205" i="2"/>
  <c r="E1204" i="2"/>
  <c r="E1203" i="2"/>
  <c r="E1202" i="2"/>
  <c r="E1201" i="2"/>
  <c r="E1197" i="2"/>
  <c r="E1198" i="2" s="1"/>
  <c r="E1196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2" i="2"/>
  <c r="E1161" i="2"/>
  <c r="E1160" i="2"/>
  <c r="E1159" i="2"/>
  <c r="E1163" i="2" s="1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6" i="2"/>
  <c r="E1125" i="2"/>
  <c r="E1124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0" i="2"/>
  <c r="E1091" i="2" s="1"/>
  <c r="E1089" i="2"/>
  <c r="E1080" i="2"/>
  <c r="E1081" i="2" s="1"/>
  <c r="E1082" i="2" s="1"/>
  <c r="E1078" i="2"/>
  <c r="E1077" i="2"/>
  <c r="E1065" i="2"/>
  <c r="E1064" i="2"/>
  <c r="E1063" i="2"/>
  <c r="E1062" i="2"/>
  <c r="E1061" i="2"/>
  <c r="E1060" i="2"/>
  <c r="E1059" i="2"/>
  <c r="E1058" i="2"/>
  <c r="E1057" i="2"/>
  <c r="E1056" i="2"/>
  <c r="E1066" i="2" s="1"/>
  <c r="E1055" i="2"/>
  <c r="E1054" i="2"/>
  <c r="E1053" i="2"/>
  <c r="E1049" i="2"/>
  <c r="E1048" i="2"/>
  <c r="E1050" i="2" s="1"/>
  <c r="E1036" i="2"/>
  <c r="E1035" i="2"/>
  <c r="E1034" i="2"/>
  <c r="E1037" i="2" s="1"/>
  <c r="E1030" i="2"/>
  <c r="E1031" i="2" s="1"/>
  <c r="E1039" i="2" s="1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19" i="2" s="1"/>
  <c r="E1004" i="2"/>
  <c r="E1000" i="2"/>
  <c r="E1001" i="2" s="1"/>
  <c r="E999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7" i="2"/>
  <c r="E966" i="2"/>
  <c r="E965" i="2"/>
  <c r="E953" i="2"/>
  <c r="E954" i="2" s="1"/>
  <c r="E956" i="2" s="1"/>
  <c r="E941" i="2"/>
  <c r="E942" i="2" s="1"/>
  <c r="E944" i="2" s="1"/>
  <c r="E930" i="2"/>
  <c r="E932" i="2" s="1"/>
  <c r="E929" i="2"/>
  <c r="E917" i="2"/>
  <c r="E916" i="2"/>
  <c r="E915" i="2"/>
  <c r="E914" i="2"/>
  <c r="E913" i="2"/>
  <c r="E912" i="2"/>
  <c r="E911" i="2"/>
  <c r="E910" i="2"/>
  <c r="E909" i="2"/>
  <c r="E908" i="2"/>
  <c r="E907" i="2"/>
  <c r="E918" i="2" s="1"/>
  <c r="E920" i="2" s="1"/>
  <c r="E903" i="2"/>
  <c r="E902" i="2"/>
  <c r="E904" i="2" s="1"/>
  <c r="E894" i="2"/>
  <c r="E895" i="2" s="1"/>
  <c r="E890" i="2"/>
  <c r="E891" i="2" s="1"/>
  <c r="E893" i="2" s="1"/>
  <c r="E878" i="2"/>
  <c r="E877" i="2"/>
  <c r="E876" i="2"/>
  <c r="E875" i="2"/>
  <c r="E874" i="2"/>
  <c r="E873" i="2"/>
  <c r="E872" i="2"/>
  <c r="E871" i="2"/>
  <c r="E870" i="2"/>
  <c r="E879" i="2" s="1"/>
  <c r="E881" i="2" s="1"/>
  <c r="E869" i="2"/>
  <c r="E868" i="2"/>
  <c r="E867" i="2"/>
  <c r="E863" i="2"/>
  <c r="E864" i="2" s="1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1" i="2"/>
  <c r="E830" i="2"/>
  <c r="E832" i="2" s="1"/>
  <c r="E818" i="2"/>
  <c r="E817" i="2"/>
  <c r="E816" i="2"/>
  <c r="E815" i="2"/>
  <c r="E814" i="2"/>
  <c r="E813" i="2"/>
  <c r="E812" i="2"/>
  <c r="E811" i="2"/>
  <c r="E810" i="2"/>
  <c r="E809" i="2"/>
  <c r="E808" i="2"/>
  <c r="E807" i="2"/>
  <c r="E804" i="2"/>
  <c r="E803" i="2"/>
  <c r="E802" i="2"/>
  <c r="E793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91" i="2" s="1"/>
  <c r="E778" i="2"/>
  <c r="E775" i="2"/>
  <c r="E774" i="2"/>
  <c r="E773" i="2"/>
  <c r="E762" i="2"/>
  <c r="E764" i="2" s="1"/>
  <c r="E761" i="2"/>
  <c r="E749" i="2"/>
  <c r="E750" i="2" s="1"/>
  <c r="E752" i="2" s="1"/>
  <c r="E738" i="2"/>
  <c r="E740" i="2" s="1"/>
  <c r="E741" i="2" s="1"/>
  <c r="E742" i="2" s="1"/>
  <c r="E737" i="2"/>
  <c r="E725" i="2"/>
  <c r="E726" i="2" s="1"/>
  <c r="E728" i="2" s="1"/>
  <c r="E713" i="2"/>
  <c r="E712" i="2"/>
  <c r="E711" i="2"/>
  <c r="E710" i="2"/>
  <c r="E709" i="2"/>
  <c r="E708" i="2"/>
  <c r="E707" i="2"/>
  <c r="E706" i="2"/>
  <c r="E705" i="2"/>
  <c r="E704" i="2"/>
  <c r="E703" i="2"/>
  <c r="E700" i="2"/>
  <c r="E699" i="2"/>
  <c r="E687" i="2"/>
  <c r="E686" i="2"/>
  <c r="E685" i="2"/>
  <c r="E684" i="2"/>
  <c r="E683" i="2"/>
  <c r="E682" i="2"/>
  <c r="E681" i="2"/>
  <c r="E680" i="2"/>
  <c r="E679" i="2"/>
  <c r="E678" i="2"/>
  <c r="E677" i="2"/>
  <c r="E673" i="2"/>
  <c r="E672" i="2"/>
  <c r="E674" i="2" s="1"/>
  <c r="E660" i="2"/>
  <c r="E659" i="2"/>
  <c r="E658" i="2"/>
  <c r="E657" i="2"/>
  <c r="E656" i="2"/>
  <c r="E655" i="2"/>
  <c r="E654" i="2"/>
  <c r="E653" i="2"/>
  <c r="E652" i="2"/>
  <c r="E661" i="2" s="1"/>
  <c r="E663" i="2" s="1"/>
  <c r="E651" i="2"/>
  <c r="E650" i="2"/>
  <c r="E649" i="2"/>
  <c r="E645" i="2"/>
  <c r="E644" i="2"/>
  <c r="E646" i="2" s="1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33" i="2" s="1"/>
  <c r="E616" i="2"/>
  <c r="E615" i="2"/>
  <c r="E614" i="2"/>
  <c r="E613" i="2"/>
  <c r="E612" i="2"/>
  <c r="E611" i="2"/>
  <c r="E610" i="2"/>
  <c r="E607" i="2"/>
  <c r="E606" i="2"/>
  <c r="E605" i="2"/>
  <c r="E594" i="2"/>
  <c r="E593" i="2"/>
  <c r="E590" i="2"/>
  <c r="E596" i="2" s="1"/>
  <c r="E589" i="2"/>
  <c r="E588" i="2"/>
  <c r="E577" i="2"/>
  <c r="E576" i="2"/>
  <c r="E573" i="2"/>
  <c r="E579" i="2" s="1"/>
  <c r="E572" i="2"/>
  <c r="E571" i="2"/>
  <c r="E562" i="2"/>
  <c r="E560" i="2"/>
  <c r="E559" i="2"/>
  <c r="E547" i="2"/>
  <c r="E546" i="2"/>
  <c r="E545" i="2"/>
  <c r="E544" i="2"/>
  <c r="E543" i="2"/>
  <c r="E542" i="2"/>
  <c r="E541" i="2"/>
  <c r="E540" i="2"/>
  <c r="E539" i="2"/>
  <c r="E538" i="2"/>
  <c r="E537" i="2"/>
  <c r="E548" i="2" s="1"/>
  <c r="E536" i="2"/>
  <c r="E533" i="2"/>
  <c r="E532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21" i="2" s="1"/>
  <c r="E508" i="2"/>
  <c r="E504" i="2"/>
  <c r="E503" i="2"/>
  <c r="E505" i="2" s="1"/>
  <c r="E491" i="2"/>
  <c r="E490" i="2"/>
  <c r="E489" i="2"/>
  <c r="E488" i="2"/>
  <c r="E487" i="2"/>
  <c r="E486" i="2"/>
  <c r="E485" i="2"/>
  <c r="E484" i="2"/>
  <c r="E483" i="2"/>
  <c r="E492" i="2" s="1"/>
  <c r="E482" i="2"/>
  <c r="E481" i="2"/>
  <c r="E480" i="2"/>
  <c r="E476" i="2"/>
  <c r="E475" i="2"/>
  <c r="E477" i="2" s="1"/>
  <c r="E464" i="2"/>
  <c r="E466" i="2" s="1"/>
  <c r="E463" i="2"/>
  <c r="E451" i="2"/>
  <c r="E450" i="2"/>
  <c r="E449" i="2"/>
  <c r="E448" i="2"/>
  <c r="E447" i="2"/>
  <c r="E446" i="2"/>
  <c r="E445" i="2"/>
  <c r="E444" i="2"/>
  <c r="E443" i="2"/>
  <c r="E452" i="2" s="1"/>
  <c r="E442" i="2"/>
  <c r="E441" i="2"/>
  <c r="E440" i="2"/>
  <c r="E436" i="2"/>
  <c r="E435" i="2"/>
  <c r="E437" i="2" s="1"/>
  <c r="E424" i="2"/>
  <c r="E423" i="2"/>
  <c r="E419" i="2"/>
  <c r="E418" i="2"/>
  <c r="E420" i="2" s="1"/>
  <c r="E426" i="2" s="1"/>
  <c r="E407" i="2"/>
  <c r="E406" i="2"/>
  <c r="E403" i="2"/>
  <c r="E409" i="2" s="1"/>
  <c r="E402" i="2"/>
  <c r="E401" i="2"/>
  <c r="E390" i="2"/>
  <c r="E392" i="2" s="1"/>
  <c r="E389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2" i="2"/>
  <c r="E351" i="2"/>
  <c r="E350" i="2"/>
  <c r="E338" i="2"/>
  <c r="E339" i="2" s="1"/>
  <c r="E335" i="2"/>
  <c r="E341" i="2" s="1"/>
  <c r="E334" i="2"/>
  <c r="E333" i="2"/>
  <c r="E321" i="2"/>
  <c r="E322" i="2" s="1"/>
  <c r="E324" i="2" s="1"/>
  <c r="E309" i="2"/>
  <c r="E308" i="2"/>
  <c r="E307" i="2"/>
  <c r="E306" i="2"/>
  <c r="E305" i="2"/>
  <c r="E304" i="2"/>
  <c r="E303" i="2"/>
  <c r="E302" i="2"/>
  <c r="E301" i="2"/>
  <c r="E300" i="2"/>
  <c r="E299" i="2"/>
  <c r="E298" i="2"/>
  <c r="E294" i="2"/>
  <c r="E295" i="2" s="1"/>
  <c r="E293" i="2"/>
  <c r="E281" i="2"/>
  <c r="E280" i="2"/>
  <c r="E279" i="2"/>
  <c r="E278" i="2"/>
  <c r="E277" i="2"/>
  <c r="E276" i="2"/>
  <c r="E275" i="2"/>
  <c r="E274" i="2"/>
  <c r="E282" i="2" s="1"/>
  <c r="E284" i="2" s="1"/>
  <c r="E273" i="2"/>
  <c r="E272" i="2"/>
  <c r="E271" i="2"/>
  <c r="E270" i="2"/>
  <c r="E266" i="2"/>
  <c r="E265" i="2"/>
  <c r="E267" i="2" s="1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54" i="2" s="1"/>
  <c r="E238" i="2"/>
  <c r="E237" i="2"/>
  <c r="E230" i="2"/>
  <c r="E225" i="2"/>
  <c r="E226" i="2" s="1"/>
  <c r="E228" i="2" s="1"/>
  <c r="E229" i="2" s="1"/>
  <c r="E214" i="2"/>
  <c r="E216" i="2" s="1"/>
  <c r="E213" i="2"/>
  <c r="E209" i="2"/>
  <c r="E208" i="2"/>
  <c r="E210" i="2" s="1"/>
  <c r="E197" i="2"/>
  <c r="E199" i="2" s="1"/>
  <c r="E196" i="2"/>
  <c r="E192" i="2"/>
  <c r="E191" i="2"/>
  <c r="E193" i="2" s="1"/>
  <c r="E180" i="2"/>
  <c r="E182" i="2" s="1"/>
  <c r="E179" i="2"/>
  <c r="E168" i="2"/>
  <c r="E170" i="2" s="1"/>
  <c r="E167" i="2"/>
  <c r="E156" i="2"/>
  <c r="E158" i="2" s="1"/>
  <c r="E155" i="2"/>
  <c r="E143" i="2"/>
  <c r="E144" i="2" s="1"/>
  <c r="E146" i="2" s="1"/>
  <c r="E131" i="2"/>
  <c r="E130" i="2"/>
  <c r="E129" i="2"/>
  <c r="E128" i="2"/>
  <c r="E127" i="2"/>
  <c r="E126" i="2"/>
  <c r="E125" i="2"/>
  <c r="E124" i="2"/>
  <c r="E123" i="2"/>
  <c r="E122" i="2"/>
  <c r="E121" i="2"/>
  <c r="E120" i="2"/>
  <c r="E132" i="2" s="1"/>
  <c r="E116" i="2"/>
  <c r="E115" i="2"/>
  <c r="E117" i="2" s="1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104" i="2" s="1"/>
  <c r="E106" i="2" s="1"/>
  <c r="E86" i="2"/>
  <c r="E82" i="2"/>
  <c r="E81" i="2"/>
  <c r="E83" i="2" s="1"/>
  <c r="E78" i="2"/>
  <c r="E77" i="2"/>
  <c r="E65" i="2"/>
  <c r="E64" i="2"/>
  <c r="E63" i="2"/>
  <c r="E62" i="2"/>
  <c r="E59" i="2"/>
  <c r="E58" i="2"/>
  <c r="E46" i="2"/>
  <c r="E47" i="2" s="1"/>
  <c r="E49" i="2" s="1"/>
  <c r="E37" i="2"/>
  <c r="E34" i="2"/>
  <c r="E35" i="2" s="1"/>
  <c r="E22" i="2"/>
  <c r="E21" i="2"/>
  <c r="E23" i="2" s="1"/>
  <c r="E20" i="2"/>
  <c r="E19" i="2"/>
  <c r="E15" i="2"/>
  <c r="E14" i="2"/>
  <c r="E13" i="2"/>
  <c r="E12" i="2"/>
  <c r="E16" i="2" s="1"/>
  <c r="J357" i="1"/>
  <c r="J355" i="1"/>
  <c r="I352" i="1"/>
  <c r="J352" i="1" s="1"/>
  <c r="I351" i="1"/>
  <c r="J351" i="1" s="1"/>
  <c r="I349" i="1"/>
  <c r="J349" i="1" s="1"/>
  <c r="I348" i="1"/>
  <c r="J348" i="1" s="1"/>
  <c r="I347" i="1"/>
  <c r="J347" i="1" s="1"/>
  <c r="I345" i="1"/>
  <c r="J345" i="1" s="1"/>
  <c r="I344" i="1"/>
  <c r="J344" i="1" s="1"/>
  <c r="I343" i="1"/>
  <c r="J343" i="1" s="1"/>
  <c r="I342" i="1"/>
  <c r="J342" i="1" s="1"/>
  <c r="I341" i="1"/>
  <c r="J341" i="1" s="1"/>
  <c r="I340" i="1"/>
  <c r="J340" i="1" s="1"/>
  <c r="I339" i="1"/>
  <c r="J339" i="1" s="1"/>
  <c r="I338" i="1"/>
  <c r="J338" i="1" s="1"/>
  <c r="I337" i="1"/>
  <c r="J337" i="1" s="1"/>
  <c r="I336" i="1"/>
  <c r="J336" i="1" s="1"/>
  <c r="I335" i="1"/>
  <c r="J335" i="1" s="1"/>
  <c r="I334" i="1"/>
  <c r="J334" i="1" s="1"/>
  <c r="I333" i="1"/>
  <c r="J333" i="1" s="1"/>
  <c r="I332" i="1"/>
  <c r="J332" i="1" s="1"/>
  <c r="I331" i="1"/>
  <c r="J331" i="1" s="1"/>
  <c r="I330" i="1"/>
  <c r="J330" i="1" s="1"/>
  <c r="I329" i="1"/>
  <c r="J329" i="1" s="1"/>
  <c r="I327" i="1"/>
  <c r="J327" i="1" s="1"/>
  <c r="I326" i="1"/>
  <c r="J326" i="1" s="1"/>
  <c r="I324" i="1"/>
  <c r="J324" i="1" s="1"/>
  <c r="I323" i="1"/>
  <c r="J323" i="1" s="1"/>
  <c r="I322" i="1"/>
  <c r="J322" i="1" s="1"/>
  <c r="I320" i="1"/>
  <c r="J320" i="1" s="1"/>
  <c r="I319" i="1"/>
  <c r="J319" i="1" s="1"/>
  <c r="I318" i="1"/>
  <c r="J318" i="1" s="1"/>
  <c r="I317" i="1"/>
  <c r="J317" i="1" s="1"/>
  <c r="I316" i="1"/>
  <c r="J316" i="1" s="1"/>
  <c r="I314" i="1"/>
  <c r="J314" i="1" s="1"/>
  <c r="I313" i="1"/>
  <c r="J313" i="1" s="1"/>
  <c r="I312" i="1"/>
  <c r="J312" i="1" s="1"/>
  <c r="I311" i="1"/>
  <c r="J311" i="1" s="1"/>
  <c r="I310" i="1"/>
  <c r="J310" i="1" s="1"/>
  <c r="I309" i="1"/>
  <c r="J309" i="1" s="1"/>
  <c r="I308" i="1"/>
  <c r="J308" i="1" s="1"/>
  <c r="I306" i="1"/>
  <c r="J306" i="1" s="1"/>
  <c r="I305" i="1"/>
  <c r="J305" i="1" s="1"/>
  <c r="I304" i="1"/>
  <c r="J304" i="1" s="1"/>
  <c r="I303" i="1"/>
  <c r="J303" i="1" s="1"/>
  <c r="I302" i="1"/>
  <c r="J302" i="1" s="1"/>
  <c r="I301" i="1"/>
  <c r="J301" i="1" s="1"/>
  <c r="I300" i="1"/>
  <c r="J300" i="1" s="1"/>
  <c r="I299" i="1"/>
  <c r="J299" i="1" s="1"/>
  <c r="I298" i="1"/>
  <c r="J298" i="1" s="1"/>
  <c r="I296" i="1"/>
  <c r="J296" i="1" s="1"/>
  <c r="I295" i="1"/>
  <c r="J295" i="1" s="1"/>
  <c r="I294" i="1"/>
  <c r="J294" i="1" s="1"/>
  <c r="I293" i="1"/>
  <c r="J293" i="1" s="1"/>
  <c r="I292" i="1"/>
  <c r="J292" i="1" s="1"/>
  <c r="I291" i="1"/>
  <c r="J291" i="1" s="1"/>
  <c r="I290" i="1"/>
  <c r="J290" i="1" s="1"/>
  <c r="J288" i="1"/>
  <c r="I288" i="1"/>
  <c r="I287" i="1"/>
  <c r="J287" i="1" s="1"/>
  <c r="I286" i="1"/>
  <c r="J286" i="1" s="1"/>
  <c r="I285" i="1"/>
  <c r="J285" i="1" s="1"/>
  <c r="I284" i="1"/>
  <c r="J284" i="1" s="1"/>
  <c r="I283" i="1"/>
  <c r="J283" i="1" s="1"/>
  <c r="I282" i="1"/>
  <c r="J282" i="1" s="1"/>
  <c r="I281" i="1"/>
  <c r="J281" i="1" s="1"/>
  <c r="I280" i="1"/>
  <c r="J280" i="1" s="1"/>
  <c r="I279" i="1"/>
  <c r="J279" i="1" s="1"/>
  <c r="I278" i="1"/>
  <c r="J278" i="1" s="1"/>
  <c r="I277" i="1"/>
  <c r="J277" i="1" s="1"/>
  <c r="I276" i="1"/>
  <c r="J276" i="1" s="1"/>
  <c r="I275" i="1"/>
  <c r="J275" i="1" s="1"/>
  <c r="I274" i="1"/>
  <c r="J274" i="1" s="1"/>
  <c r="I273" i="1"/>
  <c r="J273" i="1" s="1"/>
  <c r="I272" i="1"/>
  <c r="J272" i="1" s="1"/>
  <c r="I271" i="1"/>
  <c r="J271" i="1" s="1"/>
  <c r="I270" i="1"/>
  <c r="J270" i="1" s="1"/>
  <c r="I269" i="1"/>
  <c r="J269" i="1" s="1"/>
  <c r="I268" i="1"/>
  <c r="J268" i="1" s="1"/>
  <c r="I267" i="1"/>
  <c r="J267" i="1" s="1"/>
  <c r="I266" i="1"/>
  <c r="J266" i="1" s="1"/>
  <c r="I265" i="1"/>
  <c r="J265" i="1" s="1"/>
  <c r="J264" i="1"/>
  <c r="I264" i="1"/>
  <c r="I263" i="1"/>
  <c r="J263" i="1" s="1"/>
  <c r="I262" i="1"/>
  <c r="J262" i="1" s="1"/>
  <c r="I261" i="1"/>
  <c r="J261" i="1" s="1"/>
  <c r="I260" i="1"/>
  <c r="J260" i="1" s="1"/>
  <c r="I259" i="1"/>
  <c r="J259" i="1" s="1"/>
  <c r="I258" i="1"/>
  <c r="J258" i="1" s="1"/>
  <c r="I257" i="1"/>
  <c r="J257" i="1" s="1"/>
  <c r="I256" i="1"/>
  <c r="J256" i="1" s="1"/>
  <c r="I255" i="1"/>
  <c r="J255" i="1" s="1"/>
  <c r="I254" i="1"/>
  <c r="J254" i="1" s="1"/>
  <c r="I253" i="1"/>
  <c r="J253" i="1" s="1"/>
  <c r="I252" i="1"/>
  <c r="J252" i="1" s="1"/>
  <c r="I251" i="1"/>
  <c r="J251" i="1" s="1"/>
  <c r="I250" i="1"/>
  <c r="J250" i="1" s="1"/>
  <c r="I249" i="1"/>
  <c r="J249" i="1" s="1"/>
  <c r="I248" i="1"/>
  <c r="J248" i="1" s="1"/>
  <c r="G247" i="1"/>
  <c r="I247" i="1" s="1"/>
  <c r="J247" i="1" s="1"/>
  <c r="I246" i="1"/>
  <c r="J246" i="1" s="1"/>
  <c r="I245" i="1"/>
  <c r="J245" i="1" s="1"/>
  <c r="I244" i="1"/>
  <c r="J244" i="1" s="1"/>
  <c r="I243" i="1"/>
  <c r="J243" i="1" s="1"/>
  <c r="I242" i="1"/>
  <c r="J242" i="1" s="1"/>
  <c r="I241" i="1"/>
  <c r="J241" i="1" s="1"/>
  <c r="I240" i="1"/>
  <c r="J240" i="1" s="1"/>
  <c r="I236" i="1"/>
  <c r="J236" i="1" s="1"/>
  <c r="I234" i="1"/>
  <c r="J234" i="1" s="1"/>
  <c r="I233" i="1"/>
  <c r="J233" i="1" s="1"/>
  <c r="I232" i="1"/>
  <c r="J232" i="1" s="1"/>
  <c r="I231" i="1"/>
  <c r="J231" i="1" s="1"/>
  <c r="I229" i="1"/>
  <c r="J229" i="1" s="1"/>
  <c r="I228" i="1"/>
  <c r="J228" i="1" s="1"/>
  <c r="I227" i="1"/>
  <c r="J227" i="1" s="1"/>
  <c r="I225" i="1"/>
  <c r="J225" i="1" s="1"/>
  <c r="I224" i="1"/>
  <c r="J224" i="1" s="1"/>
  <c r="J223" i="1"/>
  <c r="I223" i="1"/>
  <c r="I221" i="1"/>
  <c r="J221" i="1" s="1"/>
  <c r="I220" i="1"/>
  <c r="J220" i="1" s="1"/>
  <c r="I219" i="1"/>
  <c r="J219" i="1" s="1"/>
  <c r="I217" i="1"/>
  <c r="J217" i="1" s="1"/>
  <c r="I216" i="1"/>
  <c r="J216" i="1" s="1"/>
  <c r="I215" i="1"/>
  <c r="J215" i="1" s="1"/>
  <c r="I214" i="1"/>
  <c r="J214" i="1" s="1"/>
  <c r="I213" i="1"/>
  <c r="J213" i="1" s="1"/>
  <c r="I211" i="1"/>
  <c r="J211" i="1" s="1"/>
  <c r="I210" i="1"/>
  <c r="J210" i="1" s="1"/>
  <c r="I209" i="1"/>
  <c r="J209" i="1" s="1"/>
  <c r="I208" i="1"/>
  <c r="J208" i="1" s="1"/>
  <c r="I207" i="1"/>
  <c r="J207" i="1" s="1"/>
  <c r="I206" i="1"/>
  <c r="J206" i="1" s="1"/>
  <c r="I205" i="1"/>
  <c r="J205" i="1" s="1"/>
  <c r="I204" i="1"/>
  <c r="J204" i="1" s="1"/>
  <c r="I203" i="1"/>
  <c r="J203" i="1" s="1"/>
  <c r="I202" i="1"/>
  <c r="J202" i="1" s="1"/>
  <c r="I201" i="1"/>
  <c r="J201" i="1" s="1"/>
  <c r="I200" i="1"/>
  <c r="J200" i="1" s="1"/>
  <c r="I199" i="1"/>
  <c r="J199" i="1" s="1"/>
  <c r="I198" i="1"/>
  <c r="J198" i="1" s="1"/>
  <c r="I197" i="1"/>
  <c r="J197" i="1" s="1"/>
  <c r="I196" i="1"/>
  <c r="J196" i="1" s="1"/>
  <c r="I195" i="1"/>
  <c r="J195" i="1" s="1"/>
  <c r="I194" i="1"/>
  <c r="J194" i="1" s="1"/>
  <c r="I193" i="1"/>
  <c r="J193" i="1" s="1"/>
  <c r="I192" i="1"/>
  <c r="J192" i="1" s="1"/>
  <c r="I191" i="1"/>
  <c r="J191" i="1" s="1"/>
  <c r="I190" i="1"/>
  <c r="J190" i="1" s="1"/>
  <c r="I189" i="1"/>
  <c r="J189" i="1" s="1"/>
  <c r="I188" i="1"/>
  <c r="J188" i="1" s="1"/>
  <c r="I187" i="1"/>
  <c r="J187" i="1" s="1"/>
  <c r="I186" i="1"/>
  <c r="J186" i="1" s="1"/>
  <c r="I185" i="1"/>
  <c r="J185" i="1" s="1"/>
  <c r="I184" i="1"/>
  <c r="J184" i="1" s="1"/>
  <c r="I183" i="1"/>
  <c r="J183" i="1" s="1"/>
  <c r="I182" i="1"/>
  <c r="J182" i="1" s="1"/>
  <c r="I181" i="1"/>
  <c r="J181" i="1" s="1"/>
  <c r="I180" i="1"/>
  <c r="J180" i="1" s="1"/>
  <c r="I179" i="1"/>
  <c r="J179" i="1" s="1"/>
  <c r="I178" i="1"/>
  <c r="J178" i="1" s="1"/>
  <c r="I177" i="1"/>
  <c r="J177" i="1" s="1"/>
  <c r="I176" i="1"/>
  <c r="J176" i="1" s="1"/>
  <c r="I175" i="1"/>
  <c r="J175" i="1" s="1"/>
  <c r="I174" i="1"/>
  <c r="J174" i="1" s="1"/>
  <c r="I173" i="1"/>
  <c r="J173" i="1" s="1"/>
  <c r="I169" i="1"/>
  <c r="J169" i="1" s="1"/>
  <c r="I167" i="1"/>
  <c r="J167" i="1" s="1"/>
  <c r="I166" i="1"/>
  <c r="J166" i="1" s="1"/>
  <c r="I165" i="1"/>
  <c r="J165" i="1" s="1"/>
  <c r="I164" i="1"/>
  <c r="J164" i="1" s="1"/>
  <c r="I163" i="1"/>
  <c r="J163" i="1" s="1"/>
  <c r="I162" i="1"/>
  <c r="J162" i="1" s="1"/>
  <c r="I161" i="1"/>
  <c r="J161" i="1" s="1"/>
  <c r="I160" i="1"/>
  <c r="J160" i="1" s="1"/>
  <c r="I159" i="1"/>
  <c r="J159" i="1" s="1"/>
  <c r="I158" i="1"/>
  <c r="J158" i="1" s="1"/>
  <c r="J157" i="1"/>
  <c r="I157" i="1"/>
  <c r="I156" i="1"/>
  <c r="J156" i="1" s="1"/>
  <c r="I154" i="1"/>
  <c r="J154" i="1" s="1"/>
  <c r="I153" i="1"/>
  <c r="J153" i="1" s="1"/>
  <c r="I151" i="1"/>
  <c r="J151" i="1" s="1"/>
  <c r="I149" i="1"/>
  <c r="J149" i="1" s="1"/>
  <c r="I148" i="1"/>
  <c r="J148" i="1" s="1"/>
  <c r="I147" i="1"/>
  <c r="J147" i="1" s="1"/>
  <c r="I146" i="1"/>
  <c r="J146" i="1" s="1"/>
  <c r="I145" i="1"/>
  <c r="J145" i="1" s="1"/>
  <c r="I144" i="1"/>
  <c r="J144" i="1" s="1"/>
  <c r="I142" i="1"/>
  <c r="J142" i="1" s="1"/>
  <c r="I141" i="1"/>
  <c r="J141" i="1" s="1"/>
  <c r="I140" i="1"/>
  <c r="J140" i="1" s="1"/>
  <c r="I139" i="1"/>
  <c r="J139" i="1" s="1"/>
  <c r="I138" i="1"/>
  <c r="J138" i="1" s="1"/>
  <c r="J137" i="1"/>
  <c r="I137" i="1"/>
  <c r="I135" i="1"/>
  <c r="J135" i="1" s="1"/>
  <c r="I134" i="1"/>
  <c r="J134" i="1" s="1"/>
  <c r="I130" i="1"/>
  <c r="J130" i="1" s="1"/>
  <c r="I128" i="1"/>
  <c r="J128" i="1" s="1"/>
  <c r="I124" i="1"/>
  <c r="J124" i="1" s="1"/>
  <c r="I122" i="1"/>
  <c r="J122" i="1" s="1"/>
  <c r="I121" i="1"/>
  <c r="J121" i="1" s="1"/>
  <c r="I120" i="1"/>
  <c r="J120" i="1" s="1"/>
  <c r="I119" i="1"/>
  <c r="J119" i="1" s="1"/>
  <c r="I118" i="1"/>
  <c r="J118" i="1" s="1"/>
  <c r="J117" i="1"/>
  <c r="I117" i="1"/>
  <c r="I115" i="1"/>
  <c r="J115" i="1" s="1"/>
  <c r="I114" i="1"/>
  <c r="J114" i="1" s="1"/>
  <c r="J113" i="1"/>
  <c r="I113" i="1"/>
  <c r="I112" i="1"/>
  <c r="J112" i="1" s="1"/>
  <c r="I110" i="1"/>
  <c r="J110" i="1" s="1"/>
  <c r="I108" i="1"/>
  <c r="J108" i="1" s="1"/>
  <c r="I107" i="1"/>
  <c r="J107" i="1" s="1"/>
  <c r="I105" i="1"/>
  <c r="J105" i="1" s="1"/>
  <c r="I104" i="1"/>
  <c r="J104" i="1" s="1"/>
  <c r="I103" i="1"/>
  <c r="J103" i="1" s="1"/>
  <c r="I101" i="1"/>
  <c r="J101" i="1" s="1"/>
  <c r="I100" i="1"/>
  <c r="J100" i="1" s="1"/>
  <c r="I99" i="1"/>
  <c r="J99" i="1" s="1"/>
  <c r="I98" i="1"/>
  <c r="J98" i="1" s="1"/>
  <c r="I97" i="1"/>
  <c r="J97" i="1" s="1"/>
  <c r="I96" i="1"/>
  <c r="J96" i="1" s="1"/>
  <c r="I95" i="1"/>
  <c r="J95" i="1" s="1"/>
  <c r="I94" i="1"/>
  <c r="J94" i="1" s="1"/>
  <c r="I92" i="1"/>
  <c r="J92" i="1" s="1"/>
  <c r="I91" i="1"/>
  <c r="J91" i="1" s="1"/>
  <c r="I87" i="1"/>
  <c r="J87" i="1" s="1"/>
  <c r="I85" i="1"/>
  <c r="J85" i="1" s="1"/>
  <c r="I84" i="1"/>
  <c r="J84" i="1" s="1"/>
  <c r="I83" i="1"/>
  <c r="J83" i="1" s="1"/>
  <c r="I81" i="1"/>
  <c r="J81" i="1" s="1"/>
  <c r="I80" i="1"/>
  <c r="J80" i="1" s="1"/>
  <c r="I78" i="1"/>
  <c r="J78" i="1" s="1"/>
  <c r="I77" i="1"/>
  <c r="J77" i="1" s="1"/>
  <c r="I76" i="1"/>
  <c r="J76" i="1" s="1"/>
  <c r="I75" i="1"/>
  <c r="J75" i="1" s="1"/>
  <c r="J74" i="1"/>
  <c r="I74" i="1"/>
  <c r="I73" i="1"/>
  <c r="J73" i="1" s="1"/>
  <c r="I72" i="1"/>
  <c r="J72" i="1" s="1"/>
  <c r="I71" i="1"/>
  <c r="J71" i="1" s="1"/>
  <c r="I69" i="1"/>
  <c r="J69" i="1" s="1"/>
  <c r="I68" i="1"/>
  <c r="J68" i="1" s="1"/>
  <c r="I67" i="1"/>
  <c r="J67" i="1" s="1"/>
  <c r="I63" i="1"/>
  <c r="J63" i="1" s="1"/>
  <c r="I61" i="1"/>
  <c r="J61" i="1" s="1"/>
  <c r="I59" i="1"/>
  <c r="J59" i="1" s="1"/>
  <c r="I58" i="1"/>
  <c r="J58" i="1" s="1"/>
  <c r="I56" i="1"/>
  <c r="J56" i="1" s="1"/>
  <c r="I55" i="1"/>
  <c r="J55" i="1" s="1"/>
  <c r="I54" i="1"/>
  <c r="J54" i="1" s="1"/>
  <c r="I52" i="1"/>
  <c r="J52" i="1" s="1"/>
  <c r="I51" i="1"/>
  <c r="J51" i="1" s="1"/>
  <c r="I49" i="1"/>
  <c r="J49" i="1" s="1"/>
  <c r="I48" i="1"/>
  <c r="J48" i="1" s="1"/>
  <c r="I47" i="1"/>
  <c r="J47" i="1" s="1"/>
  <c r="G47" i="1"/>
  <c r="I46" i="1"/>
  <c r="J46" i="1" s="1"/>
  <c r="I45" i="1"/>
  <c r="J45" i="1" s="1"/>
  <c r="I44" i="1"/>
  <c r="J44" i="1" s="1"/>
  <c r="I43" i="1"/>
  <c r="J43" i="1" s="1"/>
  <c r="I42" i="1"/>
  <c r="J42" i="1" s="1"/>
  <c r="I41" i="1"/>
  <c r="J41" i="1" s="1"/>
  <c r="I40" i="1"/>
  <c r="J40" i="1" s="1"/>
  <c r="I39" i="1"/>
  <c r="J39" i="1" s="1"/>
  <c r="J38" i="1"/>
  <c r="I38" i="1"/>
  <c r="I37" i="1"/>
  <c r="J37" i="1" s="1"/>
  <c r="I36" i="1"/>
  <c r="J36" i="1" s="1"/>
  <c r="I35" i="1"/>
  <c r="J35" i="1" s="1"/>
  <c r="I34" i="1"/>
  <c r="J34" i="1" s="1"/>
  <c r="I33" i="1"/>
  <c r="J33" i="1" s="1"/>
  <c r="I32" i="1"/>
  <c r="J32" i="1" s="1"/>
  <c r="I31" i="1"/>
  <c r="J31" i="1" s="1"/>
  <c r="I30" i="1"/>
  <c r="J30" i="1" s="1"/>
  <c r="I29" i="1"/>
  <c r="J29" i="1" s="1"/>
  <c r="I28" i="1"/>
  <c r="J28" i="1" s="1"/>
  <c r="I27" i="1"/>
  <c r="J27" i="1" s="1"/>
  <c r="I26" i="1"/>
  <c r="J26" i="1" s="1"/>
  <c r="J25" i="1"/>
  <c r="I25" i="1"/>
  <c r="I24" i="1"/>
  <c r="J24" i="1" s="1"/>
  <c r="I23" i="1"/>
  <c r="J23" i="1" s="1"/>
  <c r="I22" i="1"/>
  <c r="J22" i="1" s="1"/>
  <c r="I18" i="1"/>
  <c r="J18" i="1" s="1"/>
  <c r="I17" i="1"/>
  <c r="J17" i="1" s="1"/>
  <c r="I16" i="1"/>
  <c r="J16" i="1" s="1"/>
  <c r="I15" i="1"/>
  <c r="J15" i="1" s="1"/>
  <c r="I14" i="1"/>
  <c r="J14" i="1" s="1"/>
  <c r="I12" i="1"/>
  <c r="J12" i="1" s="1"/>
  <c r="E285" i="2" l="1"/>
  <c r="E286" i="2" s="1"/>
  <c r="E147" i="2"/>
  <c r="E148" i="2" s="1"/>
  <c r="E1187" i="2"/>
  <c r="E1758" i="2"/>
  <c r="E1759" i="2" s="1"/>
  <c r="E4048" i="2"/>
  <c r="E4047" i="2"/>
  <c r="E217" i="2"/>
  <c r="E218" i="2" s="1"/>
  <c r="E2725" i="2"/>
  <c r="E2724" i="2"/>
  <c r="E753" i="2"/>
  <c r="E754" i="2" s="1"/>
  <c r="E1666" i="2"/>
  <c r="E1667" i="2" s="1"/>
  <c r="E1826" i="2"/>
  <c r="E1827" i="2" s="1"/>
  <c r="E343" i="2"/>
  <c r="E342" i="2"/>
  <c r="E454" i="2"/>
  <c r="E494" i="2"/>
  <c r="E580" i="2"/>
  <c r="E581" i="2" s="1"/>
  <c r="E1322" i="2"/>
  <c r="E3389" i="2"/>
  <c r="E3390" i="2" s="1"/>
  <c r="E3863" i="2"/>
  <c r="E3864" i="2" s="1"/>
  <c r="E4326" i="2"/>
  <c r="E25" i="2"/>
  <c r="E200" i="2"/>
  <c r="E201" i="2"/>
  <c r="E256" i="2"/>
  <c r="E410" i="2"/>
  <c r="E411" i="2" s="1"/>
  <c r="E766" i="2"/>
  <c r="E765" i="2"/>
  <c r="E882" i="2"/>
  <c r="E883" i="2" s="1"/>
  <c r="E1212" i="2"/>
  <c r="E1214" i="2" s="1"/>
  <c r="E1381" i="2"/>
  <c r="E2580" i="2"/>
  <c r="E2581" i="2" s="1"/>
  <c r="E427" i="2"/>
  <c r="E428" i="2" s="1"/>
  <c r="E957" i="2"/>
  <c r="E958" i="2" s="1"/>
  <c r="E3418" i="2"/>
  <c r="E3419" i="2" s="1"/>
  <c r="E4289" i="2"/>
  <c r="E4288" i="2"/>
  <c r="E183" i="2"/>
  <c r="E184" i="2" s="1"/>
  <c r="E325" i="2"/>
  <c r="E326" i="2" s="1"/>
  <c r="E688" i="2"/>
  <c r="E1287" i="2"/>
  <c r="E1288" i="2" s="1"/>
  <c r="E3807" i="2"/>
  <c r="E3808" i="2"/>
  <c r="E467" i="2"/>
  <c r="E468" i="2" s="1"/>
  <c r="E665" i="2"/>
  <c r="E664" i="2"/>
  <c r="E635" i="2"/>
  <c r="E795" i="2"/>
  <c r="E794" i="2"/>
  <c r="E1813" i="2"/>
  <c r="E2477" i="2"/>
  <c r="E2478" i="2" s="1"/>
  <c r="E2660" i="2"/>
  <c r="E2659" i="2"/>
  <c r="E3614" i="2"/>
  <c r="E3615" i="2"/>
  <c r="E2780" i="2"/>
  <c r="E2781" i="2"/>
  <c r="E597" i="2"/>
  <c r="E598" i="2" s="1"/>
  <c r="E378" i="2"/>
  <c r="E380" i="2" s="1"/>
  <c r="E921" i="2"/>
  <c r="E922" i="2" s="1"/>
  <c r="E3952" i="2"/>
  <c r="E3953" i="2" s="1"/>
  <c r="E107" i="2"/>
  <c r="E108" i="2" s="1"/>
  <c r="E312" i="2"/>
  <c r="E38" i="2"/>
  <c r="E39" i="2" s="1"/>
  <c r="E854" i="2"/>
  <c r="E988" i="2"/>
  <c r="E990" i="2" s="1"/>
  <c r="E51" i="2"/>
  <c r="E50" i="2"/>
  <c r="E171" i="2"/>
  <c r="E172" i="2" s="1"/>
  <c r="E729" i="2"/>
  <c r="E730" i="2" s="1"/>
  <c r="E945" i="2"/>
  <c r="E946" i="2"/>
  <c r="E1041" i="2"/>
  <c r="E1040" i="2"/>
  <c r="E2355" i="2"/>
  <c r="E2886" i="2"/>
  <c r="E4214" i="2"/>
  <c r="E4215" i="2"/>
  <c r="E1352" i="2"/>
  <c r="E2689" i="2"/>
  <c r="E2688" i="2"/>
  <c r="E2945" i="2"/>
  <c r="E1726" i="2"/>
  <c r="E1728" i="2" s="1"/>
  <c r="E2353" i="2"/>
  <c r="E2437" i="2"/>
  <c r="E3586" i="2"/>
  <c r="E4724" i="2"/>
  <c r="E2436" i="2"/>
  <c r="E3406" i="2"/>
  <c r="E3407" i="2" s="1"/>
  <c r="E4324" i="2"/>
  <c r="E4418" i="2"/>
  <c r="E4690" i="2"/>
  <c r="E393" i="2"/>
  <c r="E394" i="2" s="1"/>
  <c r="E1185" i="2"/>
  <c r="E3360" i="2"/>
  <c r="E3361" i="2" s="1"/>
  <c r="E3740" i="2"/>
  <c r="E159" i="2"/>
  <c r="E160" i="2" s="1"/>
  <c r="E310" i="2"/>
  <c r="E523" i="2"/>
  <c r="E1620" i="2"/>
  <c r="E1882" i="2"/>
  <c r="E2180" i="2"/>
  <c r="E2424" i="2"/>
  <c r="E2425" i="2"/>
  <c r="E2448" i="2"/>
  <c r="E2449" i="2" s="1"/>
  <c r="E2560" i="2"/>
  <c r="E2562" i="2" s="1"/>
  <c r="E2712" i="2"/>
  <c r="E2713" i="2" s="1"/>
  <c r="E2857" i="2"/>
  <c r="E3032" i="2"/>
  <c r="E3034" i="2" s="1"/>
  <c r="E3514" i="2"/>
  <c r="E3516" i="2" s="1"/>
  <c r="E3542" i="2"/>
  <c r="E3544" i="2" s="1"/>
  <c r="E3570" i="2"/>
  <c r="E3572" i="2" s="1"/>
  <c r="E3751" i="2"/>
  <c r="E3752" i="2" s="1"/>
  <c r="E4450" i="2"/>
  <c r="E4452" i="2" s="1"/>
  <c r="E3692" i="2"/>
  <c r="E3887" i="2"/>
  <c r="E3888" i="2"/>
  <c r="E1476" i="2"/>
  <c r="E3727" i="2"/>
  <c r="E3728" i="2"/>
  <c r="E1227" i="2"/>
  <c r="E1228" i="2" s="1"/>
  <c r="E1513" i="2"/>
  <c r="E3326" i="2"/>
  <c r="E3327" i="2" s="1"/>
  <c r="E852" i="2"/>
  <c r="E2182" i="2"/>
  <c r="E2533" i="2"/>
  <c r="E2859" i="2"/>
  <c r="E3925" i="2"/>
  <c r="E1446" i="2"/>
  <c r="E2148" i="2"/>
  <c r="E2460" i="2"/>
  <c r="E2461" i="2" s="1"/>
  <c r="E2884" i="2"/>
  <c r="E3084" i="2"/>
  <c r="E3778" i="2"/>
  <c r="E4352" i="2"/>
  <c r="E4354" i="2" s="1"/>
  <c r="E4588" i="2"/>
  <c r="E4107" i="2"/>
  <c r="E4108" i="2" s="1"/>
  <c r="E2323" i="2"/>
  <c r="E2324" i="2" s="1"/>
  <c r="E3003" i="2"/>
  <c r="E3314" i="2"/>
  <c r="E3315" i="2"/>
  <c r="E5065" i="2"/>
  <c r="E3656" i="2"/>
  <c r="E3655" i="2"/>
  <c r="E821" i="2"/>
  <c r="E1999" i="2"/>
  <c r="E2001" i="2" s="1"/>
  <c r="E2033" i="2"/>
  <c r="E2035" i="2" s="1"/>
  <c r="E690" i="2"/>
  <c r="E819" i="2"/>
  <c r="E1257" i="2"/>
  <c r="E1258" i="2" s="1"/>
  <c r="E1964" i="2"/>
  <c r="E2701" i="2"/>
  <c r="E2700" i="2"/>
  <c r="E4187" i="2"/>
  <c r="E4556" i="2"/>
  <c r="E4555" i="2"/>
  <c r="E68" i="2"/>
  <c r="E550" i="2"/>
  <c r="E1021" i="2"/>
  <c r="E66" i="2"/>
  <c r="E134" i="2"/>
  <c r="E563" i="2"/>
  <c r="E564" i="2" s="1"/>
  <c r="E933" i="2"/>
  <c r="E934" i="2"/>
  <c r="E1068" i="2"/>
  <c r="E1113" i="2"/>
  <c r="E1115" i="2" s="1"/>
  <c r="E1412" i="2"/>
  <c r="E1414" i="2" s="1"/>
  <c r="E2395" i="2"/>
  <c r="E2671" i="2"/>
  <c r="E2672" i="2" s="1"/>
  <c r="E2830" i="2"/>
  <c r="E2832" i="2" s="1"/>
  <c r="E3146" i="2"/>
  <c r="E3343" i="2"/>
  <c r="E3344" i="2"/>
  <c r="E4484" i="2"/>
  <c r="E4486" i="2" s="1"/>
  <c r="E4688" i="2"/>
  <c r="E4928" i="2"/>
  <c r="E1148" i="2"/>
  <c r="E1150" i="2" s="1"/>
  <c r="E1811" i="2"/>
  <c r="E1587" i="2"/>
  <c r="E1700" i="2"/>
  <c r="E1702" i="2" s="1"/>
  <c r="E1897" i="2"/>
  <c r="E1923" i="2" s="1"/>
  <c r="E2074" i="2"/>
  <c r="E2146" i="2"/>
  <c r="E2369" i="2"/>
  <c r="E2368" i="2"/>
  <c r="E2943" i="2"/>
  <c r="E3291" i="2"/>
  <c r="E4013" i="2"/>
  <c r="E4144" i="2"/>
  <c r="E4722" i="2"/>
  <c r="E4824" i="2"/>
  <c r="E4826" i="2" s="1"/>
  <c r="E4926" i="2"/>
  <c r="E4960" i="2"/>
  <c r="E4962" i="2" s="1"/>
  <c r="E3053" i="2"/>
  <c r="E3055" i="2" s="1"/>
  <c r="E714" i="2"/>
  <c r="E716" i="2" s="1"/>
  <c r="E1653" i="2"/>
  <c r="E2292" i="2"/>
  <c r="E2294" i="2" s="1"/>
  <c r="E3111" i="2"/>
  <c r="E3113" i="2" s="1"/>
  <c r="E3144" i="2"/>
  <c r="E3456" i="2"/>
  <c r="E3667" i="2"/>
  <c r="E3668" i="2" s="1"/>
  <c r="E3776" i="2"/>
  <c r="E4266" i="2"/>
  <c r="E4268" i="2" s="1"/>
  <c r="E4656" i="2"/>
  <c r="E4792" i="2"/>
  <c r="E4894" i="2"/>
  <c r="E5000" i="2"/>
  <c r="E1783" i="2"/>
  <c r="E1785" i="2" s="1"/>
  <c r="E3597" i="2"/>
  <c r="E3598" i="2"/>
  <c r="E5063" i="2"/>
  <c r="E1350" i="2"/>
  <c r="E1474" i="2"/>
  <c r="E1548" i="2"/>
  <c r="E1550" i="2" s="1"/>
  <c r="E1842" i="2"/>
  <c r="E1843" i="2" s="1"/>
  <c r="E2502" i="2"/>
  <c r="E2504" i="2" s="1"/>
  <c r="E3247" i="2"/>
  <c r="E3249" i="2" s="1"/>
  <c r="E3378" i="2"/>
  <c r="E3632" i="2"/>
  <c r="E4133" i="2"/>
  <c r="E4158" i="2"/>
  <c r="E4520" i="2"/>
  <c r="E4758" i="2"/>
  <c r="E4860" i="2"/>
  <c r="E4998" i="2"/>
  <c r="E2087" i="2"/>
  <c r="E2111" i="2" s="1"/>
  <c r="E2915" i="2"/>
  <c r="E3277" i="2"/>
  <c r="E3485" i="2"/>
  <c r="E3487" i="2" s="1"/>
  <c r="E4654" i="2"/>
  <c r="E2221" i="2"/>
  <c r="E2223" i="2" s="1"/>
  <c r="E2236" i="2"/>
  <c r="E2260" i="2" s="1"/>
  <c r="E2605" i="2"/>
  <c r="E2607" i="2" s="1"/>
  <c r="E2749" i="2"/>
  <c r="E2751" i="2" s="1"/>
  <c r="E2804" i="2"/>
  <c r="E2806" i="2" s="1"/>
  <c r="E3212" i="2"/>
  <c r="E3214" i="2" s="1"/>
  <c r="E3834" i="2"/>
  <c r="E3996" i="2"/>
  <c r="E4075" i="2"/>
  <c r="E4077" i="2" s="1"/>
  <c r="E4238" i="2"/>
  <c r="E4240" i="2" s="1"/>
  <c r="E5015" i="2"/>
  <c r="E5036" i="2" s="1"/>
  <c r="E3177" i="2"/>
  <c r="E3179" i="2" s="1"/>
  <c r="E3440" i="2"/>
  <c r="E3977" i="2"/>
  <c r="E3979" i="2" s="1"/>
  <c r="E4382" i="2"/>
  <c r="E4384" i="2" s="1"/>
  <c r="E4620" i="2"/>
  <c r="E4622" i="2" s="1"/>
  <c r="J131" i="1"/>
  <c r="J19" i="1"/>
  <c r="J64" i="1"/>
  <c r="J170" i="1"/>
  <c r="J88" i="1"/>
  <c r="J125" i="1"/>
  <c r="J353" i="1"/>
  <c r="J237" i="1"/>
  <c r="G22" i="6"/>
  <c r="G25" i="6"/>
  <c r="G28" i="6"/>
  <c r="G31" i="6"/>
  <c r="G34" i="6"/>
  <c r="E3488" i="2" l="1"/>
  <c r="E3489" i="2" s="1"/>
  <c r="E1703" i="2"/>
  <c r="E1704" i="2" s="1"/>
  <c r="E3573" i="2"/>
  <c r="E3574" i="2" s="1"/>
  <c r="E4827" i="2"/>
  <c r="E4828" i="2" s="1"/>
  <c r="E1415" i="2"/>
  <c r="E1416" i="2" s="1"/>
  <c r="E4355" i="2"/>
  <c r="E4356" i="2"/>
  <c r="E3545" i="2"/>
  <c r="E3546" i="2" s="1"/>
  <c r="E4623" i="2"/>
  <c r="E4624" i="2" s="1"/>
  <c r="E3114" i="2"/>
  <c r="E3115" i="2" s="1"/>
  <c r="E4487" i="2"/>
  <c r="E4488" i="2"/>
  <c r="E1116" i="2"/>
  <c r="E1117" i="2" s="1"/>
  <c r="E3517" i="2"/>
  <c r="E3518" i="2"/>
  <c r="E2295" i="2"/>
  <c r="E2296" i="2" s="1"/>
  <c r="E3215" i="2"/>
  <c r="E3216" i="2"/>
  <c r="E2037" i="2"/>
  <c r="E2036" i="2"/>
  <c r="E1729" i="2"/>
  <c r="E1730" i="2"/>
  <c r="E381" i="2"/>
  <c r="E382" i="2" s="1"/>
  <c r="E3180" i="2"/>
  <c r="E3181" i="2" s="1"/>
  <c r="E2753" i="2"/>
  <c r="E2752" i="2"/>
  <c r="E2833" i="2"/>
  <c r="E2834" i="2"/>
  <c r="E2002" i="2"/>
  <c r="E2003" i="2" s="1"/>
  <c r="E4453" i="2"/>
  <c r="E4454" i="2" s="1"/>
  <c r="E992" i="2"/>
  <c r="E991" i="2"/>
  <c r="E3250" i="2"/>
  <c r="E3251" i="2" s="1"/>
  <c r="E4963" i="2"/>
  <c r="E4964" i="2" s="1"/>
  <c r="E1151" i="2"/>
  <c r="E1152" i="2" s="1"/>
  <c r="E2112" i="2"/>
  <c r="E2113" i="2" s="1"/>
  <c r="E4657" i="2"/>
  <c r="E4658" i="2"/>
  <c r="E691" i="2"/>
  <c r="E692" i="2" s="1"/>
  <c r="E2534" i="2"/>
  <c r="E2535" i="2"/>
  <c r="E1884" i="2"/>
  <c r="E1883" i="2"/>
  <c r="E2887" i="2"/>
  <c r="E2888" i="2" s="1"/>
  <c r="E313" i="2"/>
  <c r="E314" i="2" s="1"/>
  <c r="E4327" i="2"/>
  <c r="E4328" i="2"/>
  <c r="E495" i="2"/>
  <c r="E496" i="2" s="1"/>
  <c r="E5037" i="2"/>
  <c r="E5038" i="2" s="1"/>
  <c r="E2608" i="2"/>
  <c r="E2609" i="2" s="1"/>
  <c r="E4269" i="2"/>
  <c r="E4270" i="2" s="1"/>
  <c r="E4929" i="2"/>
  <c r="E4930" i="2" s="1"/>
  <c r="E135" i="2"/>
  <c r="E136" i="2" s="1"/>
  <c r="E4188" i="2"/>
  <c r="E4189" i="2" s="1"/>
  <c r="E2183" i="2"/>
  <c r="E2184" i="2" s="1"/>
  <c r="E1622" i="2"/>
  <c r="E1621" i="2"/>
  <c r="E2946" i="2"/>
  <c r="E2947" i="2"/>
  <c r="E2356" i="2"/>
  <c r="E2357" i="2"/>
  <c r="E636" i="2"/>
  <c r="E637" i="2"/>
  <c r="E456" i="2"/>
  <c r="E455" i="2"/>
  <c r="E4241" i="2"/>
  <c r="E4242" i="2" s="1"/>
  <c r="E2261" i="2"/>
  <c r="E2262" i="2" s="1"/>
  <c r="E4861" i="2"/>
  <c r="E4862" i="2"/>
  <c r="E2506" i="2"/>
  <c r="E2505" i="2"/>
  <c r="E4160" i="2"/>
  <c r="E2076" i="2"/>
  <c r="E2075" i="2"/>
  <c r="E2396" i="2"/>
  <c r="E2397" i="2" s="1"/>
  <c r="E5066" i="2"/>
  <c r="E5067" i="2" s="1"/>
  <c r="E4589" i="2"/>
  <c r="E4590" i="2"/>
  <c r="E2564" i="2"/>
  <c r="E2563" i="2"/>
  <c r="E2224" i="2"/>
  <c r="E2225" i="2"/>
  <c r="E1924" i="2"/>
  <c r="E1925" i="2" s="1"/>
  <c r="E1022" i="2"/>
  <c r="E1023" i="2" s="1"/>
  <c r="E1477" i="2"/>
  <c r="E1478" i="2" s="1"/>
  <c r="E524" i="2"/>
  <c r="E525" i="2" s="1"/>
  <c r="E1382" i="2"/>
  <c r="E1383" i="2" s="1"/>
  <c r="E1786" i="2"/>
  <c r="E1787" i="2" s="1"/>
  <c r="E1966" i="2"/>
  <c r="E1965" i="2"/>
  <c r="E3779" i="2"/>
  <c r="E3780" i="2" s="1"/>
  <c r="E3980" i="2"/>
  <c r="E3981" i="2" s="1"/>
  <c r="E4419" i="2"/>
  <c r="E4420" i="2"/>
  <c r="E856" i="2"/>
  <c r="E855" i="2"/>
  <c r="E1323" i="2"/>
  <c r="E1324" i="2"/>
  <c r="E1654" i="2"/>
  <c r="E1655" i="2" s="1"/>
  <c r="E4725" i="2"/>
  <c r="E4726" i="2" s="1"/>
  <c r="E258" i="2"/>
  <c r="E257" i="2"/>
  <c r="E4521" i="2"/>
  <c r="E4522" i="2" s="1"/>
  <c r="E1447" i="2"/>
  <c r="E1448" i="2"/>
  <c r="E4691" i="2"/>
  <c r="E4692" i="2"/>
  <c r="E1354" i="2"/>
  <c r="E1353" i="2"/>
  <c r="E551" i="2"/>
  <c r="E552" i="2"/>
  <c r="E3004" i="2"/>
  <c r="E3005" i="2"/>
  <c r="E1514" i="2"/>
  <c r="E1515" i="2" s="1"/>
  <c r="E4896" i="2"/>
  <c r="E4895" i="2"/>
  <c r="E4078" i="2"/>
  <c r="E4079" i="2" s="1"/>
  <c r="E4759" i="2"/>
  <c r="E4760" i="2"/>
  <c r="E4014" i="2"/>
  <c r="E4015" i="2" s="1"/>
  <c r="E2150" i="2"/>
  <c r="E2149" i="2"/>
  <c r="E1188" i="2"/>
  <c r="E1189" i="2" s="1"/>
  <c r="E4385" i="2"/>
  <c r="E4386" i="2" s="1"/>
  <c r="E1551" i="2"/>
  <c r="E1552" i="2" s="1"/>
  <c r="E718" i="2"/>
  <c r="E717" i="2"/>
  <c r="E1215" i="2"/>
  <c r="E1216" i="2"/>
  <c r="E3835" i="2"/>
  <c r="E3836" i="2"/>
  <c r="E5001" i="2"/>
  <c r="E5002" i="2"/>
  <c r="E3057" i="2"/>
  <c r="E3056" i="2"/>
  <c r="E1588" i="2"/>
  <c r="E1589" i="2" s="1"/>
  <c r="E1069" i="2"/>
  <c r="E1070" i="2" s="1"/>
  <c r="E3085" i="2"/>
  <c r="E3086" i="2" s="1"/>
  <c r="E3927" i="2"/>
  <c r="E3926" i="2"/>
  <c r="E3278" i="2"/>
  <c r="E3279" i="2" s="1"/>
  <c r="E4134" i="2"/>
  <c r="E4135" i="2"/>
  <c r="E3147" i="2"/>
  <c r="E3148" i="2" s="1"/>
  <c r="E69" i="2"/>
  <c r="E70" i="2" s="1"/>
  <c r="E822" i="2"/>
  <c r="E823" i="2" s="1"/>
  <c r="E3035" i="2"/>
  <c r="E3036" i="2" s="1"/>
  <c r="E1814" i="2"/>
  <c r="E1815" i="2" s="1"/>
  <c r="E3458" i="2"/>
  <c r="E2807" i="2"/>
  <c r="E2808" i="2" s="1"/>
  <c r="E2916" i="2"/>
  <c r="E2917" i="2"/>
  <c r="E4794" i="2"/>
  <c r="E4793" i="2"/>
  <c r="E2860" i="2"/>
  <c r="E2861" i="2"/>
  <c r="E26" i="2"/>
  <c r="E27" i="2" s="1"/>
  <c r="E4161" i="2" l="1"/>
  <c r="E4162" i="2" s="1"/>
  <c r="E3459" i="2"/>
  <c r="E3460" i="2"/>
  <c r="G19" i="6"/>
  <c r="G16" i="6"/>
  <c r="G13" i="6"/>
  <c r="H39" i="3" l="1"/>
  <c r="H23" i="4"/>
  <c r="H38" i="4" s="1"/>
  <c r="J356" i="1" s="1"/>
  <c r="C37" i="6" l="1"/>
  <c r="D34" i="6" s="1"/>
  <c r="J358" i="1"/>
  <c r="J359" i="1" s="1"/>
  <c r="D31" i="6" l="1"/>
  <c r="D22" i="6"/>
  <c r="AM22" i="6" s="1"/>
  <c r="D25" i="6"/>
  <c r="BO25" i="6" s="1"/>
  <c r="CT25" i="6" s="1"/>
  <c r="D28" i="6"/>
  <c r="EA28" i="6" s="1"/>
  <c r="D16" i="6"/>
  <c r="H16" i="6" s="1"/>
  <c r="AM16" i="6" s="1"/>
  <c r="D13" i="6"/>
  <c r="D19" i="6"/>
  <c r="BO13" i="6" l="1"/>
  <c r="AM13" i="6"/>
  <c r="AM37" i="6" s="1"/>
  <c r="D37" i="6"/>
  <c r="H13" i="6"/>
  <c r="H37" i="6" s="1"/>
  <c r="EA13" i="6" l="1"/>
  <c r="EA37" i="6" s="1"/>
  <c r="CT13" i="6"/>
  <c r="CT37" i="6" s="1"/>
  <c r="BO37" i="6"/>
</calcChain>
</file>

<file path=xl/comments1.xml><?xml version="1.0" encoding="utf-8"?>
<comments xmlns="http://schemas.openxmlformats.org/spreadsheetml/2006/main">
  <authors>
    <author>FR22209</author>
  </authors>
  <commentList>
    <comment ref="A1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=(((1+SELIC)^(1/365)^Período)-1)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Valor retirado do site da Receita Federal do Brasil.</t>
        </r>
      </text>
    </comment>
    <comment ref="G31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Valor retirado do site da Receita Federal do Brasil.</t>
        </r>
      </text>
    </comment>
    <comment ref="G32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Código tributário municipal.
Considerar 50% do valor da taxa (desconto obtido para prestação de serviços que envolvam compra de material)</t>
        </r>
      </text>
    </comment>
  </commentList>
</comments>
</file>

<file path=xl/comments2.xml><?xml version="1.0" encoding="utf-8"?>
<comments xmlns="http://schemas.openxmlformats.org/spreadsheetml/2006/main">
  <authors>
    <author>FR22209</author>
  </authors>
  <commentList>
    <comment ref="A1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=(((1+SELIC)^(1/365)^Período)-1)</t>
        </r>
      </text>
    </comment>
  </commentList>
</comments>
</file>

<file path=xl/sharedStrings.xml><?xml version="1.0" encoding="utf-8"?>
<sst xmlns="http://schemas.openxmlformats.org/spreadsheetml/2006/main" count="12748" uniqueCount="1797">
  <si>
    <t xml:space="preserve">Item           </t>
  </si>
  <si>
    <t xml:space="preserve">Comp           </t>
  </si>
  <si>
    <t xml:space="preserve">Descricao      </t>
  </si>
  <si>
    <t xml:space="preserve">Unidade        </t>
  </si>
  <si>
    <t xml:space="preserve">Quantidade     </t>
  </si>
  <si>
    <t xml:space="preserve">Materiais      </t>
  </si>
  <si>
    <t xml:space="preserve">Mao de Obra    </t>
  </si>
  <si>
    <t xml:space="preserve">Pr. Unitario   </t>
  </si>
  <si>
    <t xml:space="preserve">Pr. Total      </t>
  </si>
  <si>
    <t xml:space="preserve"> </t>
  </si>
  <si>
    <t>LABORATÓRIO LEO</t>
  </si>
  <si>
    <t>CJ0433</t>
  </si>
  <si>
    <t>TOMADA DE EMBUTIR 2P+T 20A/250V C/ PLACA - FORNECIMENTO E INSTALACAO</t>
  </si>
  <si>
    <t>UN</t>
  </si>
  <si>
    <t>DISPOSITIVO DE PROTEÇÃO CONTRA SURTOS DE TENSÃO - DPS's - 40 KA/440V</t>
  </si>
  <si>
    <t>DISJUNTOR DIFERENCIAL DR-16A - 40A, 30mA</t>
  </si>
  <si>
    <t>CJ0376</t>
  </si>
  <si>
    <t>M</t>
  </si>
  <si>
    <t>CJ0075</t>
  </si>
  <si>
    <t>CABO DE COBRE ISOLADO PVC 450/750V 16MM2 RESISTENTE A CHAMA - FORNECIMENTO E INSTALACAO</t>
  </si>
  <si>
    <t>CJ0072</t>
  </si>
  <si>
    <t>CABO DE COBRE ISOLADO PVC 450/750V 4MM2 RESISTENTE A CHAMA - FORNECIMENTO E INSTALACAO</t>
  </si>
  <si>
    <t>RL</t>
  </si>
  <si>
    <t>500UN</t>
  </si>
  <si>
    <t>DIA</t>
  </si>
  <si>
    <t>M2</t>
  </si>
  <si>
    <t>PINTURA</t>
  </si>
  <si>
    <t>CR0139</t>
  </si>
  <si>
    <t>APLICAÇÃO E LIXAMENTO DE MASSA LÁTEX EM PAREDES, DUAS DEMÃOS. AF_06/2014</t>
  </si>
  <si>
    <t>CR0133</t>
  </si>
  <si>
    <t>APLICAÇÃO MANUAL DE PINTURA COM TINTA LÁTEX PVA EM PAREDES, DUAS DEMÃOS. AF_06/2014</t>
  </si>
  <si>
    <t>MOBILIÁRIO</t>
  </si>
  <si>
    <t>DEMOLIÇÃO/REMOÇÃO</t>
  </si>
  <si>
    <t>CARGA MANUAL DE ENTULHO EM CAMINHAO BASCULANTE 6 M3</t>
  </si>
  <si>
    <t>M3</t>
  </si>
  <si>
    <t>SERVIÇOS PRELIMINARES</t>
  </si>
  <si>
    <t>CU0048</t>
  </si>
  <si>
    <t>LIMPEZA FINAL DA OBRA</t>
  </si>
  <si>
    <t>LABORATÓRIO CTEMBIO</t>
  </si>
  <si>
    <t>CV0088</t>
  </si>
  <si>
    <t>DESMONTAGEM E REMOCAO DE DIVISORIAS DE MARMORE OU GRANITO</t>
  </si>
  <si>
    <t>PONTO DE ESGOTO PVC 100MM - MEDIA 1,10M DE TUBO PVC ESGOTO PREDIAL DN100MM E 1 JOELHO PVC 90GRAUS ESGOTO PREDIAL DN 100MM - FORNECIMENTO EINSTALACAO</t>
  </si>
  <si>
    <t>CT0259</t>
  </si>
  <si>
    <t>CHAPISCO APLICADO TANTO EM PILARES E VIGAS DE CONCRETO COMO EM ALVENARIAS DE PAREDES INTERNAS, COM ROLO PARA TEXTURA ACRÍLICA. ARGAMASSA TRAÇO 1:4 E EMULSÃO POLIMÉRICA (ADESIVO) COM PREPARO MANUAL. AF_06/2014</t>
  </si>
  <si>
    <t>CT0162</t>
  </si>
  <si>
    <t>EMBOÇO, PARA RECEBIMENTO DE CERÂMICA, EM ARGAMASSA TRAÇO 1:2:8, PREPARO MECÂNICO COM BETONEIRA 400L, APLICADO MANUALMENTE EM FACES INTERNASDE PAREDES DE AMBIENTES COM ÁREA ENTRE 5M2 E 10M2, ESPESSURA DE 20MM,COM EXECUÇÃO DE TALISCAS. AF_06/2014</t>
  </si>
  <si>
    <t>CP0015</t>
  </si>
  <si>
    <t>MOBILIARIO</t>
  </si>
  <si>
    <t>LABORATÓRIO GFEMM</t>
  </si>
  <si>
    <t>BANCADAS DE GRANITO</t>
  </si>
  <si>
    <t>FORRO</t>
  </si>
  <si>
    <t>CT0070</t>
  </si>
  <si>
    <t>FORRO DE GESSO EM PLACAS 60X60CM, ESPESSURA 1,2CM, INCLUSIVE FIXACAO COM ARAME</t>
  </si>
  <si>
    <t>ESQUADRIAS</t>
  </si>
  <si>
    <t>CF0103</t>
  </si>
  <si>
    <t>VIDRO TEMPERADO INCOLOR, ESPESSURA 10MM, FORNECIMENTO E INSTALACAO, INCLUSIVE MASSA PARA VEDACAO</t>
  </si>
  <si>
    <t>CF0195</t>
  </si>
  <si>
    <t>CAIXILHO FIXO, DE ALUMINIO, PARA VIDRO</t>
  </si>
  <si>
    <t>CF0107</t>
  </si>
  <si>
    <t>PORTA DE VIDRO TEMPERADO, 0,9X2,10M, ESPESSURA 10MM, INCLUSIVE ACESSORIOS</t>
  </si>
  <si>
    <t>CU0059</t>
  </si>
  <si>
    <t>LIMPEZA VIDRO COMUM</t>
  </si>
  <si>
    <t>CONSTRUÇÃO ALVENARIA</t>
  </si>
  <si>
    <t>MOBILIÁRIOS</t>
  </si>
  <si>
    <t>EQUIPAMENTOS</t>
  </si>
  <si>
    <t>SPLIT SYSTEM COMPLETO C/ CONTROLE REMOTO - CAP. 1,00 TR (FORNECIMENTO E MONTAGEM)</t>
  </si>
  <si>
    <t>LABORATÓRIO GPMES</t>
  </si>
  <si>
    <t>INSTALAÇÃO DE GASES</t>
  </si>
  <si>
    <t>LABORATÓRIO GPOTM</t>
  </si>
  <si>
    <t>CV0028</t>
  </si>
  <si>
    <t>DEMOLICAO DE DIVISORIAS EM CHAPAS OU TABUAS, INCLUSIVE DEMOLICAO DE ENTARUGAMENTO</t>
  </si>
  <si>
    <t>CF0101</t>
  </si>
  <si>
    <t>VIDRO LISO COMUM TRANSPARENTE, ESPESSURA 6MM</t>
  </si>
  <si>
    <t>PELÍCULA DE INSULFILM</t>
  </si>
  <si>
    <t>CJ0409</t>
  </si>
  <si>
    <t>CAIXA DE PASSAGEM 30X30X40 COM TAMPA E DRENO BRITA</t>
  </si>
  <si>
    <t>CJ0396</t>
  </si>
  <si>
    <t>CABO DE COBRE ISOLAMENTO TERMOPLASTICO 0,6/1KV 120MM2 ANTI-CHAMA - FORNECIMENTO E INSTALACAO</t>
  </si>
  <si>
    <t>CJ0147</t>
  </si>
  <si>
    <t>DISJUNTOR TERMOMAGNETICO TRIPOLAR EM CAIXA MOLDADA 175 A 225A 240V, FORNECIMENTO E INSTALACAO</t>
  </si>
  <si>
    <t>CJ0365</t>
  </si>
  <si>
    <t>CJ0070</t>
  </si>
  <si>
    <t>CABO DE COBRE ISOLADO PVC 450/750V 1,5MM2 RESISTENTE A CHAMA - FORNECIMENTO E INSTALACAO</t>
  </si>
  <si>
    <t>CJ0071</t>
  </si>
  <si>
    <t>CABO DE COBRE ISOLADO PVC 450/750V 2,5MM2 RESISTENTE A CHAMA - FORNECIMENTO E INSTALACAO</t>
  </si>
  <si>
    <t>CV0061</t>
  </si>
  <si>
    <t>DEMOLICAO DE ALVENARIA DE TIJOLOS FURADOS S/REAPROVEITAMENTO</t>
  </si>
  <si>
    <t>CV0116</t>
  </si>
  <si>
    <t>REMOCAO DE VIDRO COMUM</t>
  </si>
  <si>
    <t>CR0035</t>
  </si>
  <si>
    <t>PINTURA ESMALTE ACETINADO, DUAS DEMAOS, SOBRE SUPERFICIE METALICA</t>
  </si>
  <si>
    <t>PISO</t>
  </si>
  <si>
    <t>CS0190</t>
  </si>
  <si>
    <t>CONTRAPISO EM ARGAMASSA TRAÇO 1:4 (CIMENTO E AREIA), PREPARO MANUAL, APLICADO EM ÁREAS SECAS MAIORES QUE 10M2 SOBRE LAJE, ADERIDO, ESPESSURA2CM, ACABAMENTO REFORÇADO. AF_06/2014</t>
  </si>
  <si>
    <t>CS0035</t>
  </si>
  <si>
    <t>PISO VINILICO SEMIFLEXIVEL PADRAO LISO, ESPESSURA 3,2MM, FIXADO COM COLA</t>
  </si>
  <si>
    <t>LABORATÓRIO LNMIS</t>
  </si>
  <si>
    <t>CJ0092</t>
  </si>
  <si>
    <t>ABRAÇADEIRA TIPO D, CUNHA</t>
  </si>
  <si>
    <t>ELETROCALHA LISA GALVANIZADA ELETROLÍTICA CHAPA 14 - 100 X 50 MM COM TAMPA, INCLUSIVE CONEXÃO</t>
  </si>
  <si>
    <t>CJ0386</t>
  </si>
  <si>
    <t>CABO DE COBRE ISOLAMENTO TERMOPLASTICO 0,6/1KV 2,5MM2 ANTI-CHAMA - FORNECIMENTO E INSTALACAO</t>
  </si>
  <si>
    <t>CJ0387</t>
  </si>
  <si>
    <t>CABO DE COBRE ISOLAMENTO TERMOPLASTICO 0,6/1KV 4MM2 ANTI-CHAMA - FORNECIMENTO E INSTALACAO</t>
  </si>
  <si>
    <t>CJ0388</t>
  </si>
  <si>
    <t>CABO DE COBRE ISOLAMENTO TERMOPLASTICO 0,6/1KV 6MM2 ANTI-CHAMA - FORNECIMENTO E INSTALACAO</t>
  </si>
  <si>
    <t>CJ0390</t>
  </si>
  <si>
    <t>CABO DE COBRE ISOLAMENTO TERMOPLASTICO 0,6/1KV 16MM2 ANTI-CHAMA - FORNECIMENTO E INSTALACAO</t>
  </si>
  <si>
    <t>CJ0391</t>
  </si>
  <si>
    <t>CABO DE COBRE ISOLAMENTO TERMOPLASTICO 0,6/1KV 25MM2 ANTI-CHAMA - FORNECIMENTO E INSTALACAO</t>
  </si>
  <si>
    <t>CJ0394</t>
  </si>
  <si>
    <t>CABO DE COBRE ISOLAMENTO TERMOPLASTICO 0,6/1KV 70MM2 ANTI-CHAMA - FORNECIMENTO E INSTALACAO</t>
  </si>
  <si>
    <t>MANUTENÇÃO ELÉTRICA</t>
  </si>
  <si>
    <t>CU0800</t>
  </si>
  <si>
    <t>ESCAVACAO MANUAL DE VALAS EM TERRA COMPACTA, PROF. DE 0 M &lt; H &lt;= 1 M</t>
  </si>
  <si>
    <t>CJ0024</t>
  </si>
  <si>
    <t>CH0123</t>
  </si>
  <si>
    <t>CONCRETO USINADO BOMBEADO FCK=20MPA, INCLUSIVE LANCAMENTO E ADENSAMENTO</t>
  </si>
  <si>
    <t>CO0069</t>
  </si>
  <si>
    <t>REATERRO DE VALA/CAVA SEM CONTROLE DE COMPACTAÇÃO , UTILIZANDO RETRO-ESCAVADEIRA E COMPACTACADOR VIBRATORIO COM MATERIAL REAPROVEITADO</t>
  </si>
  <si>
    <t>CX0022</t>
  </si>
  <si>
    <t>PLANTIO DE GRAMA BATATAIS EM PLACAS</t>
  </si>
  <si>
    <t>CV0059</t>
  </si>
  <si>
    <t>RETIRADA CUIDADOSA DE AZULEJOS/LADRILHOS E ARGAMASSA DE ASSENTAMENTO</t>
  </si>
  <si>
    <t>CR0001</t>
  </si>
  <si>
    <t>REMOÇÃO DE PINTURA PVA/ACRILICA</t>
  </si>
  <si>
    <t>REMOÇÃO DE CAPELA</t>
  </si>
  <si>
    <t>CF0003</t>
  </si>
  <si>
    <t>RETIRADA DE FOLHAS DE PORTA DE PASSAGEM OU JANELA</t>
  </si>
  <si>
    <t>CF0004</t>
  </si>
  <si>
    <t>RETIRADA DE BATENTES DE MADEIRA</t>
  </si>
  <si>
    <t>CU0977</t>
  </si>
  <si>
    <t>LIXAMENTO MAN C/ LIXA CALAFATE DE CONCR APARENTE ANTIGO</t>
  </si>
  <si>
    <t>VIDRO TEMPERADO INCOLOR, ESPESSURA 6MM, FORNECIMENTO E INSTALACAO, INCLUSIVE MASSA PARA VEDACAO</t>
  </si>
  <si>
    <t>CF0022</t>
  </si>
  <si>
    <t>PORTA DE MADEIRA COMPENSADA LISA PARA CERA OU VERNIZ, 90X210X3,5CM, INCLUSO ADUELA 1A, ALIZAR 1A E DOBRADICAS COM ANEL</t>
  </si>
  <si>
    <t>CF0084</t>
  </si>
  <si>
    <t>FECHADURA DE EMBUTIR COMPLETA, PARA PORTAS INTERNAS, PADRAO DE ACABAMENTO SUPERIOR</t>
  </si>
  <si>
    <t>CR0023</t>
  </si>
  <si>
    <t>PINTURA ESMALTE ACETINADO EM MADEIRA, DUAS DEMAOS</t>
  </si>
  <si>
    <t>CU1299</t>
  </si>
  <si>
    <t>CU1302</t>
  </si>
  <si>
    <t>CU1303</t>
  </si>
  <si>
    <t>CU1304</t>
  </si>
  <si>
    <t>CU1305</t>
  </si>
  <si>
    <t>CU1306</t>
  </si>
  <si>
    <t>CU1307</t>
  </si>
  <si>
    <t>CU1308</t>
  </si>
  <si>
    <t>CU1310</t>
  </si>
  <si>
    <t>CU1314</t>
  </si>
  <si>
    <t>CU1315</t>
  </si>
  <si>
    <t>CU1316</t>
  </si>
  <si>
    <t>CU1317</t>
  </si>
  <si>
    <t>SISTEMA DE EXAUSTÃO</t>
  </si>
  <si>
    <t xml:space="preserve">TOTAL DA PLANILHA: </t>
  </si>
  <si>
    <t xml:space="preserve">COMPOSIÇÃO DE PREÇOS </t>
  </si>
  <si>
    <t xml:space="preserve">Mão de Obra                   </t>
  </si>
  <si>
    <t xml:space="preserve">Unid           </t>
  </si>
  <si>
    <t xml:space="preserve">Qtde           </t>
  </si>
  <si>
    <t xml:space="preserve">Custo Unitário </t>
  </si>
  <si>
    <t xml:space="preserve">Custo Total    </t>
  </si>
  <si>
    <t xml:space="preserve">H     </t>
  </si>
  <si>
    <t>Total</t>
  </si>
  <si>
    <t xml:space="preserve">Preço de Custo       </t>
  </si>
  <si>
    <t xml:space="preserve">Bonificação          </t>
  </si>
  <si>
    <t xml:space="preserve">Preço de Venda       </t>
  </si>
  <si>
    <t xml:space="preserve">Unid: UN    </t>
  </si>
  <si>
    <t xml:space="preserve">Materiais                     </t>
  </si>
  <si>
    <t xml:space="preserve">UN    </t>
  </si>
  <si>
    <t xml:space="preserve">Unid: M     </t>
  </si>
  <si>
    <t xml:space="preserve">M     </t>
  </si>
  <si>
    <t xml:space="preserve">PÇ    </t>
  </si>
  <si>
    <t xml:space="preserve">Unid: RL    </t>
  </si>
  <si>
    <t xml:space="preserve">Unid: 500UN </t>
  </si>
  <si>
    <t xml:space="preserve">Unid: DIA   </t>
  </si>
  <si>
    <t xml:space="preserve">Unid: M2    </t>
  </si>
  <si>
    <t xml:space="preserve">M2    </t>
  </si>
  <si>
    <t xml:space="preserve">18L   </t>
  </si>
  <si>
    <t xml:space="preserve">L     </t>
  </si>
  <si>
    <t xml:space="preserve">KG    </t>
  </si>
  <si>
    <t xml:space="preserve">Unid: M3    </t>
  </si>
  <si>
    <t xml:space="preserve">M3    </t>
  </si>
  <si>
    <t xml:space="preserve">CJ    </t>
  </si>
  <si>
    <t xml:space="preserve">Equipamentos                  </t>
  </si>
  <si>
    <t xml:space="preserve">Serviço:  REMOÇÃO DE CAPELA                                            </t>
  </si>
  <si>
    <t xml:space="preserve">MES   </t>
  </si>
  <si>
    <t xml:space="preserve">PAR   </t>
  </si>
  <si>
    <t xml:space="preserve">KW/H  </t>
  </si>
  <si>
    <t>UNIVERSIDADE FEDERAL DE UBERLÂNDIA</t>
  </si>
  <si>
    <t>CAMPUS SANTA MÔNICA</t>
  </si>
  <si>
    <t>TAXAS: LS= 90,64 %</t>
  </si>
  <si>
    <t>PLANILHA ORÇAMENTÁRIA - LABORATÓRIOS DO BLOCO 1XSM</t>
  </si>
  <si>
    <t>ÁREA TOTAL (M2): 339,22 m2</t>
  </si>
  <si>
    <t>BDI EQUIPAMENTOS (14,21%)</t>
  </si>
  <si>
    <t xml:space="preserve">TOTAL DA PLANILHA COM BDI: </t>
  </si>
  <si>
    <t xml:space="preserve">PREÇO/M²: </t>
  </si>
  <si>
    <t>COMPOSIÇÃO DO BDI</t>
  </si>
  <si>
    <t>Fórmula para Integração do BDI (Bonificação e Despesas Indiretas): Conforme Acordão 2.369/2011 e  revisão 2622-37/13( TC 036.076/2011-2)</t>
  </si>
  <si>
    <t>Itens Componentes do BDI:</t>
  </si>
  <si>
    <t>1.</t>
  </si>
  <si>
    <t>Administração Central da Contratada (AC%) ......................................................</t>
  </si>
  <si>
    <t>2.</t>
  </si>
  <si>
    <t>Encargos Financeiros (EF%) .....................................................................................</t>
  </si>
  <si>
    <t>3.</t>
  </si>
  <si>
    <t>Taxa de Risco, Seguros e Garantia (RG%) ...........................................................................</t>
  </si>
  <si>
    <t>3.1</t>
  </si>
  <si>
    <t>Taxa de Risco ...............................................................................................................................</t>
  </si>
  <si>
    <t>3.2</t>
  </si>
  <si>
    <t>Seguros e Garantias ....................................................................................................</t>
  </si>
  <si>
    <t>4.</t>
  </si>
  <si>
    <t>Lucro (L%) ..........................................................................................................</t>
  </si>
  <si>
    <t>5.</t>
  </si>
  <si>
    <t>Impostos e Tributos (IT%) ............................................................................................</t>
  </si>
  <si>
    <t>PIS ...................................................................................................................</t>
  </si>
  <si>
    <t>Seguridade Social (COFINS) .............................................................................................</t>
  </si>
  <si>
    <t>Percentuais Variáveis</t>
  </si>
  <si>
    <t>CSLL .............................................................................................................</t>
  </si>
  <si>
    <t>IRPJ .............................................................................................................</t>
  </si>
  <si>
    <t>ISSQN ...........................................................................................................</t>
  </si>
  <si>
    <t>³</t>
  </si>
  <si>
    <t>Outros (especificar) ................................................................................................</t>
  </si>
  <si>
    <t>6.</t>
  </si>
  <si>
    <r>
      <t xml:space="preserve">BDI sobre o </t>
    </r>
    <r>
      <rPr>
        <b/>
        <u/>
        <sz val="12"/>
        <rFont val="Times New Roman"/>
        <family val="1"/>
      </rPr>
      <t>Custo Total Direto da Obra</t>
    </r>
    <r>
      <rPr>
        <b/>
        <sz val="12"/>
        <rFont val="Times New Roman"/>
        <family val="1"/>
      </rPr>
      <t xml:space="preserve"> ............................................................................................</t>
    </r>
  </si>
  <si>
    <t>COMPOSIÇÃO DO BDI EQUIPAMENTOS</t>
  </si>
  <si>
    <t>Garantia</t>
  </si>
  <si>
    <t>Risco</t>
  </si>
  <si>
    <t>Despesas Financeiras</t>
  </si>
  <si>
    <t>Adm Central</t>
  </si>
  <si>
    <t xml:space="preserve">Lucro </t>
  </si>
  <si>
    <t>Tributos</t>
  </si>
  <si>
    <t xml:space="preserve">   Cofins</t>
  </si>
  <si>
    <t xml:space="preserve">   PIS</t>
  </si>
  <si>
    <t xml:space="preserve">   ISS</t>
  </si>
  <si>
    <t xml:space="preserve">   CPMF</t>
  </si>
  <si>
    <t>CPMF ...........................................................................................................</t>
  </si>
  <si>
    <t>BDI - Faixa referencial</t>
  </si>
  <si>
    <t>OBJETO: REFORMA DOS LABORATÓRIOS BLOCO 1XSM</t>
  </si>
  <si>
    <t>ÁREA TOTAL (M2):339,22 m2</t>
  </si>
  <si>
    <t xml:space="preserve">                             ÁREA TOTAL (M2):339,22 m2</t>
  </si>
  <si>
    <t>CRONOGRAMA FÍSICO FINACEIRO</t>
  </si>
  <si>
    <t>ITEM</t>
  </si>
  <si>
    <t>DISCRIMINAÇÃO  DE SERVIÇOS</t>
  </si>
  <si>
    <t>VALOR DOS  SERVIÇOS (R$)</t>
  </si>
  <si>
    <t>PESO</t>
  </si>
  <si>
    <t>Início</t>
  </si>
  <si>
    <t>Final</t>
  </si>
  <si>
    <t>Duração</t>
  </si>
  <si>
    <t>Mês1</t>
  </si>
  <si>
    <t>Mês 2</t>
  </si>
  <si>
    <t>Mês 3</t>
  </si>
  <si>
    <t>%</t>
  </si>
  <si>
    <t>Total:</t>
  </si>
  <si>
    <t>HISTOGRAMA MDO</t>
  </si>
  <si>
    <t>Nome do recurso</t>
  </si>
  <si>
    <t>Trabalho( hrs)</t>
  </si>
  <si>
    <t>Mês 1 (h)</t>
  </si>
  <si>
    <t>Mês 2 (h)</t>
  </si>
  <si>
    <t>Mês 3 (h)</t>
  </si>
  <si>
    <t>AJUDANTE DE ELETRICISTA</t>
  </si>
  <si>
    <t>ALMOXARIFE</t>
  </si>
  <si>
    <t>ARMADOR</t>
  </si>
  <si>
    <t>AUXILIAR DE ELETRICISTA</t>
  </si>
  <si>
    <t>AUXILIAR DE ENCANADOR OU BOMBEIRO HIDRAULICO</t>
  </si>
  <si>
    <t>CARPINTEIRO DE ESQUADRIA</t>
  </si>
  <si>
    <t>ELETRICISTA OU OFICIAL ELETRICISTA</t>
  </si>
  <si>
    <t>ENCANADOR OU BOMBEIRO HIDRAULICO</t>
  </si>
  <si>
    <t>ENCARREGADO GERAL</t>
  </si>
  <si>
    <t>MOTORISTA DE CAMINHAO - PISO MENSAL (ENCARGO SOCIAL</t>
  </si>
  <si>
    <t>OPERADOR DE BETONEIRA ESTACIONARIA/MISTURADOR</t>
  </si>
  <si>
    <t>OPERADOR DE MAQUINAS E EQUIPAMENTOS</t>
  </si>
  <si>
    <t>PEDREIRO</t>
  </si>
  <si>
    <t>PINTOR</t>
  </si>
  <si>
    <t>SERVENTE</t>
  </si>
  <si>
    <t>VIDRACEIRO</t>
  </si>
  <si>
    <t>REFORMA DOS LABORATÓRIOS 1XSM</t>
  </si>
  <si>
    <t xml:space="preserve">m2    </t>
  </si>
  <si>
    <t xml:space="preserve">Serviço:  TOMADA DE EMBUTIR 2P+T 20A/250V C/ PLACA - FORNECIMENTO E INSTALACAO </t>
  </si>
  <si>
    <t xml:space="preserve">Serviço:  DISPOSITIVO DE PROTEÇÃO CONTRA SURTOS DE TENSÃO - DPS's - 40 KA/440V </t>
  </si>
  <si>
    <t xml:space="preserve">Serviço:  DISJUNTOR DIFERENCIAL DR-16A - 40A, 30mA </t>
  </si>
  <si>
    <t xml:space="preserve">Serviço:  CABO DE COBRE ISOLADO PVC 450/750V 16MM2 RESISTENTE A CHAMA - FORNECIMENTO E INSTALACAO </t>
  </si>
  <si>
    <t xml:space="preserve">Serviço:  CABO DE COBRE ISOLADO PVC 450/750V 4MM2 RESISTENTE A CHAMA - FORNECIMENTO E INSTALACAO </t>
  </si>
  <si>
    <t xml:space="preserve">Serviço:  APLICAÇÃO E LIXAMENTO DE MASSA LÁTEX EM PAREDES, DUAS DEMÃOS. AF_06/2014 </t>
  </si>
  <si>
    <t xml:space="preserve">Serviço:  APLICAÇÃO MANUAL DE PINTURA COM TINTA LÁTEX PVA EM PAREDES, DUAS DEMÃOS. AF_06/2014 </t>
  </si>
  <si>
    <t xml:space="preserve">Serviço:  LIMPEZA FINAL DA OBRA </t>
  </si>
  <si>
    <t xml:space="preserve">Serviço:  DESMONTAGEM E REMOCAO DE DIVISORIAS DE MARMORE OU GRANITO </t>
  </si>
  <si>
    <t xml:space="preserve">Serviço:  PONTO DE ESGOTO PVC 100MM - MEDIA 1,10M DE TUBO PVC ESGOTO PREDIAL DN100MM E 1 JOELHO PVC 90GRAUS ESGOTO PREDIAL DN 100MM - FORNECIMENTO EINSTALACAO </t>
  </si>
  <si>
    <t xml:space="preserve">Serviço:  CHAPISCO APLICADO TANTO EM PILARES E VIGAS DE CONCRETO COMO EM ALVENARIAS DE PAREDES INTERNAS, COM ROLO PARA TEXTURA ACRÍLICA. ARGAMASSA TRAÇO 1:4 E EMULSÃO POLIMÉRICA (ADESIVO) COM PREPARO MANUAL. AF_06/2014 </t>
  </si>
  <si>
    <t xml:space="preserve">Serviço:  EMBOÇO, PARA RECEBIMENTO DE CERÂMICA, EM ARGAMASSA TRAÇO 1:2:8, PREPARO MECÂNICO COM BETONEIRA 400L, APLICADO MANUALMENTE EM FACES INTERNASDE PAREDES DE AMBIENTES COM ÁREA ENTRE 5M2 E 10M2, ESPESSURA DE 20MM,COM EXECUÇÃO DE TALISCAS. AF_06/2014 </t>
  </si>
  <si>
    <t xml:space="preserve">Serviço:  FORRO DE GESSO EM PLACAS 60X60CM, ESPESSURA 1,2CM, INCLUSIVE FIXACAO COM ARAME </t>
  </si>
  <si>
    <t xml:space="preserve">Serviço:  VIDRO TEMPERADO INCOLOR, ESPESSURA 10MM, FORNECIMENTO E INSTALACAO, INCLUSIVE MASSA PARA VEDACAO </t>
  </si>
  <si>
    <t xml:space="preserve">Serviço:  CAIXILHO FIXO, DE ALUMINIO, PARA VIDRO </t>
  </si>
  <si>
    <t xml:space="preserve">Serviço:  PORTA DE VIDRO TEMPERADO, 0,9X2,10M, ESPESSURA 10MM, INCLUSIVE ACESSORIOS </t>
  </si>
  <si>
    <t xml:space="preserve">Serviço:  LIMPEZA VIDRO COMUM </t>
  </si>
  <si>
    <t xml:space="preserve">Serviço:  SPLIT SYSTEM COMPLETO C/ CONTROLE REMOTO - CAP. 1,00 TR (FORNECIMENTO E MONTAGEM) </t>
  </si>
  <si>
    <t xml:space="preserve">Serviço:  DEMOLICAO DE DIVISORIAS EM CHAPAS OU TABUAS, INCLUSIVE DEMOLICAO DE ENTARUGAMENTO </t>
  </si>
  <si>
    <t xml:space="preserve">Serviço:  VIDRO LISO COMUM TRANSPARENTE, ESPESSURA 6MM </t>
  </si>
  <si>
    <t xml:space="preserve">Serviço:  PELÍCULA DE INSULFILM </t>
  </si>
  <si>
    <t xml:space="preserve">Serviço:  CAIXA DE PASSAGEM 30X30X40 COM TAMPA E DRENO BRITA </t>
  </si>
  <si>
    <t xml:space="preserve">Serviço:  CABO DE COBRE ISOLAMENTO TERMOPLASTICO 0,6/1KV 120MM2 ANTI-CHAMA - FORNECIMENTO E INSTALACAO </t>
  </si>
  <si>
    <t xml:space="preserve">Serviço:  DISJUNTOR TERMOMAGNETICO TRIPOLAR EM CAIXA MOLDADA 175 A 225A 240V, FORNECIMENTO E INSTALACAO </t>
  </si>
  <si>
    <t xml:space="preserve">Serviço:  CABO DE COBRE ISOLADO PVC 450/750V 1,5MM2 RESISTENTE A CHAMA - FORNECIMENTO E INSTALACAO </t>
  </si>
  <si>
    <t xml:space="preserve">Serviço:  CABO DE COBRE ISOLADO PVC 450/750V 2,5MM2 RESISTENTE A CHAMA - FORNECIMENTO E INSTALACAO </t>
  </si>
  <si>
    <t xml:space="preserve">Serviço:  DEMOLICAO DE ALVENARIA DE TIJOLOS FURADOS S/REAPROVEITAMENTO </t>
  </si>
  <si>
    <t xml:space="preserve">Serviço:  REMOCAO DE VIDRO COMUM </t>
  </si>
  <si>
    <t xml:space="preserve">Serviço:  PINTURA ESMALTE ACETINADO, DUAS DEMAOS, SOBRE SUPERFICIE METALICA </t>
  </si>
  <si>
    <t xml:space="preserve">Serviço:  CONTRAPISO EM ARGAMASSA TRAÇO 1:4 (CIMENTO E AREIA), PREPARO MANUAL, APLICADO EM ÁREAS SECAS MAIORES QUE 10M2 SOBRE LAJE, ADERIDO, ESPESSURA2CM, ACABAMENTO REFORÇADO. AF_06/2014 </t>
  </si>
  <si>
    <t xml:space="preserve">Serviço:  PISO VINILICO SEMIFLEXIVEL PADRAO LISO, ESPESSURA 3,2MM, FIXADO COM COLA </t>
  </si>
  <si>
    <t xml:space="preserve">Serviço:  ABRAÇADEIRA TIPO D, CUNHA </t>
  </si>
  <si>
    <t xml:space="preserve">Serviço:  ELETROCALHA LISA GALVANIZADA ELETROLÍTICA CHAPA 14 - 100 X 50 MM COM TAMPA, INCLUSIVE CONEXÃO </t>
  </si>
  <si>
    <t xml:space="preserve">Serviço:  CABO DE COBRE ISOLAMENTO TERMOPLASTICO 0,6/1KV 2,5MM2 ANTI-CHAMA - FORNECIMENTO E INSTALACAO </t>
  </si>
  <si>
    <t xml:space="preserve">Serviço:  CABO DE COBRE ISOLAMENTO TERMOPLASTICO 0,6/1KV 4MM2 ANTI-CHAMA - FORNECIMENTO E INSTALACAO </t>
  </si>
  <si>
    <t xml:space="preserve">Serviço:  CABO DE COBRE ISOLAMENTO TERMOPLASTICO 0,6/1KV 6MM2 ANTI-CHAMA - FORNECIMENTO E INSTALACAO </t>
  </si>
  <si>
    <t xml:space="preserve">Serviço:  CABO DE COBRE ISOLAMENTO TERMOPLASTICO 0,6/1KV 16MM2 ANTI-CHAMA - FORNECIMENTO E INSTALACAO </t>
  </si>
  <si>
    <t xml:space="preserve">Serviço:  CABO DE COBRE ISOLAMENTO TERMOPLASTICO 0,6/1KV 25MM2 ANTI-CHAMA - FORNECIMENTO E INSTALACAO </t>
  </si>
  <si>
    <t xml:space="preserve">Serviço:  CABO DE COBRE ISOLAMENTO TERMOPLASTICO 0,6/1KV 70MM2 ANTI-CHAMA - FORNECIMENTO E INSTALACAO </t>
  </si>
  <si>
    <t xml:space="preserve">Serviço:  ESCAVACAO MANUAL DE VALAS EM TERRA COMPACTA, PROF. DE 0 M &lt; H &lt;= 1 M </t>
  </si>
  <si>
    <t xml:space="preserve">Serviço:  CONCRETO USINADO BOMBEADO FCK=20MPA, INCLUSIVE LANCAMENTO E ADENSAMENTO </t>
  </si>
  <si>
    <t xml:space="preserve">Serviço:  REATERRO DE VALA/CAVA SEM CONTROLE DE COMPACTAÇÃO , UTILIZANDO RETRO-ESCAVADEIRA E COMPACTACADOR VIBRATORIO COM MATERIAL REAPROVEITADO </t>
  </si>
  <si>
    <t xml:space="preserve">Serviço:  PLANTIO DE GRAMA BATATAIS EM PLACAS </t>
  </si>
  <si>
    <t xml:space="preserve">Serviço:  RETIRADA CUIDADOSA DE AZULEJOS/LADRILHOS E ARGAMASSA DE ASSENTAMENTO </t>
  </si>
  <si>
    <t xml:space="preserve">Serviço:  REMOÇÃO DE PINTURA PVA/ACRILICA </t>
  </si>
  <si>
    <t xml:space="preserve">Serviço:  RETIRADA DE FOLHAS DE PORTA DE PASSAGEM OU JANELA </t>
  </si>
  <si>
    <t xml:space="preserve">Serviço:  RETIRADA DE BATENTES DE MADEIRA </t>
  </si>
  <si>
    <t xml:space="preserve">Serviço:  LIXAMENTO MAN C/ LIXA CALAFATE DE CONCR APARENTE ANTIGO </t>
  </si>
  <si>
    <t xml:space="preserve">Serviço:  VIDRO TEMPERADO INCOLOR, ESPESSURA 6MM, FORNECIMENTO E INSTALACAO, INCLUSIVE MASSA PARA VEDACAO </t>
  </si>
  <si>
    <t xml:space="preserve">Serviço:  PORTA DE MADEIRA COMPENSADA LISA PARA CERA OU VERNIZ, 90X210X3,5CM, INCLUSO ADUELA 1A, ALIZAR 1A E DOBRADICAS COM ANEL </t>
  </si>
  <si>
    <t xml:space="preserve">Serviço:  FECHADURA DE EMBUTIR COMPLETA, PARA PORTAS INTERNAS, PADRAO DE ACABAMENTO SUPERIOR </t>
  </si>
  <si>
    <t xml:space="preserve">Serviço:  PINTURA ESMALTE ACETINADO EM MADEIRA, DUAS DEMAOS </t>
  </si>
  <si>
    <t xml:space="preserve">Serviço:  FERRAMENTAS                                                  </t>
  </si>
  <si>
    <t>Mês 4</t>
  </si>
  <si>
    <t>Mês 5</t>
  </si>
  <si>
    <t>120 hrs</t>
  </si>
  <si>
    <t>780,93 hrs</t>
  </si>
  <si>
    <t>5 hrs</t>
  </si>
  <si>
    <t>SERRALHEIRO</t>
  </si>
  <si>
    <t>CARPINTEIRO DE FORMAS</t>
  </si>
  <si>
    <t>80 hrs</t>
  </si>
  <si>
    <t>MARMORISTA/GRANITEIRO</t>
  </si>
  <si>
    <t>400 hrs</t>
  </si>
  <si>
    <t>AJUDANTE DE PEDREIRO</t>
  </si>
  <si>
    <t>1,2 hrs</t>
  </si>
  <si>
    <t>MONTADOR (TUBO ACO/EQUIPAMENTOS)</t>
  </si>
  <si>
    <t>499,52 hrs</t>
  </si>
  <si>
    <t>87,25 hrs</t>
  </si>
  <si>
    <t>AZULEJISTA OU LADRILHISTA</t>
  </si>
  <si>
    <t>38,63 hrs</t>
  </si>
  <si>
    <t>786,38 hrs</t>
  </si>
  <si>
    <t>4,7 hrs</t>
  </si>
  <si>
    <t>708,67 hrs</t>
  </si>
  <si>
    <t>88,75 hrs</t>
  </si>
  <si>
    <t>ENGENHEIRO DE OBRA JUNIOR</t>
  </si>
  <si>
    <t>300 hrs</t>
  </si>
  <si>
    <t>GESSEIRO</t>
  </si>
  <si>
    <t>11,77 hrs</t>
  </si>
  <si>
    <t>JARDINEIRO</t>
  </si>
  <si>
    <t>1,6 hrs</t>
  </si>
  <si>
    <t>1,33 hrs</t>
  </si>
  <si>
    <t>MONTADOR</t>
  </si>
  <si>
    <t>3 hrs</t>
  </si>
  <si>
    <t>88 hrs</t>
  </si>
  <si>
    <t>0,03 hrs</t>
  </si>
  <si>
    <t>0,08 hrs</t>
  </si>
  <si>
    <t>335,73 hrs</t>
  </si>
  <si>
    <t>286,8 hrs</t>
  </si>
  <si>
    <t>5,52 hrs</t>
  </si>
  <si>
    <t>651,52 hrs</t>
  </si>
  <si>
    <t>SOLDADOR</t>
  </si>
  <si>
    <t>4,2 hrs</t>
  </si>
  <si>
    <t>38,78 hrs</t>
  </si>
  <si>
    <t>VIGIA NOTURNO</t>
  </si>
  <si>
    <t>20,37 hrs</t>
  </si>
  <si>
    <t>3,08 hrs</t>
  </si>
  <si>
    <t>ELETRICISTA</t>
  </si>
  <si>
    <t>200 hrs</t>
  </si>
  <si>
    <t>5,4 hrs</t>
  </si>
  <si>
    <t>2 hrs</t>
  </si>
  <si>
    <t>2,9 hrs</t>
  </si>
  <si>
    <t>56,88h</t>
  </si>
  <si>
    <t>23,12h</t>
  </si>
  <si>
    <t>40h</t>
  </si>
  <si>
    <t>77,82h</t>
  </si>
  <si>
    <t>122,32h</t>
  </si>
  <si>
    <t>164,75h</t>
  </si>
  <si>
    <t>229,62h</t>
  </si>
  <si>
    <t>186,43h</t>
  </si>
  <si>
    <t>5h</t>
  </si>
  <si>
    <t>74,22h</t>
  </si>
  <si>
    <t>5,78h</t>
  </si>
  <si>
    <t>84,82h</t>
  </si>
  <si>
    <t>74,17h</t>
  </si>
  <si>
    <t>85,28h</t>
  </si>
  <si>
    <t>81,58h</t>
  </si>
  <si>
    <t>1,2h</t>
  </si>
  <si>
    <t>147,9h</t>
  </si>
  <si>
    <t>141,03h</t>
  </si>
  <si>
    <t>79,87h</t>
  </si>
  <si>
    <t>106,92h</t>
  </si>
  <si>
    <t>23,8h</t>
  </si>
  <si>
    <t>5,45h</t>
  </si>
  <si>
    <t>72h</t>
  </si>
  <si>
    <t>9,8h</t>
  </si>
  <si>
    <t>36,02h</t>
  </si>
  <si>
    <t>2,62h</t>
  </si>
  <si>
    <t>170,22h</t>
  </si>
  <si>
    <t>1,5h</t>
  </si>
  <si>
    <t>2h</t>
  </si>
  <si>
    <t>233,88h</t>
  </si>
  <si>
    <t>145,9h</t>
  </si>
  <si>
    <t>126,72h</t>
  </si>
  <si>
    <t>135,95h</t>
  </si>
  <si>
    <t>66,2h</t>
  </si>
  <si>
    <t>4,7h</t>
  </si>
  <si>
    <t>74,78h</t>
  </si>
  <si>
    <t>8,87h</t>
  </si>
  <si>
    <t>0,4h</t>
  </si>
  <si>
    <t>183h</t>
  </si>
  <si>
    <t>117h</t>
  </si>
  <si>
    <t>11,77h</t>
  </si>
  <si>
    <t>1,6h</t>
  </si>
  <si>
    <t>0,87h</t>
  </si>
  <si>
    <t>0,48h</t>
  </si>
  <si>
    <t>3h</t>
  </si>
  <si>
    <t>3,78h</t>
  </si>
  <si>
    <t>10h</t>
  </si>
  <si>
    <t>0,02h</t>
  </si>
  <si>
    <t>0h</t>
  </si>
  <si>
    <t>0,08h</t>
  </si>
  <si>
    <t>81,93h</t>
  </si>
  <si>
    <t>126,53h</t>
  </si>
  <si>
    <t>60,08h</t>
  </si>
  <si>
    <t>22,47h</t>
  </si>
  <si>
    <t>44,72h</t>
  </si>
  <si>
    <t>31,9h</t>
  </si>
  <si>
    <t>66,12h</t>
  </si>
  <si>
    <t>103,53h</t>
  </si>
  <si>
    <t>53,47h</t>
  </si>
  <si>
    <t>31,78h</t>
  </si>
  <si>
    <t>1,68h</t>
  </si>
  <si>
    <t>2,23h</t>
  </si>
  <si>
    <t>105,15h</t>
  </si>
  <si>
    <t>200,3h</t>
  </si>
  <si>
    <t>192,83h</t>
  </si>
  <si>
    <t>57,12h</t>
  </si>
  <si>
    <t>96,12h</t>
  </si>
  <si>
    <t>1,8h</t>
  </si>
  <si>
    <t>2,4h</t>
  </si>
  <si>
    <t>5,03h</t>
  </si>
  <si>
    <t>5,68h</t>
  </si>
  <si>
    <t>16,92h</t>
  </si>
  <si>
    <t>8,4h</t>
  </si>
  <si>
    <t>2,75h</t>
  </si>
  <si>
    <t>1,28h</t>
  </si>
  <si>
    <t>14,55h</t>
  </si>
  <si>
    <t>4,33h</t>
  </si>
  <si>
    <t>0,18h</t>
  </si>
  <si>
    <t>3,08h</t>
  </si>
  <si>
    <t>17h</t>
  </si>
  <si>
    <t>4,4h</t>
  </si>
  <si>
    <t>1h</t>
  </si>
  <si>
    <t>1,1h</t>
  </si>
  <si>
    <t>Mês 4 (h)</t>
  </si>
  <si>
    <t>Mês 5 (h)</t>
  </si>
  <si>
    <t xml:space="preserve"> 01.</t>
  </si>
  <si>
    <t>ADMINISTRAÇÃO LOCAL E CANTEIRO</t>
  </si>
  <si>
    <t xml:space="preserve"> 01. 01.</t>
  </si>
  <si>
    <t>ADMINISTRAÇÃO LOCAL</t>
  </si>
  <si>
    <t xml:space="preserve"> 01. 01. 01.</t>
  </si>
  <si>
    <t>CZ9447</t>
  </si>
  <si>
    <t>EQUIPE ADMINISTRATIVA</t>
  </si>
  <si>
    <t>MES</t>
  </si>
  <si>
    <t xml:space="preserve"> 01. 02.</t>
  </si>
  <si>
    <t>CANTEIRO DE OBRA</t>
  </si>
  <si>
    <t xml:space="preserve"> 01. 02. 01.</t>
  </si>
  <si>
    <t>CZ9518</t>
  </si>
  <si>
    <t>FERRAMENTAS</t>
  </si>
  <si>
    <t xml:space="preserve"> 01. 02. 02.</t>
  </si>
  <si>
    <t>CZ9519</t>
  </si>
  <si>
    <t>EPI/PPRA/PCMSO/EXAMES (&lt; 20 EMPREGADOS) (A&gt;=200M2) AREAS EDIF.COBERTAS FECHADAS</t>
  </si>
  <si>
    <t xml:space="preserve"> 01. 02. 03.</t>
  </si>
  <si>
    <t>CB0009</t>
  </si>
  <si>
    <t>73847/002</t>
  </si>
  <si>
    <t>ALUGUEL CONTAINER/ESCRIT/WC C/1 VASO/1 LAV/1 MIC/4 CHUV LARG=2,20M COMPR=6,20M ALT=2,50M CHAPA ACO NERV TRAPEZ FORROC/ISOL TERMO-ACUST CHASSIS REFORC PISO COMPENS NAVAL INCL INSTELETR/HIDRO-SANIT EXCL TRANSP/CARGA/DESCARGA</t>
  </si>
  <si>
    <t xml:space="preserve"> 01. 02. 04.</t>
  </si>
  <si>
    <t>CB0006</t>
  </si>
  <si>
    <t>74209/001</t>
  </si>
  <si>
    <t>PLACA DE OBRA EM CHAPA DE ACO GALVANIZADO</t>
  </si>
  <si>
    <t xml:space="preserve"> 01. 02. 05.</t>
  </si>
  <si>
    <t>ANOTAÇÃO RESP TECNICA ART CREA</t>
  </si>
  <si>
    <t xml:space="preserve">TOTAL ITEM:  01   </t>
  </si>
  <si>
    <t xml:space="preserve"> 02.</t>
  </si>
  <si>
    <t xml:space="preserve"> 02. 01.</t>
  </si>
  <si>
    <t>INSTALAÇÃO ELÉTRICA</t>
  </si>
  <si>
    <t xml:space="preserve"> 02. 01. 01.</t>
  </si>
  <si>
    <t xml:space="preserve"> 02. 01. 02.</t>
  </si>
  <si>
    <t>CZ9037</t>
  </si>
  <si>
    <t>C4562</t>
  </si>
  <si>
    <t xml:space="preserve"> 02. 01. 03.</t>
  </si>
  <si>
    <t>CZ9038</t>
  </si>
  <si>
    <t>ELE-DIS-062</t>
  </si>
  <si>
    <t>DISJUNTOR BIPOLAR TERMOMAGNÉTICO 5KA, DE 16A</t>
  </si>
  <si>
    <t xml:space="preserve"> 02. 01. 04.</t>
  </si>
  <si>
    <t>CZ9039</t>
  </si>
  <si>
    <t>ELE-DIS-063</t>
  </si>
  <si>
    <t>DISJUNTOR BIPOLAR TERMOMAGNÉTICO 5KA, DE 20A</t>
  </si>
  <si>
    <t xml:space="preserve"> 02. 01. 05.</t>
  </si>
  <si>
    <t>CZ9040</t>
  </si>
  <si>
    <t>ELE-DIS-081</t>
  </si>
  <si>
    <t>DISJUNTOR TRIPOLAR TERMOMAGNÉTICO 5KA, DE 40A</t>
  </si>
  <si>
    <t xml:space="preserve"> 02. 01. 06.</t>
  </si>
  <si>
    <t>CZ9050</t>
  </si>
  <si>
    <t>C4530</t>
  </si>
  <si>
    <t xml:space="preserve"> 02. 01. 07.</t>
  </si>
  <si>
    <t>CZ9052</t>
  </si>
  <si>
    <t>15.018.0750-0</t>
  </si>
  <si>
    <t>TE HORIZONTAL,90º,PARA ELETROCALHA PERFURADA OU LISA,100X50MM.FORNECIMENTO E COLOCACAO</t>
  </si>
  <si>
    <t xml:space="preserve"> 02. 01. 08.</t>
  </si>
  <si>
    <t>CZ9055</t>
  </si>
  <si>
    <t>10257/ORSE</t>
  </si>
  <si>
    <t>QDM-03 CAIXA PARA QUADRO DE DISTRIBUIÇÃO, SOBREPOR,METÁLICO, TRATAMENTO ANTICORROSIVO, ESPELHO INTERNO, PORTA E TRINCO PINT A PÓ P</t>
  </si>
  <si>
    <t xml:space="preserve"> 02. 01. 09.</t>
  </si>
  <si>
    <t>CJ0093</t>
  </si>
  <si>
    <t>73861/004</t>
  </si>
  <si>
    <t>CONDULETE 1/2" EM LIGA DE ALUMÍNIO FUNDIDO TIPO "C" - FORNECIMENTO E INSTALACAO</t>
  </si>
  <si>
    <t xml:space="preserve"> 02. 01. 10.</t>
  </si>
  <si>
    <t>CJ0430</t>
  </si>
  <si>
    <t>INTERRUPTOR SIMPLES DE EMBUTIR 10A/250V 3 TECLAS, COM PLACA - FORNECIMENTO E INSTALACAO</t>
  </si>
  <si>
    <t xml:space="preserve"> 02. 01. 11.</t>
  </si>
  <si>
    <t>ELETRODUTO DE PVC RIGIDO ROSCAVEL DN 32MM (1 1/4") INCL CONEXOES, FORNECIMENTO E INSTALACAO</t>
  </si>
  <si>
    <t xml:space="preserve"> 02. 01. 12.</t>
  </si>
  <si>
    <t>CZ9058</t>
  </si>
  <si>
    <t>ELE-CAL-005</t>
  </si>
  <si>
    <t xml:space="preserve"> 02. 01. 13.</t>
  </si>
  <si>
    <t>CZ9059</t>
  </si>
  <si>
    <t>C1165</t>
  </si>
  <si>
    <t>DUTO PERFURADO - PERFILADOS CHAPA DE AÇO (38X38)mm</t>
  </si>
  <si>
    <t xml:space="preserve"> 02. 01. 14.</t>
  </si>
  <si>
    <t>CZ9060</t>
  </si>
  <si>
    <t>00685/ORSE</t>
  </si>
  <si>
    <t>FORNECIMENTO E INSTALAÇÃO DE PARAFUSO CABEÇA LENTILHA 3/8" X 3/4" (REF. VL 1.68 VALEMAM OU SIMILAR)</t>
  </si>
  <si>
    <t xml:space="preserve"> 02. 01. 15.</t>
  </si>
  <si>
    <t>CZ9061</t>
  </si>
  <si>
    <t>ELE-PER-080</t>
  </si>
  <si>
    <t>VERGALHÃO DE AÇO COM ROSCA TOTAL PARA PERFILADO (DIÂMETRO: 1/4")</t>
  </si>
  <si>
    <t xml:space="preserve"> 02. 01. 16.</t>
  </si>
  <si>
    <t>CZ9062</t>
  </si>
  <si>
    <t>C3482</t>
  </si>
  <si>
    <t>TERMINAL OLHAL PARA CABO DE 1,50MM2 À 2,50MM2</t>
  </si>
  <si>
    <t xml:space="preserve"> 02. 01. 17.</t>
  </si>
  <si>
    <t>CZ9063</t>
  </si>
  <si>
    <t>C3483</t>
  </si>
  <si>
    <t>TERMINAL OLHAL PARA CABO DE 4,00MM2 À 6,00MM2</t>
  </si>
  <si>
    <t xml:space="preserve"> 02. 01. 18.</t>
  </si>
  <si>
    <t>CJ0490</t>
  </si>
  <si>
    <t>BUCHA NYLON S-8 C/ PARAFUSO ACO ZINC CAB CHATA ROSCA SOBERBA 4,8 X 50MM</t>
  </si>
  <si>
    <t xml:space="preserve"> 02. 01. 19.</t>
  </si>
  <si>
    <t>CZ9066</t>
  </si>
  <si>
    <t>SPDA-ABR-005</t>
  </si>
  <si>
    <t xml:space="preserve"> 02. 01. 20.</t>
  </si>
  <si>
    <t>73860/012</t>
  </si>
  <si>
    <t xml:space="preserve"> 02. 01. 21.</t>
  </si>
  <si>
    <t>73860/009</t>
  </si>
  <si>
    <t xml:space="preserve"> 02. 01. 22.</t>
  </si>
  <si>
    <t>CJ0488</t>
  </si>
  <si>
    <t>FITA ISOLANTE 19 MMX20M</t>
  </si>
  <si>
    <t xml:space="preserve"> 02. 01. 23.</t>
  </si>
  <si>
    <t>CZ9067</t>
  </si>
  <si>
    <t>CAB-ANI-005</t>
  </si>
  <si>
    <t>ANILHA (MARCADOR) PARA IDENTIFICAÇÃO DE CABOS (# 6 MM2) - 500 UN</t>
  </si>
  <si>
    <t xml:space="preserve"> 02. 01. 24.</t>
  </si>
  <si>
    <t>CZ9068</t>
  </si>
  <si>
    <t>C1406</t>
  </si>
  <si>
    <t>FORNECIMENTO E INSTALAÇÃO DE BARRAMENTO DE COBRE P/QUADROS</t>
  </si>
  <si>
    <t>KG</t>
  </si>
  <si>
    <t xml:space="preserve"> 02. 01. 25.</t>
  </si>
  <si>
    <t>CZ9069</t>
  </si>
  <si>
    <t>00516/ORSE</t>
  </si>
  <si>
    <t>FORNECIMENTO E INSTALAÇÃO DE CAIXA DE EQUIPOTENCIALIZAÇÃO 40 X 40 X 11 CM COM BARRAMENTO NEUTRO</t>
  </si>
  <si>
    <t xml:space="preserve"> 02. 01. 26.</t>
  </si>
  <si>
    <t>CZ9070</t>
  </si>
  <si>
    <t>07819/ORSE</t>
  </si>
  <si>
    <t>SUPORTE DE SUSTENTAÇÃO DE ELETROCALHA METÁLICA 100MM(REF. MOPA OU SIMILAR)</t>
  </si>
  <si>
    <t xml:space="preserve"> 02. 01. 27.</t>
  </si>
  <si>
    <t>CJ0033</t>
  </si>
  <si>
    <t>TERMINAL OU CONECTOR DE PRESSAO - PARA CABO 25MM2 - FORNECIMENTO E INSTALACAO</t>
  </si>
  <si>
    <t xml:space="preserve"> 02. 01. 28.</t>
  </si>
  <si>
    <t>CJ0489</t>
  </si>
  <si>
    <t>EQUIPE DE MANUTENÇÃO DAS INSTA LAÇÕES ELETRICAS</t>
  </si>
  <si>
    <t xml:space="preserve"> 02. 02.</t>
  </si>
  <si>
    <t xml:space="preserve"> 02. 02. 01.</t>
  </si>
  <si>
    <t>CU1295</t>
  </si>
  <si>
    <t>DEMOLIÇÃO DE ARMÁRIO EM MDF</t>
  </si>
  <si>
    <t xml:space="preserve"> 02. 02. 02.</t>
  </si>
  <si>
    <t>CZ9444</t>
  </si>
  <si>
    <t>04.014.0095-0</t>
  </si>
  <si>
    <t>LOCACAO DE CACAMBA DE ACO TIPO CONTAINER COM 5M3 DE CAPACIDADE,PARA RETIRADA DE ENTULHO DE OBRA,INCLUSIVE CARREGAMENTO,TRANSPORTE E DESCARREGAMENTO,EXCLUSIVE TAXA PARA DESCARGA EMLOCAIS AUTORIZADOS E/OU LICENCIADOS (VIDE ITEM 04.014.0110)</t>
  </si>
  <si>
    <t xml:space="preserve"> 02. 03.</t>
  </si>
  <si>
    <t>DIVISÓRIAS/ESQUADRIAS</t>
  </si>
  <si>
    <t xml:space="preserve"> 02. 03. 01.</t>
  </si>
  <si>
    <t>CZ9073</t>
  </si>
  <si>
    <t>DIV-PAI-010</t>
  </si>
  <si>
    <t>DIVISÓRIA EM PAINEL REMOVÍVEL, NÚCLEO COMPENSADO NAVAL - P. ALUMÍNIO TIPO C</t>
  </si>
  <si>
    <t xml:space="preserve"> 02. 03. 02.</t>
  </si>
  <si>
    <t>CU1296</t>
  </si>
  <si>
    <t>PORTA DE ABRIR COMPENSADO NAVAL PARA DIVISÓRIA</t>
  </si>
  <si>
    <t xml:space="preserve"> 02. 03. 03.</t>
  </si>
  <si>
    <t>CZ9074</t>
  </si>
  <si>
    <t>DIV-PAI-015</t>
  </si>
  <si>
    <t>CONJUNTO DE FERRAGENS PARA CONFECÇÃO DE PORTA DE DIVISÓRIA</t>
  </si>
  <si>
    <t>CJ</t>
  </si>
  <si>
    <t xml:space="preserve"> 02. 04.</t>
  </si>
  <si>
    <t xml:space="preserve"> 02. 04. 01.</t>
  </si>
  <si>
    <t xml:space="preserve"> 02. 04. 02.</t>
  </si>
  <si>
    <t xml:space="preserve"> 02. 05.</t>
  </si>
  <si>
    <t xml:space="preserve"> 02. 05. 01.</t>
  </si>
  <si>
    <t>CU1297</t>
  </si>
  <si>
    <t>ARMARIO EM MDF COR A DEFINIR MEDINDO 4,88X2,04X0,88 09 PORTAS</t>
  </si>
  <si>
    <t xml:space="preserve"> 02. 06.</t>
  </si>
  <si>
    <t>SERVIÇOS COMPLEMENTARES</t>
  </si>
  <si>
    <t xml:space="preserve"> 02. 06. 01.</t>
  </si>
  <si>
    <t xml:space="preserve">TOTAL ITEM:  02   </t>
  </si>
  <si>
    <t xml:space="preserve"> 03.</t>
  </si>
  <si>
    <t xml:space="preserve"> 03. 01.</t>
  </si>
  <si>
    <t xml:space="preserve"> 03. 01. 01.</t>
  </si>
  <si>
    <t>CZ9081</t>
  </si>
  <si>
    <t>DEM-LOU-005</t>
  </si>
  <si>
    <t>REMOÇÃO DE LOUÇAS (LAVATÓRIO, BANHEIRA, PIA, VASO SANITÁRIO, TANQUE)</t>
  </si>
  <si>
    <t xml:space="preserve"> 03. 01. 02.</t>
  </si>
  <si>
    <t xml:space="preserve"> 03. 01. 03.</t>
  </si>
  <si>
    <t xml:space="preserve"> 03. 02.</t>
  </si>
  <si>
    <t xml:space="preserve"> 03. 02. 01.</t>
  </si>
  <si>
    <t>CZ9082</t>
  </si>
  <si>
    <t>BAN-GRA-010</t>
  </si>
  <si>
    <t>BANCADA EM GRANITO CINZA ANDORINHA E = 3 CM, APOIADA EM ALVENARIA</t>
  </si>
  <si>
    <t xml:space="preserve"> 03. 02. 02.</t>
  </si>
  <si>
    <t>CZ9083</t>
  </si>
  <si>
    <t>BAN-TES-005</t>
  </si>
  <si>
    <t>TESTEIRA EM GRANITO CINZA ANDORINHA</t>
  </si>
  <si>
    <t xml:space="preserve"> 03. 02. 03.</t>
  </si>
  <si>
    <t>CZ9084</t>
  </si>
  <si>
    <t>BAN-ROD-010</t>
  </si>
  <si>
    <t>RODABANCADA EM GRANITO CINZA ANDORINHA H = 10 CM, E = 2 CM</t>
  </si>
  <si>
    <t xml:space="preserve"> 03. 02. 04.</t>
  </si>
  <si>
    <t>CL1035</t>
  </si>
  <si>
    <t>PONTO DE CONSUMO DE ÁGUA FRIA (SUBRAMAL) COM TUBULAÇÃO DE PVC, DN 25 MM, INSTALADO EM RAMAL DE ÁGUA. AF_12/2014</t>
  </si>
  <si>
    <t xml:space="preserve"> 03. 02. 05.</t>
  </si>
  <si>
    <t>CL1060</t>
  </si>
  <si>
    <t xml:space="preserve"> 03. 02. 06.</t>
  </si>
  <si>
    <t>CZ9085</t>
  </si>
  <si>
    <t>C0985</t>
  </si>
  <si>
    <t>CUBA DE INOX PARA BANCADA,COMPLETA</t>
  </si>
  <si>
    <t xml:space="preserve"> 03. 02. 07.</t>
  </si>
  <si>
    <t>CL0675</t>
  </si>
  <si>
    <t>TORNEIRA CROMADA 1/2" OU 3/4" PARA TANQUE, PADRÃO POPULAR - FORNECIMENTO E INSTALAÇÃO. AF_12/2013</t>
  </si>
  <si>
    <t xml:space="preserve"> 03. 02. 08.</t>
  </si>
  <si>
    <t>CZ9121</t>
  </si>
  <si>
    <t>BAN-FUR-005</t>
  </si>
  <si>
    <t>FURAÇÃO E COLAGEM DE BOJO</t>
  </si>
  <si>
    <t xml:space="preserve"> 03. 03.</t>
  </si>
  <si>
    <t xml:space="preserve"> 03. 03. 01.</t>
  </si>
  <si>
    <t xml:space="preserve"> 03. 03. 02.</t>
  </si>
  <si>
    <t xml:space="preserve"> 03. 04.</t>
  </si>
  <si>
    <t xml:space="preserve"> 03. 04. 01.</t>
  </si>
  <si>
    <t>ARMARIO COR A DEFINIR MEDINDO 725X60X75 18 PORTAS 01 PRATELEIRAS 04 GAVETAS</t>
  </si>
  <si>
    <t xml:space="preserve"> 03. 04. 02.</t>
  </si>
  <si>
    <t>ARMARIO COR A DEFINIR MEDINDO 250X60X70 04 PORTAS 01 PRATELEIRAS 04 GAVETAS</t>
  </si>
  <si>
    <t xml:space="preserve"> 03. 04. 03.</t>
  </si>
  <si>
    <t>ARMARIO COR A DEFINIR MEDINDO 220X40X75 08 PORTAS 04 PRATELEIRAS</t>
  </si>
  <si>
    <t xml:space="preserve"> 03. 05.</t>
  </si>
  <si>
    <t xml:space="preserve"> 03. 05. 01.</t>
  </si>
  <si>
    <t xml:space="preserve">TOTAL ITEM:  03   </t>
  </si>
  <si>
    <t xml:space="preserve"> 04.</t>
  </si>
  <si>
    <t xml:space="preserve"> 04. 01.</t>
  </si>
  <si>
    <t xml:space="preserve"> 04. 01. 01.</t>
  </si>
  <si>
    <t>73899/002</t>
  </si>
  <si>
    <t xml:space="preserve"> 04. 01. 02.</t>
  </si>
  <si>
    <t xml:space="preserve"> 04. 02.</t>
  </si>
  <si>
    <t>BANCADA DE GRANITO</t>
  </si>
  <si>
    <t xml:space="preserve"> 04. 02. 01.</t>
  </si>
  <si>
    <t xml:space="preserve"> 04. 02. 02.</t>
  </si>
  <si>
    <t xml:space="preserve"> 04. 02. 03.</t>
  </si>
  <si>
    <t>CZ9096</t>
  </si>
  <si>
    <t>BAN-GRA-005</t>
  </si>
  <si>
    <t>BANCADA EM GRANITO CINZA ANDORINHA E = 3 CM, APOIADA EM CONSOLE DE METALON 20 X 30 MM</t>
  </si>
  <si>
    <t xml:space="preserve"> 04. 02. 04.</t>
  </si>
  <si>
    <t xml:space="preserve"> 04. 02. 05.</t>
  </si>
  <si>
    <t xml:space="preserve"> 04. 02. 06.</t>
  </si>
  <si>
    <t xml:space="preserve"> 04. 02. 07.</t>
  </si>
  <si>
    <t xml:space="preserve"> 04. 02. 08.</t>
  </si>
  <si>
    <t xml:space="preserve"> 04. 03.</t>
  </si>
  <si>
    <t xml:space="preserve"> 04. 03. 01.</t>
  </si>
  <si>
    <t>73935/002</t>
  </si>
  <si>
    <t>ALVENARIA EM TIJOLO CERAMICO FURADO 9X19X19CM, 1 VEZ (ESPESSURA 19 CM), ASSENTADO EM ARGAMASSA TRACO 1:4 (CIMENTO E AREIA MEDIA NAO PENEIRADA), PREPARO MANUAL, JUNTA1 CM</t>
  </si>
  <si>
    <t xml:space="preserve"> 04. 03. 02.</t>
  </si>
  <si>
    <t xml:space="preserve"> 04. 03. 03.</t>
  </si>
  <si>
    <t xml:space="preserve"> 04. 04.</t>
  </si>
  <si>
    <t xml:space="preserve"> 04. 04. 01.</t>
  </si>
  <si>
    <t xml:space="preserve"> 04. 04. 02.</t>
  </si>
  <si>
    <t xml:space="preserve"> 04. 05.</t>
  </si>
  <si>
    <t xml:space="preserve"> 04. 05. 01.</t>
  </si>
  <si>
    <t>73986/001</t>
  </si>
  <si>
    <t xml:space="preserve"> 04. 06.</t>
  </si>
  <si>
    <t xml:space="preserve"> 04. 06. 01.</t>
  </si>
  <si>
    <t xml:space="preserve"> 04. 06. 02.</t>
  </si>
  <si>
    <t xml:space="preserve"> 04. 06. 03.</t>
  </si>
  <si>
    <t>CF0204</t>
  </si>
  <si>
    <t>PORTA DE VIDRO TEMPERADO 1,00X2,10 DE CORRER ESPESSURA 10MM INCLUSIVE ACESSORIOS</t>
  </si>
  <si>
    <t xml:space="preserve"> 04. 06. 04.</t>
  </si>
  <si>
    <t>73838/001</t>
  </si>
  <si>
    <t xml:space="preserve"> 04. 07.</t>
  </si>
  <si>
    <t>MOBILIÁRIO/EQUIPAMENTOS</t>
  </si>
  <si>
    <t xml:space="preserve"> 04. 07. 01.</t>
  </si>
  <si>
    <t>ARMARIO COR A DEFINIR MEDINDO 180X60X80 04 PORTA DE VIDRO 01 PRATELEIRA</t>
  </si>
  <si>
    <t xml:space="preserve"> 04. 07. 02.</t>
  </si>
  <si>
    <t>ARMARIO COR A DEFINIR MEDINDO 250X60X80 05 PORTA DE VIDRO 01 PRATELEIRA</t>
  </si>
  <si>
    <t xml:space="preserve"> 04. 07. 03.</t>
  </si>
  <si>
    <t>ARMARIO COR A DEFINIR MEDINDO 560X60X80 12 PORTA DE VIDRO 01 PRATELEIRA</t>
  </si>
  <si>
    <t xml:space="preserve"> 04. 07. 04.</t>
  </si>
  <si>
    <t>ARMARIO COR A DEFINIR MEDINDO 320X80X88 06 PORTA 01 PRATELEIRA</t>
  </si>
  <si>
    <t xml:space="preserve"> 04. 07. 05.</t>
  </si>
  <si>
    <t>ARMARIO COR A DEFINIR MEDINDO 523,5X80X85 12 PORTA 01 PRATELEIRA</t>
  </si>
  <si>
    <t xml:space="preserve"> 04. 07. 06.</t>
  </si>
  <si>
    <t>CZ9098</t>
  </si>
  <si>
    <t>C3860</t>
  </si>
  <si>
    <t xml:space="preserve"> 04. 08.</t>
  </si>
  <si>
    <t xml:space="preserve"> 04. 08. 01.</t>
  </si>
  <si>
    <t xml:space="preserve">TOTAL ITEM:  04   </t>
  </si>
  <si>
    <t xml:space="preserve"> 05.</t>
  </si>
  <si>
    <t xml:space="preserve"> 05. 01.</t>
  </si>
  <si>
    <t xml:space="preserve"> 05. 01. 01.</t>
  </si>
  <si>
    <t>CU1345</t>
  </si>
  <si>
    <t>INSTALAÇÃO PARA GASES ESPECIAIS E DE LABORATÓRIO</t>
  </si>
  <si>
    <t xml:space="preserve"> 05. 02.</t>
  </si>
  <si>
    <t xml:space="preserve"> 05. 02. 01.</t>
  </si>
  <si>
    <t xml:space="preserve">TOTAL ITEM:  05   </t>
  </si>
  <si>
    <t xml:space="preserve"> 06.</t>
  </si>
  <si>
    <t xml:space="preserve"> 06. 01.</t>
  </si>
  <si>
    <t xml:space="preserve"> 06. 01. 01.</t>
  </si>
  <si>
    <t xml:space="preserve"> 06. 01. 02.</t>
  </si>
  <si>
    <t xml:space="preserve"> 06. 02.</t>
  </si>
  <si>
    <t xml:space="preserve"> 06. 02. 01.</t>
  </si>
  <si>
    <t xml:space="preserve"> 06. 02. 02.</t>
  </si>
  <si>
    <t>CF0190</t>
  </si>
  <si>
    <t xml:space="preserve"> 06. 02. 03.</t>
  </si>
  <si>
    <t>PORTA DE CORRER COMPENSADO NAVAL PARA DIVISÓRIA</t>
  </si>
  <si>
    <t xml:space="preserve"> 06. 02. 04.</t>
  </si>
  <si>
    <t xml:space="preserve"> 06. 02. 05.</t>
  </si>
  <si>
    <t>CF0184</t>
  </si>
  <si>
    <t>TRILHO "U" DE ALUMINIO, 40X40MM E ROLDANA FIXA DUPLA DE LATAO COM ROLAMENTO PARA PORTA OU JANELA DE CORRER</t>
  </si>
  <si>
    <t xml:space="preserve"> 06. 02. 06.</t>
  </si>
  <si>
    <t>CF0176</t>
  </si>
  <si>
    <t>ROLDANA FIXA DUPLA DE LATAO COM ROLAMENTO PARA PORTA OU JANELA DE CORRER</t>
  </si>
  <si>
    <t xml:space="preserve"> 06. 03.</t>
  </si>
  <si>
    <t>BANCADAS</t>
  </si>
  <si>
    <t xml:space="preserve"> 06. 03. 01.</t>
  </si>
  <si>
    <t>CZ9120</t>
  </si>
  <si>
    <t>BAN-ARD-005</t>
  </si>
  <si>
    <t>BANCADA EM ARDÓSIA E = 3 CM, APOIADA EM ALVENARIA</t>
  </si>
  <si>
    <t xml:space="preserve"> 06. 03. 02.</t>
  </si>
  <si>
    <t xml:space="preserve"> 06. 03. 03.</t>
  </si>
  <si>
    <t xml:space="preserve"> 06. 03. 04.</t>
  </si>
  <si>
    <t xml:space="preserve"> 06. 03. 05.</t>
  </si>
  <si>
    <t xml:space="preserve"> 06. 03. 06.</t>
  </si>
  <si>
    <t xml:space="preserve"> 06. 04.</t>
  </si>
  <si>
    <t>PELICULA</t>
  </si>
  <si>
    <t xml:space="preserve"> 06. 04. 01.</t>
  </si>
  <si>
    <t>CZ9122</t>
  </si>
  <si>
    <t>C1873</t>
  </si>
  <si>
    <t xml:space="preserve"> 06. 05.</t>
  </si>
  <si>
    <t xml:space="preserve"> 06. 05. 01.</t>
  </si>
  <si>
    <t xml:space="preserve"> 06. 05. 02.</t>
  </si>
  <si>
    <t xml:space="preserve"> 06. 06.</t>
  </si>
  <si>
    <t xml:space="preserve"> 06. 06. 01.</t>
  </si>
  <si>
    <t>ARMARIO COR A DEFINIR MEDINDO 155X30X75 04 PORTAS 01 PRATELEIRA</t>
  </si>
  <si>
    <t xml:space="preserve"> 06. 06. 02.</t>
  </si>
  <si>
    <t>ARMARIO EM MDF COR A DEFINIR MEDINDO 80X80X75 02 PORTAS 01 PRATELEIRA</t>
  </si>
  <si>
    <t xml:space="preserve"> 06. 06. 03.</t>
  </si>
  <si>
    <t>ARMARIO EM MDF COR A DEFINIR MEDINDO 320X75X30 08 PORTAS 01 PRATELEIRA</t>
  </si>
  <si>
    <t xml:space="preserve"> 06. 06. 04.</t>
  </si>
  <si>
    <t>ARMARIO EM MDF COR A DEFINIR MEDINDO 250X30X210 02 PORTAS 04 PRATELEIRA</t>
  </si>
  <si>
    <t xml:space="preserve"> 06. 06. 05.</t>
  </si>
  <si>
    <t>BANCADA EM MDF COR A DEFINIR MEDINDO 150X60X80 COM 02 GAVETAS</t>
  </si>
  <si>
    <t xml:space="preserve"> 06. 06. 06.</t>
  </si>
  <si>
    <t>CU1318</t>
  </si>
  <si>
    <t>ARMARIO EM MDF COR A DEFINIR MEDINDO 316X60X68 05 PORTAS 01 PRATELEIRA 04 GAVETAS</t>
  </si>
  <si>
    <t xml:space="preserve"> 06. 06. 07.</t>
  </si>
  <si>
    <t>CU1319</t>
  </si>
  <si>
    <t>ARMARIO EM MDF COR A DEFINIR MEDINDO 76X60X75 02 PORTAS 01 PRATELEIRA</t>
  </si>
  <si>
    <t xml:space="preserve"> 06. 06. 08.</t>
  </si>
  <si>
    <t>CU1320</t>
  </si>
  <si>
    <t>ARMARIO EM MDF COR A DEFINIR MEDINDO 88X60X75 02 PORTAS 01 PRATELEIRA</t>
  </si>
  <si>
    <t xml:space="preserve"> 06. 06. 09.</t>
  </si>
  <si>
    <t>CU1321</t>
  </si>
  <si>
    <t>GAVETEIRO EM MDF COR A DEFINIR 04 GAVETAS MEDINDO 37X60X75</t>
  </si>
  <si>
    <t xml:space="preserve"> 06. 06. 10.</t>
  </si>
  <si>
    <t>CU1322</t>
  </si>
  <si>
    <t>ARMARIO EM MDF COR A DENIFIR MEDINDO 428X40X80 09 PORTAS DE VIDRO 01 PRATELEIRA</t>
  </si>
  <si>
    <t xml:space="preserve"> 06. 06. 11.</t>
  </si>
  <si>
    <t>CU1323</t>
  </si>
  <si>
    <t>ARMARIO EM MDF COR A DENIFIR MEDINDO 192X40X80 04 PORTAS DE VIDRO 01 PRATELEIRA</t>
  </si>
  <si>
    <t xml:space="preserve"> 06. 06. 12.</t>
  </si>
  <si>
    <t>CU1324</t>
  </si>
  <si>
    <t>BANCADA EM MDF COR A DEFINIR MEDINDO 192X50X75 03 GAVETAS</t>
  </si>
  <si>
    <t xml:space="preserve"> 06. 07.</t>
  </si>
  <si>
    <t xml:space="preserve"> 06. 07. 01.</t>
  </si>
  <si>
    <t xml:space="preserve">TOTAL ITEM:  06   </t>
  </si>
  <si>
    <t xml:space="preserve"> 07.</t>
  </si>
  <si>
    <t>LABORATORIO LFCABIM</t>
  </si>
  <si>
    <t xml:space="preserve"> 07. 01.</t>
  </si>
  <si>
    <t xml:space="preserve"> 07. 01. 01.</t>
  </si>
  <si>
    <t>CJ0481</t>
  </si>
  <si>
    <t>INTERRUPTOR SIMPLES 2 TECLAS COM TOMADA CONJUGADOS - FORNECIMENTO E INSTALACAO</t>
  </si>
  <si>
    <t xml:space="preserve"> 07. 01. 02.</t>
  </si>
  <si>
    <t xml:space="preserve"> 07. 01. 03.</t>
  </si>
  <si>
    <t xml:space="preserve"> 07. 01. 04.</t>
  </si>
  <si>
    <t>CZ9157</t>
  </si>
  <si>
    <t>04202/ORSE</t>
  </si>
  <si>
    <t>PRENSA CABO DE 3/4", FORNECIMENTO</t>
  </si>
  <si>
    <t xml:space="preserve"> 07. 01. 05.</t>
  </si>
  <si>
    <t>CJ0178</t>
  </si>
  <si>
    <t>73953/006</t>
  </si>
  <si>
    <t>LUMINARIA TIPO CALHA, DE SOBREPOR, COM REATOR DE PARTIDA RAPIDA E LAMPADA FLUORESCENTE 2X40W, COMPLETA, FORNECIMENTO E INSTALACAO</t>
  </si>
  <si>
    <t xml:space="preserve"> 07. 01. 06.</t>
  </si>
  <si>
    <t>CJ0097</t>
  </si>
  <si>
    <t>73861/008</t>
  </si>
  <si>
    <t>CONDULETE 3/4" EM LIGA DE ALUMÍNIO FUNDIDO TIPO "E" - FORNECIMENTO E INSTALACAO</t>
  </si>
  <si>
    <t xml:space="preserve"> 07. 01. 07.</t>
  </si>
  <si>
    <t xml:space="preserve"> 07. 01. 08.</t>
  </si>
  <si>
    <t>CZ9158</t>
  </si>
  <si>
    <t>ELE-DIS-007</t>
  </si>
  <si>
    <t>DISJUNTOR MONOPOLAR TERMOMAGNÉTICO 5KA, DE 16A</t>
  </si>
  <si>
    <t xml:space="preserve"> 07. 01. 09.</t>
  </si>
  <si>
    <t>CZ9159</t>
  </si>
  <si>
    <t>ELE-DIS-008</t>
  </si>
  <si>
    <t>DISJUNTOR MONOPOLAR TERMOMAGNÉTICO 5KA, DE 20A</t>
  </si>
  <si>
    <t xml:space="preserve"> 07. 01. 10.</t>
  </si>
  <si>
    <t xml:space="preserve"> 07. 01. 11.</t>
  </si>
  <si>
    <t>CZ9161</t>
  </si>
  <si>
    <t>ELE-DIS-078</t>
  </si>
  <si>
    <t>DISJUNTOR TRIPOLAR TERMOMAGNÉTICO 5KA, DE 25A</t>
  </si>
  <si>
    <t xml:space="preserve"> 07. 01. 12.</t>
  </si>
  <si>
    <t xml:space="preserve"> 07. 01. 13.</t>
  </si>
  <si>
    <t>CZ9162</t>
  </si>
  <si>
    <t>C1125</t>
  </si>
  <si>
    <t>DISJUNTOR TRIPOLAR EM QUADRO DE DISTRIBUIÇÃO 40A</t>
  </si>
  <si>
    <t xml:space="preserve"> 07. 01. 14.</t>
  </si>
  <si>
    <t>ELETRODUTO DE PVC FLEXIVEL CORRUGADO DN32 MM (1 1/4") FORNECIMENTO E INSTALACAO</t>
  </si>
  <si>
    <t xml:space="preserve"> 07. 01. 15.</t>
  </si>
  <si>
    <t xml:space="preserve"> 07. 01. 16.</t>
  </si>
  <si>
    <t>73860/007</t>
  </si>
  <si>
    <t xml:space="preserve"> 07. 01. 17.</t>
  </si>
  <si>
    <t>73860/008</t>
  </si>
  <si>
    <t xml:space="preserve"> 07. 01. 18.</t>
  </si>
  <si>
    <t xml:space="preserve"> 07. 01. 19.</t>
  </si>
  <si>
    <t xml:space="preserve"> 07. 01. 20.</t>
  </si>
  <si>
    <t xml:space="preserve"> 07. 01. 21.</t>
  </si>
  <si>
    <t xml:space="preserve"> 07. 01. 22.</t>
  </si>
  <si>
    <t xml:space="preserve"> 07. 01. 23.</t>
  </si>
  <si>
    <t xml:space="preserve"> 07. 01. 24.</t>
  </si>
  <si>
    <t xml:space="preserve"> 07. 01. 25.</t>
  </si>
  <si>
    <t>CZ9163</t>
  </si>
  <si>
    <t>C2494</t>
  </si>
  <si>
    <t>TOMADA VOLTAMP - 30A (MACHO/FÊMEA)</t>
  </si>
  <si>
    <t xml:space="preserve"> 07. 01. 26.</t>
  </si>
  <si>
    <t xml:space="preserve"> 07. 01. 27.</t>
  </si>
  <si>
    <t>CZ9164</t>
  </si>
  <si>
    <t>15.018.0752-0</t>
  </si>
  <si>
    <t>TE HORIZONTAL,90º,PARA ELETROCALHA PERFURADA OU LISA,200X50MM.FORNECIMENTO E COLOCACAO</t>
  </si>
  <si>
    <t xml:space="preserve"> 07. 01. 28.</t>
  </si>
  <si>
    <t>CZ9165</t>
  </si>
  <si>
    <t>15.018.0612-0</t>
  </si>
  <si>
    <t>CURVA HORIZONTAL,90º,PARA ELETROCALHA PERFURADA OU LISA,200X50MM.FORNECIMENTO E COLOCACAO</t>
  </si>
  <si>
    <t xml:space="preserve"> 07. 01. 29.</t>
  </si>
  <si>
    <t>CZ9166</t>
  </si>
  <si>
    <t>15.018.0672-0</t>
  </si>
  <si>
    <t>CURVA VERTICAL,EXTERNA,90º,PARA ELETROCALHA PERFURADA OU LISA,200X50MM.FORNECIMENTO E COLOCACAO</t>
  </si>
  <si>
    <t xml:space="preserve"> 07. 01. 30.</t>
  </si>
  <si>
    <t>CZ9167</t>
  </si>
  <si>
    <t>ELE-CAL-055</t>
  </si>
  <si>
    <t>ELETROCALHA PERFURADA GALVANIZADA ELETROLÍTICA CHAPA 14 - 200 X 50 MM COM TAMPA, INCLUSIVE CONEXÃO</t>
  </si>
  <si>
    <t xml:space="preserve"> 07. 01. 31.</t>
  </si>
  <si>
    <t xml:space="preserve"> 07. 01. 32.</t>
  </si>
  <si>
    <t>CZ9168</t>
  </si>
  <si>
    <t>08351/ORSE</t>
  </si>
  <si>
    <t xml:space="preserve"> 07. 01. 33.</t>
  </si>
  <si>
    <t>CZ9169</t>
  </si>
  <si>
    <t>ELE-PER-070</t>
  </si>
  <si>
    <t>SUPORTE EM CHAPA DE AÇO PARA PERFILADO</t>
  </si>
  <si>
    <t xml:space="preserve"> 07. 01. 34.</t>
  </si>
  <si>
    <t>CZ9170</t>
  </si>
  <si>
    <t>ELE-DIS-044</t>
  </si>
  <si>
    <t>DISJUNTOR TRIPOLAR TERMOMAGNÉTICO 10KA, DE 70A</t>
  </si>
  <si>
    <t xml:space="preserve"> 07. 01. 35.</t>
  </si>
  <si>
    <t>CZ9171</t>
  </si>
  <si>
    <t>ELE-DIS-045</t>
  </si>
  <si>
    <t>DISJUNTOR TRIPOLAR TERMOMAGNÉTICO 10KA, DE 90A</t>
  </si>
  <si>
    <t xml:space="preserve"> 07. 01. 36.</t>
  </si>
  <si>
    <t>CJ0144</t>
  </si>
  <si>
    <t>74130/007</t>
  </si>
  <si>
    <t>DISJUNTOR TERMOMAGNETICO TRIPOLAR EM CAIXA MOLDADA 250A 600V, FORNECIMENTO E INSTALACAO</t>
  </si>
  <si>
    <t xml:space="preserve"> 07. 01. 37.</t>
  </si>
  <si>
    <t>CZ9375</t>
  </si>
  <si>
    <t>07150/ORSE</t>
  </si>
  <si>
    <t>DUTO CORRUGADO FLEXÍVEL EM PEAD Ø = 4", TIPO KANALEX OU SIMILAR, LANÇADO DIRETAMENTE NO SOLO, EXCLUSIVE ESCAVAÇÃO E REATERRO</t>
  </si>
  <si>
    <t xml:space="preserve"> 07. 01. 38.</t>
  </si>
  <si>
    <t>CZ9376</t>
  </si>
  <si>
    <t>HID-TUB-126</t>
  </si>
  <si>
    <t>TUBO AÇO GALVANIZADO INCLUSIVE CONEXÕES E SUPORTES , 100 MM</t>
  </si>
  <si>
    <t xml:space="preserve"> 07. 01. 39.</t>
  </si>
  <si>
    <t xml:space="preserve"> 07. 02.</t>
  </si>
  <si>
    <t xml:space="preserve"> 07. 02. 01.</t>
  </si>
  <si>
    <t xml:space="preserve"> 07. 02. 02.</t>
  </si>
  <si>
    <t>CV0054</t>
  </si>
  <si>
    <t>73801/001</t>
  </si>
  <si>
    <t>DEMOLICAO DE PISO DE ALTA RESISTENCIA</t>
  </si>
  <si>
    <t xml:space="preserve"> 07. 02. 03.</t>
  </si>
  <si>
    <t>CV0106</t>
  </si>
  <si>
    <t>REMOCAO DE RODAPE CERAMICO</t>
  </si>
  <si>
    <t xml:space="preserve"> 07. 02. 04.</t>
  </si>
  <si>
    <t>CZ9383</t>
  </si>
  <si>
    <t xml:space="preserve"> 07. 02. 05.</t>
  </si>
  <si>
    <t>TRANSPORTE DE MATERIAL DEMOLIDO EM CAÇAMBA</t>
  </si>
  <si>
    <t xml:space="preserve"> 07. 03.</t>
  </si>
  <si>
    <t>RECUPERAÇÃO VIDRO ESQUADRIAS</t>
  </si>
  <si>
    <t xml:space="preserve"> 07. 03. 01.</t>
  </si>
  <si>
    <t xml:space="preserve"> 07. 03. 02.</t>
  </si>
  <si>
    <t>73924/002</t>
  </si>
  <si>
    <t xml:space="preserve"> 07. 03. 03.</t>
  </si>
  <si>
    <t>73948/008</t>
  </si>
  <si>
    <t xml:space="preserve"> 07. 04.</t>
  </si>
  <si>
    <t xml:space="preserve"> 07. 04. 01.</t>
  </si>
  <si>
    <t xml:space="preserve"> 07. 04. 02.</t>
  </si>
  <si>
    <t>CS0132</t>
  </si>
  <si>
    <t>PISO EM GRANILITE, MARMORITE OU GRANITINA ESPESSURA 8 MM, INCLUSO JUNTAS DE DILATACAO PLASTICAS</t>
  </si>
  <si>
    <t xml:space="preserve"> 07. 04. 03.</t>
  </si>
  <si>
    <t>CZ9392</t>
  </si>
  <si>
    <t>C2246</t>
  </si>
  <si>
    <t>RODAPÉ PRE-MOLDADO DE GRANILITE H= 10cm</t>
  </si>
  <si>
    <t xml:space="preserve"> 07. 05.</t>
  </si>
  <si>
    <t xml:space="preserve"> 07. 05. 01.</t>
  </si>
  <si>
    <t>CR0136</t>
  </si>
  <si>
    <t>APLICAÇÃO E LIXAMENTO DE MASSA LÁTEX EM TETO, UMA DEMÃO. AF_06/2014</t>
  </si>
  <si>
    <t xml:space="preserve"> 07. 05. 02.</t>
  </si>
  <si>
    <t>CR0137</t>
  </si>
  <si>
    <t>APLICAÇÃO E LIXAMENTO DE MASSA LÁTEX EM PAREDES, UMA DEMÃO. AF_06/2014</t>
  </si>
  <si>
    <t xml:space="preserve"> 07. 05. 03.</t>
  </si>
  <si>
    <t xml:space="preserve"> 07. 06.</t>
  </si>
  <si>
    <t xml:space="preserve"> 07. 06. 01.</t>
  </si>
  <si>
    <t>CU1341</t>
  </si>
  <si>
    <t>ARMARIO EM MDF COR A DEFINIR MEDINDO 585X40X80 13 PORTAS 1 PRATELEIRA</t>
  </si>
  <si>
    <t xml:space="preserve"> 07. 06. 02.</t>
  </si>
  <si>
    <t>CU1342</t>
  </si>
  <si>
    <t>ARMARIO EM MDF COR A DEFINIR MEDINDO 474X40X80 10 PORTAS 01 PRATELEIRA</t>
  </si>
  <si>
    <t xml:space="preserve"> 07. 06. 03.</t>
  </si>
  <si>
    <t>CU1343</t>
  </si>
  <si>
    <t>BANCADA EM MDF COR A DEFICIR COM MAO FRANCESA MEDINDO 474X60X76</t>
  </si>
  <si>
    <t xml:space="preserve"> 07. 06. 04.</t>
  </si>
  <si>
    <t>CU1344</t>
  </si>
  <si>
    <t>BANCADA EM MDF COR A DEFINIR COM MAO FRANCESA MEDINDO 600X60X76</t>
  </si>
  <si>
    <t xml:space="preserve"> 07. 07.</t>
  </si>
  <si>
    <t xml:space="preserve"> 07. 07. 01.</t>
  </si>
  <si>
    <t xml:space="preserve">TOTAL ITEM:  07   </t>
  </si>
  <si>
    <t xml:space="preserve"> 08.</t>
  </si>
  <si>
    <t xml:space="preserve"> 08. 01.</t>
  </si>
  <si>
    <t xml:space="preserve"> 08. 01. 01.</t>
  </si>
  <si>
    <t>73861/003</t>
  </si>
  <si>
    <t>CONDULETE 1" EM LIGA DE ALUMÍNIO FUNDIDO TIPO "B" - FORNECIMENTO E INSTALACAO</t>
  </si>
  <si>
    <t xml:space="preserve"> 08. 01. 02.</t>
  </si>
  <si>
    <t xml:space="preserve"> 08. 01. 03.</t>
  </si>
  <si>
    <t>CZ9413</t>
  </si>
  <si>
    <t>ELE-CON-195</t>
  </si>
  <si>
    <t>CONJUNTO TAMPA E 1 TOMADA 2P UNIVERSAL PARA CONDULETE 3/4"</t>
  </si>
  <si>
    <t xml:space="preserve"> 08. 01. 04.</t>
  </si>
  <si>
    <t>CZ9416</t>
  </si>
  <si>
    <t>21.036.0065-0</t>
  </si>
  <si>
    <t>LUVA PARA ELETRODUTO,DE ACO GALVANIZADO,DE 25MM(1").FORNECIMENTO</t>
  </si>
  <si>
    <t xml:space="preserve"> 08. 01. 05.</t>
  </si>
  <si>
    <t>CZ9417</t>
  </si>
  <si>
    <t>IP30100103/</t>
  </si>
  <si>
    <t>CURVA LONGA DE 90O PARA ELETRODUTO, DE ACO GALVANIZADO, DE 25MM (1 ). FORNECIMENTO.</t>
  </si>
  <si>
    <t xml:space="preserve"> 08. 01. 06.</t>
  </si>
  <si>
    <t xml:space="preserve"> 08. 01. 07.</t>
  </si>
  <si>
    <t>CZ9421</t>
  </si>
  <si>
    <t>ELE-CAL-045</t>
  </si>
  <si>
    <t>ELETROCALHA PERFURADA GALVANIZADA ELETROLÍTICA CHAPA 14 - 100 X 50 MM COM TAMPA, INCLUSIVE CONEXÃO</t>
  </si>
  <si>
    <t xml:space="preserve"> 08. 01. 08.</t>
  </si>
  <si>
    <t xml:space="preserve"> 08. 01. 09.</t>
  </si>
  <si>
    <t>CZ9418</t>
  </si>
  <si>
    <t>15.018.0610-0</t>
  </si>
  <si>
    <t>CURVA HORIZONTAL,90º,PARA ELETROCALHA PERFURADA OU LISA,100X50MM.FORNECIMENTO E COLOCACAO</t>
  </si>
  <si>
    <t xml:space="preserve"> 08. 01. 10.</t>
  </si>
  <si>
    <t>CZ9419</t>
  </si>
  <si>
    <t>15.018.0730-0</t>
  </si>
  <si>
    <t>CURVA DE INVERSAO,90º,PARA ELETROCALHA PERFURADA OU LISA,100X50MM.FORNECIMENTO E COLOCACAO</t>
  </si>
  <si>
    <t xml:space="preserve"> 08. 01. 11.</t>
  </si>
  <si>
    <t>CZ9422</t>
  </si>
  <si>
    <t>15.018.0870-0</t>
  </si>
  <si>
    <t>REDUCAO CONCENTRICA,PARA ELETROCALHA PERFURADA OU LISA,100X50MM.FORNECIMENTO E COLOCACAO</t>
  </si>
  <si>
    <t xml:space="preserve"> 08. 01. 12.</t>
  </si>
  <si>
    <t>CZ9423</t>
  </si>
  <si>
    <t>04135/ORSE</t>
  </si>
  <si>
    <t>GANCHO SUSPENSÃO COM OLHAL, FORNECIMENTO 100X50MM</t>
  </si>
  <si>
    <t xml:space="preserve"> 08. 01. 13.</t>
  </si>
  <si>
    <t>CZ9424</t>
  </si>
  <si>
    <t xml:space="preserve"> 08. 01. 14.</t>
  </si>
  <si>
    <t>CZ9425</t>
  </si>
  <si>
    <t>04189/ORSE</t>
  </si>
  <si>
    <t>CHUMBADOR PARABOLT INOX 1/4", FORNECIMENTO</t>
  </si>
  <si>
    <t xml:space="preserve"> 08. 01. 15.</t>
  </si>
  <si>
    <t>CZ9428</t>
  </si>
  <si>
    <t>03253/ORSE</t>
  </si>
  <si>
    <t>FORNECIMENTO DE ABRAÇADEIRA PLÁSTICA</t>
  </si>
  <si>
    <t xml:space="preserve"> 08. 01. 16.</t>
  </si>
  <si>
    <t xml:space="preserve"> 08. 01. 17.</t>
  </si>
  <si>
    <t xml:space="preserve"> 08. 01. 18.</t>
  </si>
  <si>
    <t xml:space="preserve"> 08. 01. 19.</t>
  </si>
  <si>
    <t xml:space="preserve"> 08. 01. 20.</t>
  </si>
  <si>
    <t xml:space="preserve"> 08. 01. 21.</t>
  </si>
  <si>
    <t>CZ9429</t>
  </si>
  <si>
    <t>10251/ORSE</t>
  </si>
  <si>
    <t>QDAR-03 CAIXA PARA QUADRO DE DISTRIBUIÇÃO, SOBREPOR,METÁLICO, TRATAMENTO ANTICORROSIVO, ESPELHO INTERNO, PORTA E TRINCO PINT A PÓ</t>
  </si>
  <si>
    <t xml:space="preserve"> 08. 01. 22.</t>
  </si>
  <si>
    <t>CZ9430</t>
  </si>
  <si>
    <t>10250/ORSE</t>
  </si>
  <si>
    <t>QDAR-04 CAIXA PARA QUADRO DE DISTRIBUIÇÃO, SOBREPOR,METÁLICO, TRATAMENTO ANTICORROSIVO, ESPELHO INTERNO, PORTA E TRINCO PINT A PÓ</t>
  </si>
  <si>
    <t xml:space="preserve"> 08. 01. 23.</t>
  </si>
  <si>
    <t xml:space="preserve"> 08. 01. 24.</t>
  </si>
  <si>
    <t xml:space="preserve"> 08. 01. 25.</t>
  </si>
  <si>
    <t>CZ9431</t>
  </si>
  <si>
    <t>C4531</t>
  </si>
  <si>
    <t>DISJUNTOR DIFERENCIAL DR-80A, 30mA</t>
  </si>
  <si>
    <t xml:space="preserve"> 08. 01. 26.</t>
  </si>
  <si>
    <t>CZ9432</t>
  </si>
  <si>
    <t xml:space="preserve"> 08. 01. 27.</t>
  </si>
  <si>
    <t>CZ9433</t>
  </si>
  <si>
    <t>ELE-DIS-005</t>
  </si>
  <si>
    <t>DISJUNTOR MONOPOLAR TERMOMAGNÉTICO 5KA, DE 10A</t>
  </si>
  <si>
    <t xml:space="preserve"> 08. 01. 28.</t>
  </si>
  <si>
    <t>CZ9434</t>
  </si>
  <si>
    <t xml:space="preserve"> 08. 01. 29.</t>
  </si>
  <si>
    <t>CZ9435</t>
  </si>
  <si>
    <t xml:space="preserve"> 08. 01. 30.</t>
  </si>
  <si>
    <t>CZ9436</t>
  </si>
  <si>
    <t>ELE-DIS-011</t>
  </si>
  <si>
    <t>DISJUNTOR MONOPOLAR TERMOMAGNÉTICO 5KA, DE 32A</t>
  </si>
  <si>
    <t xml:space="preserve"> 08. 01. 31.</t>
  </si>
  <si>
    <t>CZ9437</t>
  </si>
  <si>
    <t xml:space="preserve"> 08. 01. 32.</t>
  </si>
  <si>
    <t>CZ9439</t>
  </si>
  <si>
    <t xml:space="preserve"> 08. 01. 33.</t>
  </si>
  <si>
    <t>CZ9440</t>
  </si>
  <si>
    <t>ELE-DIS-064</t>
  </si>
  <si>
    <t>DISJUNTOR BIPOLAR TERMOMAGNÉTICO 5KA, DE 25A</t>
  </si>
  <si>
    <t xml:space="preserve"> 08. 01. 34.</t>
  </si>
  <si>
    <t>CZ9441</t>
  </si>
  <si>
    <t>ELE-DIS-066</t>
  </si>
  <si>
    <t>DISJUNTOR BIPOLAR TERMOMAGNÉTICO 5KA, DE 32A</t>
  </si>
  <si>
    <t xml:space="preserve"> 08. 01. 35.</t>
  </si>
  <si>
    <t>CZ9442</t>
  </si>
  <si>
    <t>ELE-DIS-069</t>
  </si>
  <si>
    <t>DISJUNTOR BIPOLAR TERMOMAGNÉTICO 5KA, DE 50A</t>
  </si>
  <si>
    <t xml:space="preserve"> 08. 01. 36.</t>
  </si>
  <si>
    <t>CZ9443</t>
  </si>
  <si>
    <t>ELE-DIS-082</t>
  </si>
  <si>
    <t>DISJUNTOR TRIPOLAR TERMOMAGNÉTICO 5KA, DE 50A</t>
  </si>
  <si>
    <t xml:space="preserve"> 08. 01. 37.</t>
  </si>
  <si>
    <t xml:space="preserve"> 08. 01. 38.</t>
  </si>
  <si>
    <t xml:space="preserve"> 08. 01. 39.</t>
  </si>
  <si>
    <t>74130/010</t>
  </si>
  <si>
    <t xml:space="preserve"> 08. 01. 40.</t>
  </si>
  <si>
    <t xml:space="preserve"> 08. 01. 41.</t>
  </si>
  <si>
    <t xml:space="preserve"> 08. 01. 42.</t>
  </si>
  <si>
    <t>CJ0038</t>
  </si>
  <si>
    <t>TERMINAL OU CONECTOR DE PRESSAO - PARA CABO 120MM2 - FORNECIMENTO E INSTALACAO</t>
  </si>
  <si>
    <t xml:space="preserve"> 08. 01. 43.</t>
  </si>
  <si>
    <t>CJ0036</t>
  </si>
  <si>
    <t>TERMINAL OU CONECTOR DE PRESSAO - PARA CABO 70MM2 - FORNECIMENTO E INSTALACAO</t>
  </si>
  <si>
    <t xml:space="preserve"> 08. 01. 44.</t>
  </si>
  <si>
    <t xml:space="preserve"> 08. 01. 45.</t>
  </si>
  <si>
    <t xml:space="preserve"> 08. 01. 46.</t>
  </si>
  <si>
    <t xml:space="preserve"> 08. 01. 47.</t>
  </si>
  <si>
    <t>CZ9531</t>
  </si>
  <si>
    <t>04179/ORSE</t>
  </si>
  <si>
    <t>CABO DE COBRE PP CORDPLAST 3 X 2,5 MM2, 450/750V - FORNECIMENTO</t>
  </si>
  <si>
    <t xml:space="preserve"> 08. 01. 48.</t>
  </si>
  <si>
    <t>CZ9532</t>
  </si>
  <si>
    <t>04180/ORSE</t>
  </si>
  <si>
    <t>CABO DE COBRE PP CORDPLAST 3 X 4.0 MM2, 450/750V - FORNECIMENTO</t>
  </si>
  <si>
    <t xml:space="preserve"> 08. 01. 49.</t>
  </si>
  <si>
    <t>CZ9534</t>
  </si>
  <si>
    <t>04119/ORSE</t>
  </si>
  <si>
    <t>CABO DE COBRE PP CORDPLAST 4 X 4.0 MM2, 450/750V - FORNECIMENTO E INSTALAÇÃO</t>
  </si>
  <si>
    <t xml:space="preserve"> 08. 02.</t>
  </si>
  <si>
    <t xml:space="preserve"> 08. 02. 01.</t>
  </si>
  <si>
    <t xml:space="preserve"> 08. 02. 02.</t>
  </si>
  <si>
    <t>73798/001</t>
  </si>
  <si>
    <t>DUTO ESPIRAL FLEXIVEL SINGELO PEAD D=50MM(2") REVESTIDO COM PVC COM FIO GUIA DE ACO GALVANIZADO, LANCADO DIRETO NO SOLO, INCL CONEXOES</t>
  </si>
  <si>
    <t xml:space="preserve"> 08. 02. 03.</t>
  </si>
  <si>
    <t>74138/002</t>
  </si>
  <si>
    <t xml:space="preserve"> 08. 02. 04.</t>
  </si>
  <si>
    <t>73964/005</t>
  </si>
  <si>
    <t xml:space="preserve"> 08. 02. 05.</t>
  </si>
  <si>
    <t>74236/001</t>
  </si>
  <si>
    <t xml:space="preserve"> 08. 02. 06.</t>
  </si>
  <si>
    <t xml:space="preserve"> 08. 02. 07.</t>
  </si>
  <si>
    <t xml:space="preserve"> 08. 03.</t>
  </si>
  <si>
    <t xml:space="preserve"> 08. 03. 01.</t>
  </si>
  <si>
    <t>73896/001</t>
  </si>
  <si>
    <t xml:space="preserve"> 08. 03. 02.</t>
  </si>
  <si>
    <t xml:space="preserve"> 08. 03. 03.</t>
  </si>
  <si>
    <t>CV0129</t>
  </si>
  <si>
    <t xml:space="preserve"> 08. 03. 04.</t>
  </si>
  <si>
    <t>REMOÇÃO DE ARMARIO</t>
  </si>
  <si>
    <t xml:space="preserve"> 08. 03. 05.</t>
  </si>
  <si>
    <t xml:space="preserve"> 08. 03. 06.</t>
  </si>
  <si>
    <t xml:space="preserve"> 08. 03. 07.</t>
  </si>
  <si>
    <t xml:space="preserve"> 08. 03. 08.</t>
  </si>
  <si>
    <t xml:space="preserve"> 08. 03. 09.</t>
  </si>
  <si>
    <t xml:space="preserve"> 08. 04.</t>
  </si>
  <si>
    <t>REFORMA/CONSTRUÇÃO DE BANCADA</t>
  </si>
  <si>
    <t xml:space="preserve"> 08. 04. 01.</t>
  </si>
  <si>
    <t xml:space="preserve"> 08. 04. 02.</t>
  </si>
  <si>
    <t>CZ9446</t>
  </si>
  <si>
    <t>C0357</t>
  </si>
  <si>
    <t>BANCADA DE GRANITO (OUTRAS CORES) ESP. = 3cm (COLOCADO)</t>
  </si>
  <si>
    <t xml:space="preserve"> 08. 04. 03.</t>
  </si>
  <si>
    <t xml:space="preserve"> 08. 04. 04.</t>
  </si>
  <si>
    <t xml:space="preserve"> 08. 04. 05.</t>
  </si>
  <si>
    <t xml:space="preserve"> 08. 04. 06.</t>
  </si>
  <si>
    <t xml:space="preserve"> 08. 04. 07.</t>
  </si>
  <si>
    <t xml:space="preserve"> 08. 05.</t>
  </si>
  <si>
    <t>VEDAÇÃO</t>
  </si>
  <si>
    <t xml:space="preserve"> 08. 05. 01.</t>
  </si>
  <si>
    <t xml:space="preserve"> 08. 05. 02.</t>
  </si>
  <si>
    <t xml:space="preserve"> 08. 05. 03.</t>
  </si>
  <si>
    <t xml:space="preserve"> 08. 05. 04.</t>
  </si>
  <si>
    <t xml:space="preserve"> 08. 05. 05.</t>
  </si>
  <si>
    <t xml:space="preserve"> 08. 06.</t>
  </si>
  <si>
    <t xml:space="preserve"> 08. 06. 01.</t>
  </si>
  <si>
    <t>73910/007</t>
  </si>
  <si>
    <t xml:space="preserve"> 08. 06. 02.</t>
  </si>
  <si>
    <t>74070/001</t>
  </si>
  <si>
    <t xml:space="preserve"> 08. 06. 03.</t>
  </si>
  <si>
    <t>73739/001</t>
  </si>
  <si>
    <t xml:space="preserve"> 08. 07.</t>
  </si>
  <si>
    <t xml:space="preserve"> 08. 07. 01.</t>
  </si>
  <si>
    <t xml:space="preserve"> 08. 07. 02.</t>
  </si>
  <si>
    <t xml:space="preserve"> 08. 08.</t>
  </si>
  <si>
    <t xml:space="preserve"> 08. 08. 01.</t>
  </si>
  <si>
    <t>CU1355</t>
  </si>
  <si>
    <t>ARMARIO COR A DEFINIR MEDINDO 186X74X60 02 PORTAS 08 GAVETAS</t>
  </si>
  <si>
    <t xml:space="preserve"> 08. 08. 02.</t>
  </si>
  <si>
    <t>CU1356</t>
  </si>
  <si>
    <t>ARMARIO EM MDF COR A DEFINIR MEDINDO 135X80X60 02 PORTAS 01 PRATELEIRA</t>
  </si>
  <si>
    <t xml:space="preserve"> 08. 08. 03.</t>
  </si>
  <si>
    <t>CU1357</t>
  </si>
  <si>
    <t>ARMARIO EM MDF COR A DEFINIR MEDINDO 80X70X60 02 PORTAS 01 PRATELEIRA</t>
  </si>
  <si>
    <t xml:space="preserve"> 08. 08. 04.</t>
  </si>
  <si>
    <t>CU1358</t>
  </si>
  <si>
    <t>ARMARIO EM MDF COR A DEFINIR MEDINDO 90X77X60 02 PORTAS 01 PRATELEIRA</t>
  </si>
  <si>
    <t xml:space="preserve"> 08. 08. 05.</t>
  </si>
  <si>
    <t>CU1359</t>
  </si>
  <si>
    <t>ARMARIO EM MDF COR A DEFINIR MEDINDO 60X77X60 02 PORTAS 01 PRATELEIRA</t>
  </si>
  <si>
    <t xml:space="preserve"> 08. 08. 06.</t>
  </si>
  <si>
    <t>CU1360</t>
  </si>
  <si>
    <t>ARMARIO EM MDF COR A DEFINIR MEDINDO 145X80X60 02 PORTAS 01 PRATELEIRA</t>
  </si>
  <si>
    <t xml:space="preserve"> 08. 08. 07.</t>
  </si>
  <si>
    <t>CU1361</t>
  </si>
  <si>
    <t>ARMARIO EM MDF COR A DEFINIR MEDINDO 114X81X60 02 PORTAS 01 PRATELEIRA</t>
  </si>
  <si>
    <t xml:space="preserve"> 08. 08. 08.</t>
  </si>
  <si>
    <t>CU1362</t>
  </si>
  <si>
    <t>ARMARIO EM MDF COR A DEFINIR MEDINDO 63X79X65 01 PORTAS 01 PRATELEIRA</t>
  </si>
  <si>
    <t xml:space="preserve"> 08. 08. 09.</t>
  </si>
  <si>
    <t>CU1363</t>
  </si>
  <si>
    <t>GAVETEIRO EM MDF COR A DEFINIR 08 GAVETAS MEDINDO 96X80X80</t>
  </si>
  <si>
    <t xml:space="preserve"> 08. 08. 10.</t>
  </si>
  <si>
    <t>CU1364</t>
  </si>
  <si>
    <t>GAVETEIRO EM MDF COR A DEFINIR 08 GAVETAS MEDINDO 89X80X80</t>
  </si>
  <si>
    <t xml:space="preserve"> 08. 08. 11.</t>
  </si>
  <si>
    <t>CU1365</t>
  </si>
  <si>
    <t>GAVETEIRO EM MDF COR A DEFINIR 12 GAVETAS MEDINDO 145X80X60</t>
  </si>
  <si>
    <t xml:space="preserve"> 08. 08. 12.</t>
  </si>
  <si>
    <t>CU1366</t>
  </si>
  <si>
    <t>GAVETEIRO EM MDF COR A DEFINIR 08 GAVETAS MEDINDO 119X81X60</t>
  </si>
  <si>
    <t xml:space="preserve"> 08. 08. 13.</t>
  </si>
  <si>
    <t>CU1367</t>
  </si>
  <si>
    <t>GAVETEIRO EM MDF COR A DEFINIR 08 GAVETAS MEDINDO 113X81X60</t>
  </si>
  <si>
    <t xml:space="preserve"> 08. 08. 14.</t>
  </si>
  <si>
    <t>CU1368</t>
  </si>
  <si>
    <t>GAVETEIRO EM MDF COR A DEFINIR 08 GAVETAS MEDINDO 117X80X65</t>
  </si>
  <si>
    <t xml:space="preserve"> 08. 08. 15.</t>
  </si>
  <si>
    <t>CU1369</t>
  </si>
  <si>
    <t>GAVETEIRO EM MDF COR A DEFINIR 04 GAVETAS MEDINDO 101.5X70X60</t>
  </si>
  <si>
    <t xml:space="preserve"> 08. 08. 16.</t>
  </si>
  <si>
    <t>CU1370</t>
  </si>
  <si>
    <t>GAVETEIRO EM MDF COR A DEFINIR 04 GAVETAS MEDINDO 53X70X60</t>
  </si>
  <si>
    <t xml:space="preserve"> 08. 08. 17.</t>
  </si>
  <si>
    <t>CU1371</t>
  </si>
  <si>
    <t>GAVETEIRO EM MDF COR A DEFINIR 08 GAVETAS MEDINDO 100X70X60</t>
  </si>
  <si>
    <t xml:space="preserve"> 08. 09.</t>
  </si>
  <si>
    <t xml:space="preserve"> 08. 09. 01.</t>
  </si>
  <si>
    <t>CU1372</t>
  </si>
  <si>
    <t xml:space="preserve"> CAPELA COM JANELA DE CORRER INCOLOR 8MM TEMPERADO COM TUBO 5X5 MEDIDA 280X285</t>
  </si>
  <si>
    <t xml:space="preserve"> 08. 09. 02.</t>
  </si>
  <si>
    <t>CU1373</t>
  </si>
  <si>
    <t>CAPELA COM JANELA DE ABRIR INCOLOR 8MM TEMPERADO COM TUBO 5/5MM MEDINDO 530X186</t>
  </si>
  <si>
    <t xml:space="preserve"> 08. 09. 03.</t>
  </si>
  <si>
    <t>CU1374</t>
  </si>
  <si>
    <t xml:space="preserve"> 08. 10.</t>
  </si>
  <si>
    <t xml:space="preserve"> 08. 10. 01.</t>
  </si>
  <si>
    <t xml:space="preserve"> 08. 10. 02.</t>
  </si>
  <si>
    <t xml:space="preserve">TOTAL ITEM:  08   </t>
  </si>
  <si>
    <t>Cod. Cliente</t>
  </si>
  <si>
    <t>BDI (25,42%)</t>
  </si>
  <si>
    <t>DATA:11/05/2015</t>
  </si>
  <si>
    <t>DATA BASE - REGIÃO: SINAPI - Belo Horizonte/MG (MES: 02/2015)</t>
  </si>
  <si>
    <t xml:space="preserve">Item:                          </t>
  </si>
  <si>
    <t xml:space="preserve">Serviço:  EQUIPE ADMINISTRATIVA                                        </t>
  </si>
  <si>
    <t xml:space="preserve">Unid: MES   </t>
  </si>
  <si>
    <t xml:space="preserve">00253 - ALMOXARIFE </t>
  </si>
  <si>
    <t xml:space="preserve">02707 - ENGENHEIRO CIVIL DE OBRA PLENO </t>
  </si>
  <si>
    <t xml:space="preserve">04083 - ENCARREGADO GERAL DE OBRAS </t>
  </si>
  <si>
    <t xml:space="preserve">10508 - VIGIA NOTURNO </t>
  </si>
  <si>
    <t xml:space="preserve">37370 - ALIMENTACAO (ENCARGOS COMPLEMENTARES) *COLETADO CAIXA* </t>
  </si>
  <si>
    <t xml:space="preserve">37371 - TRANSPORTE (ENCARGOS COMPLEMENTARES) *COLETADO CAIXA* </t>
  </si>
  <si>
    <t xml:space="preserve">37372 - EXAMES (ENCARGOS COMPLEMENTARES) *COLETADO CAIXA* </t>
  </si>
  <si>
    <t xml:space="preserve">37373 - SEGURO (ENCARGOS COMPLEMENTARES) *COLETADO CAIXA* </t>
  </si>
  <si>
    <t xml:space="preserve">Item: 020200                   </t>
  </si>
  <si>
    <t xml:space="preserve">2758 - FERRAMENTAS ( COMPOSIÇÃO       AUXILIAR )                    </t>
  </si>
  <si>
    <t xml:space="preserve">Item: 021602                   </t>
  </si>
  <si>
    <t xml:space="preserve">Serviço:  EPI/PPRA/PCMSO/EXAMES (&lt; 20 EMPREGADOS) (A&gt;=200M2) AREAS EDIF.COBERTAS FECHADAS </t>
  </si>
  <si>
    <t xml:space="preserve">2538 - E.P.I/P.P.R.A (COMP. AUXILIAR)                               </t>
  </si>
  <si>
    <t xml:space="preserve">Item: 73847/002                </t>
  </si>
  <si>
    <t xml:space="preserve">Serviço:  ALUGUEL CONTAINER/ESCRIT/WC C/1 VASO/1 LAV/1 MIC/4 CHUV LARG=2,20M COMPR=6,20M ALT=2,50M CHAPA ACO NERV TRAPEZ FORROC/ISOL TERMO-ACUST CHASSIS REFORC PISO COMPENS NAVAL INCL INSTELETR/HIDRO-SANIT EXCL TRANSP/CARGA/DESCARGA </t>
  </si>
  <si>
    <t xml:space="preserve">10775 - CONTAINER 2,30 X 6,00 M, ALT. 2,50 M, COM 1 SANITARIO, PARA ESCRITORIO, COMPLETO, SEM DIVISORIAS INTERNAS (LOCACAO) </t>
  </si>
  <si>
    <t xml:space="preserve">07608 - CHUVEIRO PLASTICO BRANCO SIMPLES, 5'' - AGUA FRIA - PARA ACOPLAR EM HASTE 1/2' </t>
  </si>
  <si>
    <t xml:space="preserve">10425 - LAVATORIO LOUCA BRANCA SUSPENSO *40 X 30* CM </t>
  </si>
  <si>
    <t xml:space="preserve">10432 - MICTORIO SIFONADO LOUCA BRANCA SEM COMPLEMENTOS </t>
  </si>
  <si>
    <t xml:space="preserve">10420 - BACIA SANITARIA (VASO) CONVENCIONAL DE LOUCA BRANCA </t>
  </si>
  <si>
    <t xml:space="preserve">Item: 74209/001                </t>
  </si>
  <si>
    <t xml:space="preserve">Serviço:  PLACA DE OBRA EM CHAPA DE ACO GALVANIZADO </t>
  </si>
  <si>
    <t xml:space="preserve">00643 - BETONEIRA 320 L, DIESEL, POTENCIA DE 5,5 HP, SEM CARREGADOR MECANICO (LOCACAO) </t>
  </si>
  <si>
    <t xml:space="preserve">01213 - CARPINTEIRO DE FORMAS </t>
  </si>
  <si>
    <t xml:space="preserve">06111 - SERVENTE </t>
  </si>
  <si>
    <t xml:space="preserve">00370 - AREIA MEDIA - POSTO JAZIDA/FORNECEDOR (SEM FRETE) </t>
  </si>
  <si>
    <t xml:space="preserve">00010 - BALDE PLASTICO CAP 10L </t>
  </si>
  <si>
    <t xml:space="preserve">12893 - BOTA COURO SOLADO DE BORRACHA VULCANIZADA </t>
  </si>
  <si>
    <t xml:space="preserve">12894 - CAPA P/ CHUVA </t>
  </si>
  <si>
    <t xml:space="preserve">12895 - CAPACETE PLASTICO RIGIDO </t>
  </si>
  <si>
    <t xml:space="preserve">02711 - CARRO-DE-MAO CACAMBA METALICA E PNEU MACICO </t>
  </si>
  <si>
    <t xml:space="preserve">01379 - CIMENTO PORTLAND COMPOSTO CP II-32 </t>
  </si>
  <si>
    <t xml:space="preserve">02709 - !EM PROCESSO DE DESATIVACAO! ENXADA ESTREITA DE *240 X 230* MM, SEM CABO </t>
  </si>
  <si>
    <t xml:space="preserve">12892 - LUVA RASPA DE COURO, CANO CURTO </t>
  </si>
  <si>
    <t xml:space="preserve">04417 - PECA DE MADEIRA DE LEI *2,5 X 7,5* CM (1" X 3"), NÃO APARELHADA, (P/TELHADO) </t>
  </si>
  <si>
    <t xml:space="preserve">04491 - PECA DE MADEIRA NATIVA / REGIONAL 7,5 X 7,5CM (3X3) NAO APARELHADA (P/FORMA) </t>
  </si>
  <si>
    <t xml:space="preserve">04718 - PEDRA BRITADA N. 2 (POSTO PEDREIRA/FORNECEDOR, SEM FRETE) </t>
  </si>
  <si>
    <t xml:space="preserve">04813 - PLACA DE OBRA (PARA CONSTRUCAO CIVIL) EM CHAPA GALVANIZADA *Nº 22*, DE *2,0 X 1,125* M </t>
  </si>
  <si>
    <t xml:space="preserve">05075 - PREGO POLIDO COM CABECA 18 X 30 </t>
  </si>
  <si>
    <t xml:space="preserve">Item: 83566                    </t>
  </si>
  <si>
    <t xml:space="preserve">00247 - AUXILIAR DE ELETRICISTA </t>
  </si>
  <si>
    <t xml:space="preserve">02436 - ELETRICISTA </t>
  </si>
  <si>
    <t xml:space="preserve">07529 - !EM PROCESSO DE DESATIVACAO! TOMADA EMBUTIR 2P + T 15A/250V C/PLACA, TIPO SILENTOQUE OU EQUIV </t>
  </si>
  <si>
    <t xml:space="preserve">Item: C4562                    </t>
  </si>
  <si>
    <t xml:space="preserve">I8442 - DISPOSITIVO DE PROTEÇÃO CONTRA SURTOS DE TENSÃO - DPS's - 40 </t>
  </si>
  <si>
    <t xml:space="preserve">Item: ELE-DIS-062              </t>
  </si>
  <si>
    <t xml:space="preserve">Serviço:  DISJUNTOR BIPOLAR TERMOMAGNÉTICO 5KA, DE 16A </t>
  </si>
  <si>
    <t xml:space="preserve">ELE-DIS-062 - DISJUNTOR BIPOLAR TERMOMAGNÉTICO 5KA, DE 16A </t>
  </si>
  <si>
    <t xml:space="preserve">Item: ELE-DIS-063              </t>
  </si>
  <si>
    <t xml:space="preserve">Serviço:  DISJUNTOR BIPOLAR TERMOMAGNÉTICO 5KA, DE 20A </t>
  </si>
  <si>
    <t xml:space="preserve">ELE-DIS-063 - DISJUNTOR BIPOLAR TERMOMAGNÉTICO 5KA, DE 20A </t>
  </si>
  <si>
    <t xml:space="preserve">Item: ELE-DIS-081              </t>
  </si>
  <si>
    <t xml:space="preserve">Serviço:  DISJUNTOR TRIPOLAR TERMOMAGNÉTICO 5KA, DE 40A </t>
  </si>
  <si>
    <t xml:space="preserve">ELE-DIS-081 - DISJUNTOR TRIPOLAR TERMOMAGNÉTICO 5KA, DE 40A </t>
  </si>
  <si>
    <t xml:space="preserve">Item: C4530                    </t>
  </si>
  <si>
    <t xml:space="preserve">I2312 - ELETRICISTA                                                  </t>
  </si>
  <si>
    <t xml:space="preserve">I0037 - AJUDANTE                                                     </t>
  </si>
  <si>
    <t xml:space="preserve">I8365 - DISJUNTOR DIFERENCIAL DR-16A - 40A, 30mA                     </t>
  </si>
  <si>
    <t xml:space="preserve">Item: 15.018.0750-0            </t>
  </si>
  <si>
    <t xml:space="preserve">Serviço:  TE HORIZONTAL,90º,PARA ELETROCALHA PERFURADA OU LISA,100X50MM.FORNECIMENTO E COLOCACAO </t>
  </si>
  <si>
    <t xml:space="preserve">01999 - MAO-DE-OBRA DE SERVENTE DA CONSTRUCAO CIVIL, INCLUSIVE ENCARGOS SOCIAIS </t>
  </si>
  <si>
    <t xml:space="preserve">01983 - MAO-DE-OBRA DE ELETRICISTA DE CONSTRUÇÃOCIVIL, INCLUSIVE ENCARGOS SOCIAIS </t>
  </si>
  <si>
    <t xml:space="preserve">12124 - TE HORIZONTAL 90°, PARA ELETROCALHA PERFURADA OU LISA, 100X50MM, PRE-ZINCADA </t>
  </si>
  <si>
    <t xml:space="preserve">Item: 10257/ORSE               </t>
  </si>
  <si>
    <t xml:space="preserve">Serviço:  QDM-03 CAIXA PARA QUADRO DE DISTRIBUIÇÃO, SOBREPOR,METÁLICO, TRATAMENTO ANTICORROSIVO, ESPELHO INTERNO, PORTA E TRINCO PINT A PÓ P </t>
  </si>
  <si>
    <t xml:space="preserve">11030/ORSE - QDM-03 CAIXA PARA QUADRO DE DISTRIBUIÇÃO, SOBREPOR,METÁLICO, TRATAMENTO ANTICORROSIVO, ESPELHO INTERNO </t>
  </si>
  <si>
    <t xml:space="preserve">Item: 73861/004                </t>
  </si>
  <si>
    <t xml:space="preserve">Serviço:  CONDULETE 1/2" EM LIGA DE ALUMÍNIO FUNDIDO TIPO "C" - FORNECIMENTO E INSTALACAO </t>
  </si>
  <si>
    <t xml:space="preserve">00850 - BUCHA E ARRUELA ALUMINIO FUNDIDO P/ ELETRODUTO 15MM (1/2'') </t>
  </si>
  <si>
    <t xml:space="preserve">02558 - CONDULETE DE ALUMINIO, TIPO C, COM TAMPA CEGA, PARA ELETRODUTO ROSCAVEL DE 1/2" </t>
  </si>
  <si>
    <t xml:space="preserve">Item: 83467                    </t>
  </si>
  <si>
    <t xml:space="preserve">Serviço:  INTERRUPTOR SIMPLES DE EMBUTIR 10A/250V 3 TECLAS, COM PLACA - FORNECIMENTO E INSTALACAO </t>
  </si>
  <si>
    <t xml:space="preserve">07560 - !EM PROCESSO DE DESATIVACAO! CONJUNTO EMBUTIR 3 INTERRUPTORES SIMPLES 10A/250V C/ PLACA, TP SILENTOQUE PIAL OU EQUIV </t>
  </si>
  <si>
    <t xml:space="preserve">Item: 83407                    </t>
  </si>
  <si>
    <t xml:space="preserve">Serviço:  ELETRODUTO DE PVC RIGIDO ROSCAVEL DN 32MM (1 1/4") INCL CONEXOES, FORNECIMENTO E INSTALACAO </t>
  </si>
  <si>
    <t xml:space="preserve">02684 - ELETRODUTO DE PVC ROSCÁVEL DE 1 1/4, SEM LUVA </t>
  </si>
  <si>
    <t xml:space="preserve">Item: ELE-CAL-005              </t>
  </si>
  <si>
    <t xml:space="preserve">ELE-CAL-005 - ELETROCALHA LISA GALVANIZADA ELETROLÍTICA CHAPA 14 - 100 X 50 MM COM TAMPA, INCLUSIVE CONEXÃO </t>
  </si>
  <si>
    <t xml:space="preserve">Item: C1165                    </t>
  </si>
  <si>
    <t xml:space="preserve">Serviço:  DUTO PERFURADO - PERFILADOS CHAPA DE AÇO (38X38)mm </t>
  </si>
  <si>
    <t xml:space="preserve">I0042 - AJUDANTE DE ELETRICISTA                                      </t>
  </si>
  <si>
    <t xml:space="preserve">I1056 - DUTO PERFURADO-PERFILADOS      CHAPA DE AÇO (38 X 38)MM      </t>
  </si>
  <si>
    <t xml:space="preserve">Item: 00685/ORSE               </t>
  </si>
  <si>
    <t xml:space="preserve">Serviço:  FORNECIMENTO E INSTALAÇÃO DE PARAFUSO CABEÇA LENTILHA 3/8" X 3/4" (REF. VL 1.68 VALEMAM OU SIMILAR) </t>
  </si>
  <si>
    <t xml:space="preserve">06111/SINAP - I SERVENTE                                                   </t>
  </si>
  <si>
    <t xml:space="preserve">02436/SINAP - I ELETRICISTA                                                </t>
  </si>
  <si>
    <t xml:space="preserve">01676/ORSE - PARAFUSO CABEÇA LENTILHA 3/8" X 3/4" (REF. VL 1.68 VALEMAM OU SIMILAR) </t>
  </si>
  <si>
    <t xml:space="preserve">02378/ORSE - VALE TRANSPORTE (PARTICIPAÇÃO  DO EMPREGADOR)                </t>
  </si>
  <si>
    <t xml:space="preserve">00158/ORSE - ALMOÇO (PARTICIPAÇÃO DO        EMPREGADOR)                   </t>
  </si>
  <si>
    <t xml:space="preserve">00941/ORSE - FARDAMENTO                                                   </t>
  </si>
  <si>
    <t xml:space="preserve">01651/ORSE - ÓCULOS BRANCO PROTEÇÃO                                       </t>
  </si>
  <si>
    <t xml:space="preserve">PR    </t>
  </si>
  <si>
    <t xml:space="preserve">04728/ORSE - TALHADEIRA                                                   </t>
  </si>
  <si>
    <t xml:space="preserve">04729/ORSE - MARRETA                                                      </t>
  </si>
  <si>
    <t xml:space="preserve">02711/SINAP - I CARRO-DE-MAO CACAMBA         METALICA E PNEU MACICO        </t>
  </si>
  <si>
    <t xml:space="preserve">12892/SINAP - I LUVA RASPA DE COURO, CANO    CURTO                         </t>
  </si>
  <si>
    <t xml:space="preserve">12893/SINAP - I BOTA COURO SOLADO DE         BORRACHA VULCANIZADA          </t>
  </si>
  <si>
    <t xml:space="preserve">12894/SINAP - I CAPA P/ CHUVA                                              </t>
  </si>
  <si>
    <t xml:space="preserve">12895/SINAP - I CAPACETE PLASTICO RIGIDO                                   </t>
  </si>
  <si>
    <t xml:space="preserve">11240/ORSE - ALICATE COM ISOLAMENTO                                       </t>
  </si>
  <si>
    <t xml:space="preserve">11241/ORSE - ALICATE VOLT-AMPERIMETRO                                     </t>
  </si>
  <si>
    <t xml:space="preserve">11242/ORSE - CHAVE INGLESA 12"                                            </t>
  </si>
  <si>
    <t xml:space="preserve">10492/ORSE - CESTA BÁSICA                                                 </t>
  </si>
  <si>
    <t xml:space="preserve">10596/ORSE - PROTETOR AURICULAR                                           </t>
  </si>
  <si>
    <t xml:space="preserve">10599/ORSE - PROTETOR SOLAR FPS 30                                        </t>
  </si>
  <si>
    <t xml:space="preserve">10579/ORSE - CHAVE DE FENDA 30 CM                                         </t>
  </si>
  <si>
    <t xml:space="preserve">10788/ORSE - PÁ QUADRADA                                                  </t>
  </si>
  <si>
    <t xml:space="preserve">10362/ORSE - SEGURO DE VIDA E ACIDENTE EM   GRUPO                         </t>
  </si>
  <si>
    <t xml:space="preserve">10517/ORSE - EXAMES ADMISSIONAIS/DEMISSIONAIS (CHECKUP) </t>
  </si>
  <si>
    <t xml:space="preserve">10761/ORSE - REFEIÇÃO - CAFÉ DA MANHÃ ( CAFÉ COM LEITE E DOIS PÃES COM MANTEIGA) </t>
  </si>
  <si>
    <t xml:space="preserve">Item: ELE-PER-080              </t>
  </si>
  <si>
    <t xml:space="preserve">Serviço:  VERGALHÃO DE AÇO COM ROSCA TOTAL PARA PERFILADO (DIÂMETRO: 1/4") </t>
  </si>
  <si>
    <t xml:space="preserve">ELE-PER-080 - VERGALHÃO DE AÇO COM ROSCA TOTAL PARA PERFILADO (DIÂMETRO: 1/4") </t>
  </si>
  <si>
    <t xml:space="preserve">Item: C3482                    </t>
  </si>
  <si>
    <t xml:space="preserve">Serviço:  TERMINAL OLHAL PARA CABO DE 1,50MM2 À 2,50MM2 </t>
  </si>
  <si>
    <t xml:space="preserve">I6160 - TERMINAL OLHAL PARA CABO DE    1,50mm2 A 2,50mm2             </t>
  </si>
  <si>
    <t xml:space="preserve">Item: C3483                    </t>
  </si>
  <si>
    <t xml:space="preserve">Serviço:  TERMINAL OLHAL PARA CABO DE 4,00MM2 À 6,00MM2 </t>
  </si>
  <si>
    <t xml:space="preserve">I6161 - CENTRAL DE TELEFONIA C/ 50 RAMAIS E 10LINHAS TRONCO (FORN./MONTAGEM) </t>
  </si>
  <si>
    <t xml:space="preserve">Serviço:  BUCHA NYLON S-8 C/ PARAFUSO ACO ZINC CAB CHATA ROSCA SOBERBA 4,8 X 50MM </t>
  </si>
  <si>
    <t xml:space="preserve">07583 - BUCHA NYLON S-8 C/ PARAFUSO ACO ZINC CAB CHATA ROSCA SOBERBA 4,8 X 50MM </t>
  </si>
  <si>
    <t xml:space="preserve">Item: SPDA-ABR-005             </t>
  </si>
  <si>
    <t xml:space="preserve">SPDA-ABR-005 - ABRAÇADEIRA TIPO D, CUNHA </t>
  </si>
  <si>
    <t xml:space="preserve">Item: 73860/012                </t>
  </si>
  <si>
    <t xml:space="preserve">00979 - CABO DE COBRE FLEXÍVEL DE 16 MM2, COM ISOLAMENTO ANTI-CHAMA 450/750 V </t>
  </si>
  <si>
    <t xml:space="preserve">Item: 73860/009                </t>
  </si>
  <si>
    <t xml:space="preserve">00981 - CABO DE COBRE ISOLAMENTO ANTI-CHAMA 450/750V 4MM2, FLEXIVEL, TP FORESPLAST ALCOA OU EQUIV </t>
  </si>
  <si>
    <t xml:space="preserve">21127 - FITA ISOLANTE ADESIVA ANTI-CHAMA EM ROLOS 19MM X 5M </t>
  </si>
  <si>
    <t xml:space="preserve">Serviço:  FITA ISOLANTE 19 MMX20M                                      </t>
  </si>
  <si>
    <t xml:space="preserve">20111 - FITA ISOLANTE ADESIVA ANTI-CHAMA, USO ATÉ 750 V, EM ROLO DE 19 MM X 20 M </t>
  </si>
  <si>
    <t xml:space="preserve">Item: CAB-ANI-005              </t>
  </si>
  <si>
    <t xml:space="preserve">Serviço:  ANILHA (MARCADOR) PARA IDENTIFICAÇÃO DE CABOS (# 6 MM2) - 500 UN </t>
  </si>
  <si>
    <t xml:space="preserve">CAB-ANI-005 - ANILHA (MARCADOR) PARA IDENTIFICAÇÃO DE CABOS (# 6 MM2) - 500 UN </t>
  </si>
  <si>
    <t xml:space="preserve">Item: C1406                    </t>
  </si>
  <si>
    <t xml:space="preserve">Serviço:  FORNECIMENTO E INSTALAÇÃO DE BARRAMENTO DE COBRE P/QUADROS </t>
  </si>
  <si>
    <t xml:space="preserve">Unid: KG    </t>
  </si>
  <si>
    <t xml:space="preserve">I0192 - BARRAMENTO DE COBRE 3/8''                                    </t>
  </si>
  <si>
    <t xml:space="preserve">Item: 00516/ORSE               </t>
  </si>
  <si>
    <t xml:space="preserve">Serviço:  FORNECIMENTO E INSTALAÇÃO DE CAIXA DE EQUIPOTENCIALIZAÇÃO 40 X 40 X 11 CM COM BARRAMENTO NEUTRO </t>
  </si>
  <si>
    <t xml:space="preserve">00068/ORSE - SERVENTE                                                     </t>
  </si>
  <si>
    <t xml:space="preserve">00052/ORSE - ELETRICISTA                                                  </t>
  </si>
  <si>
    <t xml:space="preserve">00440/ORSE - CAIXA DE EQUIPOTENCIALIZAÇÃO   COM BARRAMENTO PARA NEUTRO    </t>
  </si>
  <si>
    <t xml:space="preserve">Item: 07819/ORSE               </t>
  </si>
  <si>
    <t xml:space="preserve">Serviço:  SUPORTE DE SUSTENTAÇÃO DE ELETROCALHA METÁLICA 100MM(REF. MOPA OU SIMILAR) </t>
  </si>
  <si>
    <t xml:space="preserve">03638/ORSE - SUPORTE VERTICAL 100 X 100 MM PARA FIXAÇÃO DE ELETROCALHA METÁLICA ( REF.:MOPA OU SIMILAR) </t>
  </si>
  <si>
    <t xml:space="preserve">Item: 72261                    </t>
  </si>
  <si>
    <t xml:space="preserve">Serviço:  TERMINAL OU CONECTOR DE PRESSAO - PARA CABO 25MM2 - FORNECIMENTO E INSTALACAO </t>
  </si>
  <si>
    <t xml:space="preserve">01537 - !EM PROCESSO DE DESATIVACAO! TERMINAL A PRESSAO DE BRONZE P/ CABO A BARRA, CABO 25 A 35MM2 C/ 1 FURO DE FIXACAO </t>
  </si>
  <si>
    <t xml:space="preserve">Serviço:  EQUIPE DE MANUTENÇÃO DAS INSTA LAÇÕES ELETRICAS              </t>
  </si>
  <si>
    <t xml:space="preserve">Serviço:  DEMOLIÇÃO DE ARMÁRIO EM MDF                                  </t>
  </si>
  <si>
    <t xml:space="preserve">12868 - MARCENEIRO </t>
  </si>
  <si>
    <t xml:space="preserve">Item: 04.014.0095-0            </t>
  </si>
  <si>
    <t xml:space="preserve">Serviço:  LOCACAO DE CACAMBA DE ACO TIPO CONTAINER COM 5M3 DE CAPACIDADE,PARA RETIRADA DE ENTULHO DE OBRA,INCLUSIVE CARREGAMENTO,TRANSPORTE E DESCARREGAMENTO,EXCLUSIVE TAXA PARA DESCARGA EMLOCAIS AUTORIZADOS E/OU LICENCIADOS (VIDE ITEM 04.014.0110) </t>
  </si>
  <si>
    <t xml:space="preserve">10962 - ALUGUEL CACAMBA DE ACO TIPO CONTAINER C/5M3 CAPAC.P/RETIRADA ENTULHO OBRA,INCLUSIVE CARREGAM.,TRANSP.E DESCARREGAMENTO </t>
  </si>
  <si>
    <t xml:space="preserve">Item: DIV-PAI-010              </t>
  </si>
  <si>
    <t xml:space="preserve">Serviço:  DIVISÓRIA EM PAINEL REMOVÍVEL, NÚCLEO COMPENSADO NAVAL - P. ALUMÍNIO TIPO C </t>
  </si>
  <si>
    <t xml:space="preserve">DIV-PAI-010 - DIVISÓRIA EM PAINEL REMOVÍVEL, NÚCLEO COMPENSADO NAVAL - P. ALUMÍNIO TIPO C </t>
  </si>
  <si>
    <t xml:space="preserve">Serviço:  PORTA DE ABRIR COMPENSADO      NAVAL PARA DIVISÓRIA          </t>
  </si>
  <si>
    <t xml:space="preserve">IM7378 - DIVISÓRIA EM PAINEL REMOVÍVEL, NÚCLEO COMPENSADO NAVAL -     </t>
  </si>
  <si>
    <t xml:space="preserve">Item: DIV-PAI-015              </t>
  </si>
  <si>
    <t xml:space="preserve">Serviço:  CONJUNTO DE FERRAGENS PARA CONFECÇÃO DE PORTA DE DIVISÓRIA </t>
  </si>
  <si>
    <t xml:space="preserve">Unid: CJ    </t>
  </si>
  <si>
    <t xml:space="preserve">DIV-PAI-015 - CONJUNTO DE FERRAGENS PARA CONFECÇÃO DE PORTA DE DIVISÓRIA </t>
  </si>
  <si>
    <t xml:space="preserve">Item: 88497                    </t>
  </si>
  <si>
    <t xml:space="preserve">04783 - PINTOR </t>
  </si>
  <si>
    <t xml:space="preserve">03767 - LIXA EM FOLHA PARA PAREDE OU MADEIRA, NUMERO 120 (COR VERMELHA) </t>
  </si>
  <si>
    <t xml:space="preserve">04051 - MASSA CORRIDA PVA PARA PAREDES INTERNAS </t>
  </si>
  <si>
    <t xml:space="preserve">Item: 88487                    </t>
  </si>
  <si>
    <t xml:space="preserve">07345 - TINTA LATEX PVA PREMIUM, COR BRANCA </t>
  </si>
  <si>
    <t xml:space="preserve">Serviço:  ARMARIO EM MDF COR A DEFINIR MEDINDO 4,88X2,04X0,88 09 PORTAS </t>
  </si>
  <si>
    <t xml:space="preserve">06117 - AJUDANTE DE CARPINTEIRO </t>
  </si>
  <si>
    <t xml:space="preserve">01214 - CARPINTEIRO DE ESQUADRIA </t>
  </si>
  <si>
    <t xml:space="preserve">01340 - CHAPA DE LAMINADO MELAMINICO, LISO FOSCO, DE *1,25 X 3,08* M, E = 0,8 MM </t>
  </si>
  <si>
    <t xml:space="preserve">01363 - CHAPA DE MADEIRA COMPENSADA DE PINUS, VIROLA OU EQUIVALENTE, DE *2,2 X 1,6* M, E = 6 MM </t>
  </si>
  <si>
    <t xml:space="preserve">01339 - COLA A BASE DE RESINA SINTETICA PARA CHAPA DE LAMINADO MELAMINICO </t>
  </si>
  <si>
    <t xml:space="preserve">21098 - DOBRADICA FERRO GALV 1 3/4 X 2" COM ANEIS </t>
  </si>
  <si>
    <t xml:space="preserve">05063 - PREGO POLIDO COM CABECA 1 1/2 X 14 </t>
  </si>
  <si>
    <t xml:space="preserve">11523 - PUXADOR CONCHA LATAO CROMADO OU POLIDO P/ PORTA/JAN CORRER - 3 X 9CM </t>
  </si>
  <si>
    <t xml:space="preserve">Item: 9537                     </t>
  </si>
  <si>
    <t xml:space="preserve">00003 - ACIDO MURIATICO (SOLUCAO ACIDA) </t>
  </si>
  <si>
    <t xml:space="preserve">Item: DEM-LOU-005              </t>
  </si>
  <si>
    <t xml:space="preserve">Serviço:  REMOÇÃO DE LOUÇAS (LAVATÓRIO, BANHEIRA, PIA, VASO SANITÁRIO, TANQUE) </t>
  </si>
  <si>
    <t xml:space="preserve">DEM-LOU-005 - REMOÇÃO DE LOUÇAS (LAVATÓRIO, BANHEIRA, PIA, VASO SANITÁRIO, TANQUE) </t>
  </si>
  <si>
    <t xml:space="preserve">Item: 85377                    </t>
  </si>
  <si>
    <t xml:space="preserve">04755 - MARMORISTA/GRANITEIRO </t>
  </si>
  <si>
    <t xml:space="preserve">Item: BAN-GRA-010              </t>
  </si>
  <si>
    <t xml:space="preserve">Serviço:  BANCADA EM GRANITO CINZA ANDORINHA E = 3 CM, APOIADA EM ALVENARIA </t>
  </si>
  <si>
    <t xml:space="preserve">BAN-GRA-010 - BANCADA EM GRANITO CINZA ANDORINHA E = 3 CM, APOIADA EM ALVENARIA </t>
  </si>
  <si>
    <t xml:space="preserve">Item: BAN-TES-005              </t>
  </si>
  <si>
    <t xml:space="preserve">Serviço:  TESTEIRA EM GRANITO CINZA ANDORINHA </t>
  </si>
  <si>
    <t xml:space="preserve">BAN-TES-005 - TESTEIRA EM GRANITO CINZA ANDORINHA </t>
  </si>
  <si>
    <t xml:space="preserve">Item: BAN-ROD-010              </t>
  </si>
  <si>
    <t xml:space="preserve">Serviço:  RODABANCADA EM GRANITO CINZA ANDORINHA H = 10 CM, E = 2 CM </t>
  </si>
  <si>
    <t xml:space="preserve">BAN-ROD-010 - RODABANCADA EM GRANITO CINZA ANDORINHA H = 10 CM, E = 2 CM </t>
  </si>
  <si>
    <t xml:space="preserve">Item: 89957                    </t>
  </si>
  <si>
    <t xml:space="preserve">Serviço:  PONTO DE CONSUMO DE ÁGUA FRIA (SUBRAMAL) COM TUBULAÇÃO DE PVC, DN 25 MM, INSTALADO EM RAMAL DE ÁGUA. AF_12/2014 </t>
  </si>
  <si>
    <t xml:space="preserve">00246 - AUXILIAR DE ENCANADOR OU BOMBEIRO HIDRAULICO </t>
  </si>
  <si>
    <t xml:space="preserve">02696 - ENCANADOR OU BOMBEIRO HIDRAULICO </t>
  </si>
  <si>
    <t xml:space="preserve">00122 - ADESIVO PLASTICO PARA PVC, FRASCO COM 850 GR </t>
  </si>
  <si>
    <t xml:space="preserve">03524 - JOELHO PVC SOLD 90G C/BUCHA DE LATAO 25MM X 3/4" </t>
  </si>
  <si>
    <t xml:space="preserve">03529 - JOELHO PVC SOLD 90G P/ AGUA FRIA PREDIAL 25 MM </t>
  </si>
  <si>
    <t xml:space="preserve">20083 - SOLUCAO LIMPADORA PARA PVC, FRASCO COM 1000 CM3 </t>
  </si>
  <si>
    <t xml:space="preserve">07139 - TE PVC SOLD 90G P/ AGUA FRIA PREDIAL 25MM </t>
  </si>
  <si>
    <t xml:space="preserve">09868 - TUBO PVC, SOLDAVEL, DN 25 MM, AGUA FRIA (NBR-5648) </t>
  </si>
  <si>
    <t xml:space="preserve">00301 - ANEL BORRACHA PARA TUBO ESGOTO PREDIAL, DN 100 MM (NBR 5688) </t>
  </si>
  <si>
    <t xml:space="preserve">03520 - JOELHO PVC SOLD 90G PB P/ ESG PREDIAL DN 100MM </t>
  </si>
  <si>
    <t xml:space="preserve">20079 - PASTA LUBRIFICANTE PARA USO EM TUBOS DE PVC COM ANEL DE BORRACHA (POTE DE 3.500* G) </t>
  </si>
  <si>
    <t xml:space="preserve">09836 - TUBO PVC SERIE NORMAL, DN 100 MM, PARA ESGOTO PREDIAL (NBR 5688) </t>
  </si>
  <si>
    <t xml:space="preserve">Item: C0985                    </t>
  </si>
  <si>
    <t xml:space="preserve">Serviço:  CUBA DE INOX PARA BANCADA,COMPLETA </t>
  </si>
  <si>
    <t xml:space="preserve">I2320 - ENCANADOR                                                    </t>
  </si>
  <si>
    <t xml:space="preserve">I0915 - CUBA DE AÇO INOX                                             </t>
  </si>
  <si>
    <t xml:space="preserve">I1861 - SIFÃO CROMADO 1 1/4  X1 1/2                                  </t>
  </si>
  <si>
    <t xml:space="preserve">I2271 - VÁLVULA DE METAL 1 1/4                                       </t>
  </si>
  <si>
    <t xml:space="preserve">Item: 86913                    </t>
  </si>
  <si>
    <t xml:space="preserve">Serviço:  TORNEIRA CROMADA 1/2" OU 3/4" PARA TANQUE, PADRÃO POPULAR - FORNECIMENTO E INSTALAÇÃO. AF_12/2013 </t>
  </si>
  <si>
    <t xml:space="preserve">03146 - FITA VEDA ROSCA EM ROLOS DE 18 MM X 10 M (L X C) </t>
  </si>
  <si>
    <t xml:space="preserve">07604 - TORNEIRA CROMADA SEM BICO PARA TANQUE, PADRAO POPULAR, 1/2 " OU 3/4 " (REF 1126) </t>
  </si>
  <si>
    <t xml:space="preserve">Item: BAN-FUR-005              </t>
  </si>
  <si>
    <t xml:space="preserve">Serviço:  FURAÇÃO E COLAGEM DE BOJO </t>
  </si>
  <si>
    <t xml:space="preserve">BAN-FUR-005 - FURAÇÃO E COLAGEM DE BOJO </t>
  </si>
  <si>
    <t xml:space="preserve">Serviço:  ARMARIO COR A DEFINIR MEDINDO 725X60X75 18 PORTAS 01 PRATELEIRAS 04 GAVETAS </t>
  </si>
  <si>
    <t xml:space="preserve">01362 - CHAPA DE MADEIRA COMPENSADA DE PINUS, VIROLA OU EQUIVALENTE, DE *2,2 X 1,6* M, E = 15 MM </t>
  </si>
  <si>
    <t xml:space="preserve">11449 - DOBRADICA TP PIANO FERRO LATONADO 1" X 3M P/ PORTA ARMARIO </t>
  </si>
  <si>
    <t xml:space="preserve">20247 - PREGO DE ACO 15 X 15 C/ CABECA </t>
  </si>
  <si>
    <t xml:space="preserve">11522 - PUXADOR CONCHA LATAO CROMADO OU POLIDO P/ PORTA/JAN CORRER C/ FURO P/ CHAVE - 4 X 10CM </t>
  </si>
  <si>
    <t xml:space="preserve">11573 - RODIZIO LATAO 6MM C/ ROLAMENTO SKF </t>
  </si>
  <si>
    <t xml:space="preserve">11580 - TRILHO QUADRADO ALUMINIO 1/4'' P/ RODIZIOS </t>
  </si>
  <si>
    <t xml:space="preserve">Serviço:  ARMARIO COR A DEFINIR MEDINDO 250X60X70 04 PORTAS 01 PRATELEIRAS 04 GAVETAS </t>
  </si>
  <si>
    <t xml:space="preserve">Serviço:  ARMARIO COR A DEFINIR MEDINDO 220X40X75 08 PORTAS 04 PRATELEIRAS </t>
  </si>
  <si>
    <t xml:space="preserve">10489 - VIDRACEIRO </t>
  </si>
  <si>
    <t xml:space="preserve">10498 - MASSA PARA VIDRO </t>
  </si>
  <si>
    <t xml:space="preserve">10492 - VIDRO LISO INCOLOR 4MM - SEM COLOCACAO </t>
  </si>
  <si>
    <t xml:space="preserve">Item: 73899/002                </t>
  </si>
  <si>
    <t xml:space="preserve">04750 - PEDREIRO </t>
  </si>
  <si>
    <t xml:space="preserve">Item: BAN-GRA-005              </t>
  </si>
  <si>
    <t xml:space="preserve">Serviço:  BANCADA EM GRANITO CINZA ANDORINHA E = 3 CM, APOIADA EM CONSOLE DE METALON 20 X 30 MM </t>
  </si>
  <si>
    <t xml:space="preserve">BAN-GRA-005 - BANCADA EM GRANITO CINZA ANDORINHA E = 3 CM, APOIADA EM CONSOLE DE METALON 20 X 30 MM </t>
  </si>
  <si>
    <t xml:space="preserve">Item: 73935/002                </t>
  </si>
  <si>
    <t xml:space="preserve">Serviço:  ALVENARIA EM TIJOLO CERAMICO FURADO 9X19X19CM, 1 VEZ (ESPESSURA 19 CM), ASSENTADO EM ARGAMASSA TRACO 1:4 (CIMENTO E AREIA MEDIA NAO PENEIRADA), PREPARO MANUAL, JUNTA1 CM </t>
  </si>
  <si>
    <t xml:space="preserve">07271 - BLOCO CERAMICO (ALVENARIA DE VEDACAO), 8 FUROS, DE 9 X 19 X 19 CM </t>
  </si>
  <si>
    <t xml:space="preserve">Item: 87873                    </t>
  </si>
  <si>
    <t xml:space="preserve">07334 - ADESIVO PARA ARGAMASSAS E CHAPISCOS </t>
  </si>
  <si>
    <t xml:space="preserve">00367 - AREIA GROSSA - POSTO JAZIDA/FORNECEDOR (SEM FRETE) </t>
  </si>
  <si>
    <t xml:space="preserve">Item: 87531                    </t>
  </si>
  <si>
    <t xml:space="preserve">10535 - BETONEIRA CAPACIDADE NOMINAL 400 L, CAPACIDADE DE MISTURA 280 L, MOTOR ELETRICO TRIFASICO 220/380 V POTENCIA 2 CV, SEM CARREGADOR </t>
  </si>
  <si>
    <t xml:space="preserve">37623 - OPERADOR DE BETONEIRA ESTACIONARIA/MISTURADOR *COLETADO CAIXA* </t>
  </si>
  <si>
    <t xml:space="preserve">01106 - CAL HIDRATADA, DE 1A. QUALIDADE, PARA ARGAMASSA </t>
  </si>
  <si>
    <t xml:space="preserve">02705 - ENERGIA ELETRICA ATE 2000 KWH INDUSTRIAL, SEM DEMANDA </t>
  </si>
  <si>
    <t xml:space="preserve">Item: 73986/001                </t>
  </si>
  <si>
    <t xml:space="preserve">12872 - GESSEIRO </t>
  </si>
  <si>
    <t xml:space="preserve">00345 - ARAME GALVANIZADO 18 BWG, 1,24MM (0,009 KG/M) </t>
  </si>
  <si>
    <t xml:space="preserve">03315 - GESSO </t>
  </si>
  <si>
    <t xml:space="preserve">04812 - PLACA DE GESSO PARA FORRO, DE *60 X 60* CM E ESPESSURA DE 12 MM (30 MM NAS BORDAS) SEM COLOCACAO </t>
  </si>
  <si>
    <t xml:space="preserve">Item: 72120                    </t>
  </si>
  <si>
    <t xml:space="preserve">10507 - VIDRO TEMPERADO INCOLOR E = 10 MM, SEM COLOCACAO </t>
  </si>
  <si>
    <t xml:space="preserve">Item: 85010                    </t>
  </si>
  <si>
    <t xml:space="preserve">04230 - OPERADOR DE MAQUINAS E EQUIPAMENTOS </t>
  </si>
  <si>
    <t xml:space="preserve">06110 - SERRALHEIRO </t>
  </si>
  <si>
    <t xml:space="preserve">00599 - CAIXILHO FIXO ALUMINIO SERIE 25 COMPLETO 60 X 80CM </t>
  </si>
  <si>
    <t xml:space="preserve">Serviço:  PORTA DE VIDRO TEMPERADO 1,00X2,10 DE CORRER ESPESSURA 10MM INCLUSIVE ACESSORIOS </t>
  </si>
  <si>
    <t xml:space="preserve">03104 - JOGO DE FERRAGENS CROMADAS P/ PORTA DE VIDRO TEMPERADO, UMA FOLHA COMPOSTA: DOBRADICA SUPERIOR (101) E INFERIOR (103),TRINCO (502), FECHADURA (520),CONTRA FECHADURA (531),COM CAPUCHINHO </t>
  </si>
  <si>
    <t xml:space="preserve">11499 - MOLA HIDRAULICA DE PISO P/ VIDRO TEMPERADO 10MM </t>
  </si>
  <si>
    <t xml:space="preserve">Item: 73838/001                </t>
  </si>
  <si>
    <t xml:space="preserve">Serviço:  ARMARIO COR A DEFINIR MEDINDO 180X60X80 04 PORTA DE VIDRO 01 PRATELEIRA </t>
  </si>
  <si>
    <t xml:space="preserve">Serviço:  ARMARIO COR A DEFINIR MEDINDO 250X60X80 05 PORTA DE VIDRO 01 PRATELEIRA </t>
  </si>
  <si>
    <t xml:space="preserve">Serviço:  ARMARIO COR A DEFINIR MEDINDO 560X60X80 12 PORTA DE VIDRO 01 PRATELEIRA </t>
  </si>
  <si>
    <t xml:space="preserve">Serviço:  ARMARIO COR A DEFINIR MEDINDO 320X80X88 06 PORTA 01 PRATELEIRA </t>
  </si>
  <si>
    <t xml:space="preserve">Serviço:  ARMARIO COR A DEFINIR MEDINDO 523,5X80X85 12 PORTA 01 PRATELEIRA </t>
  </si>
  <si>
    <t xml:space="preserve">Item: C3860                    </t>
  </si>
  <si>
    <t xml:space="preserve">I7350 - SPLIT SYSTEM COMPLETO C/       CONTROLE REMOTO CAP. 1,00 TR  </t>
  </si>
  <si>
    <t xml:space="preserve">Serviço:  INSTALAÇÃO PARA GASES ESPECIAIS E DE LABORATÓRIO </t>
  </si>
  <si>
    <t xml:space="preserve">00242 - AJUDANTE ESPECIALIZADO </t>
  </si>
  <si>
    <t xml:space="preserve">02701 - MONTADOR (TUBO ACO/EQUIPAMENTOS) </t>
  </si>
  <si>
    <t xml:space="preserve">07698 - TUBO ACO GALV C/ COSTURA DIN 2440/NBR 5580 CLASSE MEDIA DN 1.1/4" (32MM) E=3,25MM - 3,14KG/M </t>
  </si>
  <si>
    <t xml:space="preserve">12713 - TUBO DE COBRE, CLASSE "E", PARA INSTALACOES HIDRAULICAS PREDIAIS, DN = 15 MM </t>
  </si>
  <si>
    <t xml:space="preserve">IM7406 - CENTRAL DE GASES ESPECIAIS     COMPLETA PARA 4 CILINDROS     </t>
  </si>
  <si>
    <t xml:space="preserve">IM7407 - COMPRESSOR DE AR 5,2/60 MONO                                 </t>
  </si>
  <si>
    <t xml:space="preserve">IM7408 - FILTRO DE AR 1/2                                             </t>
  </si>
  <si>
    <t xml:space="preserve">IM7409 - VALVULA TORNO LAB 1/2                                        </t>
  </si>
  <si>
    <t xml:space="preserve">Item: 72218                    </t>
  </si>
  <si>
    <t xml:space="preserve">Item: 84959                    </t>
  </si>
  <si>
    <t xml:space="preserve">10491 - VIDRO LISO INCOLOR 6 MM - SEM COLOCACAO </t>
  </si>
  <si>
    <t xml:space="preserve">Item: 84898                    </t>
  </si>
  <si>
    <t xml:space="preserve">Serviço:  TRILHO "U" DE ALUMINIO, 40X40MM E ROLDANA FIXA DUPLA DE LATAO COM ROLAMENTO PARA PORTA OU JANELA DE CORRER </t>
  </si>
  <si>
    <t xml:space="preserve">11581 - TRILHO "U" ALUMINIO 40 X 40MM P/ ROLDANA </t>
  </si>
  <si>
    <t xml:space="preserve">Item: 84890                    </t>
  </si>
  <si>
    <t xml:space="preserve">Serviço:  ROLDANA FIXA DUPLA DE LATAO COM ROLAMENTO PARA PORTA OU JANELA DE CORRER </t>
  </si>
  <si>
    <t xml:space="preserve">11575 - ROLDANA FIXA DUPLA LATAO C/ ROLAMENTO P/ PORTA/JAN CORRER </t>
  </si>
  <si>
    <t xml:space="preserve">Item: BAN-ARD-005              </t>
  </si>
  <si>
    <t xml:space="preserve">Serviço:  BANCADA EM ARDÓSIA E = 3 CM, APOIADA EM ALVENARIA </t>
  </si>
  <si>
    <t xml:space="preserve">BAN-ARD-005 - BANCADA EM ARDÓSIA E = 3 CM, APOIADA EM ALVENARIA </t>
  </si>
  <si>
    <t xml:space="preserve">Item: C1873                    </t>
  </si>
  <si>
    <t xml:space="preserve">I1530 - MONTADOR                                                     </t>
  </si>
  <si>
    <t xml:space="preserve">I1611 - PELICULA DE INSULFILM                                        </t>
  </si>
  <si>
    <t xml:space="preserve">Serviço:  ARMARIO COR A DEFINIR MEDINDO 155X30X75 04 PORTAS 01 PRATELEIRA </t>
  </si>
  <si>
    <t xml:space="preserve">I2391 - PEDREIRO                                                     </t>
  </si>
  <si>
    <t xml:space="preserve">I2543 - SERVENTE                                                     </t>
  </si>
  <si>
    <t xml:space="preserve">I0805 - CIMENTO PORTLAND                                             </t>
  </si>
  <si>
    <t xml:space="preserve">I1624 - PERFIL DE ALUMINIO TIPO ( L -  T - U )                       </t>
  </si>
  <si>
    <t xml:space="preserve">Serviço:  ARMARIO EM MDF COR A DEFINIR MEDINDO 80X80X75 02 PORTAS 01 PRATELEIRA </t>
  </si>
  <si>
    <t xml:space="preserve">Serviço:  ARMARIO EM MDF COR A DEFINIR MEDINDO 320X75X30 08 PORTAS 01 PRATELEIRA </t>
  </si>
  <si>
    <t xml:space="preserve">Serviço:  ARMARIO EM MDF COR A DEFINIR MEDINDO 250X30X210 02 PORTAS 04 PRATELEIRA </t>
  </si>
  <si>
    <t xml:space="preserve">Serviço:  BANCADA EM MDF COR A DEFINIR MEDINDO 150X60X80 COM 02 GAVETAS </t>
  </si>
  <si>
    <t xml:space="preserve">Serviço:  ARMARIO EM MDF COR A DEFINIR MEDINDO 316X60X68 05 PORTAS 01 PRATELEIRA 04 GAVETAS </t>
  </si>
  <si>
    <t xml:space="preserve">Serviço:  ARMARIO EM MDF COR A DEFINIR MEDINDO 76X60X75 02 PORTAS 01 PRATELEIRA </t>
  </si>
  <si>
    <t xml:space="preserve">Serviço:  ARMARIO EM MDF COR A DEFINIR MEDINDO 88X60X75 02 PORTAS 01 PRATELEIRA </t>
  </si>
  <si>
    <t xml:space="preserve">Serviço:  GAVETEIRO EM MDF COR A DEFINIR 04 GAVETAS MEDINDO 37X60X75 </t>
  </si>
  <si>
    <t xml:space="preserve">Serviço:  ARMARIO EM MDF COR A DENIFIR MEDINDO 428X40X80 09 PORTAS DE VIDRO 01 PRATELEIRA </t>
  </si>
  <si>
    <t xml:space="preserve">Serviço:  ARMARIO EM MDF COR A DENIFIR MEDINDO 192X40X80 04 PORTAS DE VIDRO 01 PRATELEIRA </t>
  </si>
  <si>
    <t xml:space="preserve">Serviço:  BANCADA EM MDF COR A DEFINIR MEDINDO 192X50X75 03 GAVETAS </t>
  </si>
  <si>
    <t xml:space="preserve">Item: 85049                    </t>
  </si>
  <si>
    <t xml:space="preserve">Serviço:  INTERRUPTOR SIMPLES 2 TECLAS COM TOMADA CONJUGADOS - FORNECIMENTO E INSTALACAO </t>
  </si>
  <si>
    <t xml:space="preserve">07558 - !EM PROCESSO DE DESATIVACAO! CONJUNTO EMBUTIR 2 INTERRUPTORES SIMPLES 1 TOMADA 2P UNIVERSAL 10A/250V C/ PLACA, TP SILENTOQUE PIAL OU EQUIV </t>
  </si>
  <si>
    <t xml:space="preserve">Item: 83446                    </t>
  </si>
  <si>
    <t xml:space="preserve">00039 - ACO CA-60, 5,0 MM, VERGALHAO </t>
  </si>
  <si>
    <t xml:space="preserve">04721 - PEDRA BRITADA N. 1 (POSTO PEDREIRA/FORNECEDOR, SEM FRETE) </t>
  </si>
  <si>
    <t xml:space="preserve">07258 - TIJOLO CERAMICO MACICO *5 X 10 X 20* CM </t>
  </si>
  <si>
    <t xml:space="preserve">Item: 04202/ORSE               </t>
  </si>
  <si>
    <t xml:space="preserve">Serviço:  PRENSA CABO DE 3/4",           FORNECIMENTO                  </t>
  </si>
  <si>
    <t xml:space="preserve">03304/ORSE - PRENSA CABO DE 3/4"                                          </t>
  </si>
  <si>
    <t xml:space="preserve">Item: 73953/006                </t>
  </si>
  <si>
    <t xml:space="preserve">Serviço:  LUMINARIA TIPO CALHA, DE SOBREPOR, COM REATOR DE PARTIDA RAPIDA E LAMPADA FLUORESCENTE 2X40W, COMPLETA, FORNECIMENTO E INSTALACAO </t>
  </si>
  <si>
    <t xml:space="preserve">03799 - LUMINARIA CALHA SOBREPOR EM CHAPA ACO C/ 2 LAMPADAS FLUORESCENTES 40W (COMPLETA, INCL REATOR PART RAPIDA E LAMPADAS) </t>
  </si>
  <si>
    <t xml:space="preserve">Item: 73861/008                </t>
  </si>
  <si>
    <t xml:space="preserve">Serviço:  CONDULETE 3/4" EM LIGA DE ALUMÍNIO FUNDIDO TIPO "E" - FORNECIMENTO E INSTALACAO </t>
  </si>
  <si>
    <t xml:space="preserve">00851 - BUCHA E ARRUELA ALUMINIO FUNDIDO P/ ELETRODUTO 20MM (3/4'') </t>
  </si>
  <si>
    <t xml:space="preserve">02565 - CONDULETE TIPO "E" EM LIGA ALUMINIO P/ ELETRODUTO ROSCADO 3/4" </t>
  </si>
  <si>
    <t xml:space="preserve">Item: ELE-DIS-007              </t>
  </si>
  <si>
    <t xml:space="preserve">Serviço:  DISJUNTOR MONOPOLAR TERMOMAGNÉTICO 5KA, DE 16A </t>
  </si>
  <si>
    <t xml:space="preserve">ELE-DIS-007 - DISJUNTOR MONOPOLAR TERMOMAGNÉTICO 5KA, DE 16A </t>
  </si>
  <si>
    <t xml:space="preserve">Item: ELE-DIS-008              </t>
  </si>
  <si>
    <t xml:space="preserve">Serviço:  DISJUNTOR MONOPOLAR TERMOMAGNÉTICO 5KA, DE 20A </t>
  </si>
  <si>
    <t xml:space="preserve">ELE-DIS-008 - DISJUNTOR MONOPOLAR TERMOMAGNÉTICO 5KA, DE 20A </t>
  </si>
  <si>
    <t xml:space="preserve">Item: ELE-DIS-078              </t>
  </si>
  <si>
    <t xml:space="preserve">Serviço:  DISJUNTOR TRIPOLAR TERMOMAGNÉTICO 5KA, DE 25A </t>
  </si>
  <si>
    <t xml:space="preserve">ELE-DIS-078 - DISJUNTOR TRIPOLAR TERMOMAGNÉTICO 5KA, DE 25A </t>
  </si>
  <si>
    <t xml:space="preserve">Item: C1125                    </t>
  </si>
  <si>
    <t xml:space="preserve">Serviço:  DISJUNTOR TRIPOLAR EM QUADRO DE DISTRIBUIÇÃO 40A </t>
  </si>
  <si>
    <t xml:space="preserve">I1011 - DISJUNTOR TRIPOLAR 40A                                       </t>
  </si>
  <si>
    <t xml:space="preserve">Item: 72936                    </t>
  </si>
  <si>
    <t xml:space="preserve">Serviço:  ELETRODUTO DE PVC FLEXIVEL CORRUGADO DN32 MM (1 1/4") FORNECIMENTO E INSTALACAO </t>
  </si>
  <si>
    <t xml:space="preserve">02690 - ELETRODUTO PVC FLEXIVEL CORRUGADO 32MM TIPO TIGREFLEX OU EQUIV </t>
  </si>
  <si>
    <t xml:space="preserve">Item: 73860/007                </t>
  </si>
  <si>
    <t xml:space="preserve">00983 - CABO DE COBRE ISOLAMENTO ANTI-CHAMA 450/750V 1,5MM2, TP PIRASTIC PIRELLI OU EQUIV </t>
  </si>
  <si>
    <t xml:space="preserve">Item: 73860/008                </t>
  </si>
  <si>
    <t xml:space="preserve">00984 - CABO DE COBRE ISOLAMENTO ANTI-CHAMA 450/750V 2,5MM2, TP PIRASTIC PIRELLI OU EQUIV </t>
  </si>
  <si>
    <t xml:space="preserve">Item: C2494                    </t>
  </si>
  <si>
    <t xml:space="preserve">Serviço:  TOMADA VOLTAMP - 30A (MACHO/FÊMEA) </t>
  </si>
  <si>
    <t xml:space="preserve">I2120 - TOMADA VOLTAMP - 30A           (MACHO/FEMEA)                 </t>
  </si>
  <si>
    <t xml:space="preserve">Item: 83432                    </t>
  </si>
  <si>
    <t xml:space="preserve">01017 - CABO DE COBRE ISOLAMENTO ANTI-CHAMA 0,6/1KV 120MM2 (1 CONDUTOR) TP SINTENAX PIRELLI OU EQUIV </t>
  </si>
  <si>
    <t xml:space="preserve">Item: 15.018.0752-0            </t>
  </si>
  <si>
    <t xml:space="preserve">Serviço:  TE HORIZONTAL,90º,PARA ELETROCALHA PERFURADA OU LISA,200X50MM.FORNECIMENTO E COLOCACAO </t>
  </si>
  <si>
    <t xml:space="preserve">12126 - TE HORIZONTAL 90°, PARA ELETROCALHA PERFURADA OU LISA, 200X50MM, PRE-ZINCADA </t>
  </si>
  <si>
    <t xml:space="preserve">Item: 15.018.0612-0            </t>
  </si>
  <si>
    <t xml:space="preserve">Serviço:  CURVA HORIZONTAL,90º,PARA ELETROCALHA PERFURADA OU LISA,200X50MM.FORNECIMENTO E COLOCACAO </t>
  </si>
  <si>
    <t xml:space="preserve">12000 - CURVA HORIZONTAL, 90º, PARA ELETROCALHAPERFURADA OU LISA, 50X200MM, PRE-ZINCADA </t>
  </si>
  <si>
    <t xml:space="preserve">Item: 15.018.0672-0            </t>
  </si>
  <si>
    <t xml:space="preserve">Serviço:  CURVA VERTICAL,EXTERNA,90º,PARA ELETROCALHA PERFURADA OU LISA,200X50MM.FORNECIMENTO E COLOCACAO </t>
  </si>
  <si>
    <t xml:space="preserve">12054 - CURVA VERTICAL EXTERNA 90º, PARA ELETROCALHA PERFURADA OU LISA, 200X50MM, PRE-ZINCADA </t>
  </si>
  <si>
    <t xml:space="preserve">Item: ELE-CAL-055              </t>
  </si>
  <si>
    <t xml:space="preserve">Serviço:  ELETROCALHA PERFURADA GALVANIZADA ELETROLÍTICA CHAPA 14 - 200 X 50 MM COM TAMPA, INCLUSIVE CONEXÃO </t>
  </si>
  <si>
    <t xml:space="preserve">ELE-CAL-055 - ELETROCALHA PERFURADA GALVANIZADA ELETROLÍTICA CHAPA 14 - 200 X 50 MM COM TAMPA, INCLUSIVE CONEXÃO </t>
  </si>
  <si>
    <t xml:space="preserve">Item: 08351/ORSE               </t>
  </si>
  <si>
    <t xml:space="preserve">06554/ORSE - PARAFUSO CABEÇA LENTILHA       AUTO-TRAVANTE 1/4" X 1/2"     </t>
  </si>
  <si>
    <t xml:space="preserve">Item: ELE-PER-070              </t>
  </si>
  <si>
    <t xml:space="preserve">Serviço:  SUPORTE EM CHAPA DE AÇO PARA PERFILADO </t>
  </si>
  <si>
    <t xml:space="preserve">ELE-PER-070 - SUPORTE EM CHAPA DE AÇO PARA PERFILADO </t>
  </si>
  <si>
    <t xml:space="preserve">Item: ELE-DIS-044              </t>
  </si>
  <si>
    <t xml:space="preserve">Serviço:  DISJUNTOR TRIPOLAR TERMOMAGNÉTICO 10KA, DE 70A </t>
  </si>
  <si>
    <t xml:space="preserve">ELE-DIS-044 - DISJUNTOR TRIPOLAR TERMOMAGNÉTICO 10KA, DE 70A </t>
  </si>
  <si>
    <t xml:space="preserve">Item: ELE-DIS-045              </t>
  </si>
  <si>
    <t xml:space="preserve">Serviço:  DISJUNTOR TRIPOLAR TERMOMAGNÉTICO 10KA, DE 90A </t>
  </si>
  <si>
    <t xml:space="preserve">ELE-DIS-045 - DISJUNTOR TRIPOLAR TERMOMAGNÉTICO 10KA, DE 90A </t>
  </si>
  <si>
    <t xml:space="preserve">Item: 74130/007                </t>
  </si>
  <si>
    <t xml:space="preserve">Serviço:  DISJUNTOR TERMOMAGNETICO TRIPOLAR EM CAIXA MOLDADA 250A 600V, FORNECIMENTO E INSTALACAO </t>
  </si>
  <si>
    <t xml:space="preserve">02393 - DISJUNTOR TERMOMAGNETICO TRIPOLAR 250 A / 600 V, TIPO FXD </t>
  </si>
  <si>
    <t xml:space="preserve">Item: 07150/ORSE               </t>
  </si>
  <si>
    <t xml:space="preserve">Serviço:  DUTO CORRUGADO FLEXÍVEL EM PEAD Ø = 4", TIPO KANALEX OU SIMILAR, LANÇADO DIRETAMENTE NO SOLO, EXCLUSIVE ESCAVAÇÃO E REATERRO </t>
  </si>
  <si>
    <t xml:space="preserve">03454/ORSE - ELETRODUTO CORRUGADO FLEXÍVEL EM PEAD Ø = 4", TIPO KANALEX OU SIMILAR </t>
  </si>
  <si>
    <t xml:space="preserve">Item: HID-TUB-126              </t>
  </si>
  <si>
    <t xml:space="preserve">Serviço:  TUBO AÇO GALVANIZADO INCLUSIVE CONEXÕES E SUPORTES , 100 MM </t>
  </si>
  <si>
    <t xml:space="preserve">HID-TUB-126 - TUBO AÇO GALVANIZADO INCLUSIVE CONEXÕES E SUPORTES , 100 MM </t>
  </si>
  <si>
    <t xml:space="preserve">Item: 72125                    </t>
  </si>
  <si>
    <t xml:space="preserve">Item: 73801/001                </t>
  </si>
  <si>
    <t xml:space="preserve">Serviço:  DEMOLICAO DE PISO DE ALTA RESISTENCIA </t>
  </si>
  <si>
    <t xml:space="preserve">Item: 85411                    </t>
  </si>
  <si>
    <t xml:space="preserve">Serviço:  REMOCAO DE RODAPE CERAMICO </t>
  </si>
  <si>
    <t xml:space="preserve">Item: 85421                    </t>
  </si>
  <si>
    <t xml:space="preserve">Item: 72118                    </t>
  </si>
  <si>
    <t xml:space="preserve">10505 - VIDRO TEMPERADO INCOLOR E = 6 MM, SEM COLOCACAO </t>
  </si>
  <si>
    <t xml:space="preserve">Item: 73924/002                </t>
  </si>
  <si>
    <t xml:space="preserve">03768 - LIXA P/ FERRO </t>
  </si>
  <si>
    <t xml:space="preserve">05318 - SOLVENTE DILUENTE A BASE DE AGUARRAS </t>
  </si>
  <si>
    <t xml:space="preserve">07311 - TINTA ESMALTE SINTETICO ACETINADO </t>
  </si>
  <si>
    <t xml:space="preserve">Item: 73948/008                </t>
  </si>
  <si>
    <t xml:space="preserve">00013 - ESTOPA </t>
  </si>
  <si>
    <t xml:space="preserve">Item: 87647                    </t>
  </si>
  <si>
    <t xml:space="preserve">Item: 84191                    </t>
  </si>
  <si>
    <t xml:space="preserve">Serviço:  PISO EM GRANILITE, MARMORITE OU GRANITINA ESPESSURA 8 MM, INCLUSO JUNTAS DE DILATACAO PLASTICAS </t>
  </si>
  <si>
    <t xml:space="preserve">03671 - JUNTA PLASTICA DE DILATACAO PARA PISOS, COR CINZA, 17 X 3 MM (ALTURA X ESPESSURA) </t>
  </si>
  <si>
    <t xml:space="preserve">04786 - PISO EM GRANILITE, MARMORITE OU GRANITINA, AGREGADO COR PRETO, CINZA, PALHA OU BRANCO, E= *8 MM </t>
  </si>
  <si>
    <t xml:space="preserve">Item: C2246                    </t>
  </si>
  <si>
    <t xml:space="preserve">Serviço:  RODAPÉ PRE-MOLDADO DE GRANILITE H= 10cm </t>
  </si>
  <si>
    <t xml:space="preserve">I0044 - AJUDANTE DE                    GRANITEIRO/MARMORISTA         </t>
  </si>
  <si>
    <t xml:space="preserve">I1227 - GRANITEIRO/MAMORISTA                                         </t>
  </si>
  <si>
    <t xml:space="preserve">I0109 - AREIA MEDIA                                                  </t>
  </si>
  <si>
    <t xml:space="preserve">I0441 - CAL HIDRATADA                                                </t>
  </si>
  <si>
    <t xml:space="preserve">I0799 - CIMENTO BRANCO                                               </t>
  </si>
  <si>
    <t xml:space="preserve">I1830 - RODAPÉ PRE-MOLDADO DE          GRANILITE DE 10CM             </t>
  </si>
  <si>
    <t xml:space="preserve">Item: 88494                    </t>
  </si>
  <si>
    <t xml:space="preserve">Serviço:  APLICAÇÃO E LIXAMENTO DE MASSA LÁTEX EM TETO, UMA DEMÃO. AF_06/2014 </t>
  </si>
  <si>
    <t xml:space="preserve">Item: 88495                    </t>
  </si>
  <si>
    <t xml:space="preserve">Serviço:  APLICAÇÃO E LIXAMENTO DE MASSA LÁTEX EM PAREDES, UMA DEMÃO. AF_06/2014 </t>
  </si>
  <si>
    <t xml:space="preserve">Serviço:  ARMARIO EM MDF COR A DEFINIR MEDINDO 585X40X80 13 PORTAS 1 PRATELEIRA </t>
  </si>
  <si>
    <t xml:space="preserve">Serviço:  ARMARIO EM MDF COR A DEFINIR MEDINDO 474X40X80 10 PORTAS 01 PRATELEIRA </t>
  </si>
  <si>
    <t xml:space="preserve">Serviço:  BANCADA EM MDF COR A DEFICIR COM MAO FRANCESA MEDINDO 474X60X76 </t>
  </si>
  <si>
    <t xml:space="preserve">07568 - BUCHA NYLON S-10 C/ PARAFUSO ACO ZINC ROSCA SOBERBA CAB CHATA 5,5 X 65MM </t>
  </si>
  <si>
    <t xml:space="preserve">04430 - PECA DE MADEIRA DE LEI *5 X 6* CM, NÃO APARELHADA, (CAIBRO-P/TELHADO) </t>
  </si>
  <si>
    <t xml:space="preserve">05061 - PREGO POLIDO COM CABECA 18 X 27 </t>
  </si>
  <si>
    <t xml:space="preserve">Serviço:  BANCADA EM MDF COR A DEFINIR COM MAO FRANCESA MEDINDO 600X60X76 </t>
  </si>
  <si>
    <t xml:space="preserve">Item: 73861/003                </t>
  </si>
  <si>
    <t xml:space="preserve">Serviço:  CONDULETE 1" EM LIGA DE ALUMÍNIO FUNDIDO TIPO "B" - FORNECIMENTO E INSTALACAO </t>
  </si>
  <si>
    <t xml:space="preserve">00855 - BUCHA E ARRUELA ALUMINIO FUNDIDO P/ ELETRODUTO 25MM (1'') </t>
  </si>
  <si>
    <t xml:space="preserve">14054 - CONDULETE DE ALUMINIO FUNDIDO TIPO B DN 1" </t>
  </si>
  <si>
    <t xml:space="preserve">Item: ELE-CON-195              </t>
  </si>
  <si>
    <t xml:space="preserve">Serviço:  CONJUNTO TAMPA E 1 TOMADA 2P UNIVERSAL PARA CONDULETE 3/4" </t>
  </si>
  <si>
    <t xml:space="preserve">ELE-CON-195 - CONJUNTO TAMPA E 1 TOMADA 2P UNIVERSAL PARA CONDULETE 3/4" </t>
  </si>
  <si>
    <t xml:space="preserve">Item: 21.036.0065-0            </t>
  </si>
  <si>
    <t xml:space="preserve">Serviço:  LUVA PARA ELETRODUTO,DE ACO GALVANIZADO,DE 25MM(1").FORNECIMENTO </t>
  </si>
  <si>
    <t xml:space="preserve">02332 - LUVA P/ELETRODUTO EM FERRO ZINCADO LEVE,DE 1" </t>
  </si>
  <si>
    <t xml:space="preserve">Item: IP30100103/              </t>
  </si>
  <si>
    <t xml:space="preserve">Serviço:  CURVA LONGA DE 90O PARA ELETRODUTO, DE ACO GALVANIZADO, DE 25MM (1 ). FORNECIMENTO. </t>
  </si>
  <si>
    <t xml:space="preserve">MAT043900 - CURVA DE ACO GALVANIZADO, ELETROLITICO, PARA ELETRODUTO, DIAMETRO NOMINAL DE 1" </t>
  </si>
  <si>
    <t xml:space="preserve">Item: ELE-CAL-045              </t>
  </si>
  <si>
    <t xml:space="preserve">Serviço:  ELETROCALHA PERFURADA GALVANIZADA ELETROLÍTICA CHAPA 14 - 100 X 50 MM COM TAMPA, INCLUSIVE CONEXÃO </t>
  </si>
  <si>
    <t xml:space="preserve">ELE-CAL-045 - ELETROCALHA PERFURADA GALVANIZADA ELETROLÍTICA CHAPA 14 - 100 X 50 MM COM TAMPA, INCLUSIVE CONEXÃO </t>
  </si>
  <si>
    <t xml:space="preserve">Item: 15.018.0610-0            </t>
  </si>
  <si>
    <t xml:space="preserve">Serviço:  CURVA HORIZONTAL,90º,PARA ELETROCALHA PERFURADA OU LISA,100X50MM.FORNECIMENTO E COLOCACAO </t>
  </si>
  <si>
    <t xml:space="preserve">11998 - CURVA HORIZONTAL, 90º, PARA ELETROCALHAPERFURADA OU LISA, 100X50MM, PRE-ZINCADA </t>
  </si>
  <si>
    <t xml:space="preserve">Item: 15.018.0730-0            </t>
  </si>
  <si>
    <t xml:space="preserve">Serviço:  CURVA DE INVERSAO,90º,PARA ELETROCALHA PERFURADA OU LISA,100X50MM.FORNECIMENTO E COLOCACAO </t>
  </si>
  <si>
    <t xml:space="preserve">12106 - CURVA DE INVERSAO 90°, PARA ELETROCALHAPERFURADA OU LISA, 100X50MM, PRE-ZINCADA </t>
  </si>
  <si>
    <t xml:space="preserve">Item: 15.018.0870-0            </t>
  </si>
  <si>
    <t xml:space="preserve">Serviço:  REDUCAO CONCENTRICA,PARA ELETROCALHA PERFURADA OU LISA,100X50MM.FORNECIMENTO E COLOCACAO </t>
  </si>
  <si>
    <t xml:space="preserve">12233 - REDUCAO CONCENTRICA, PARA ELETROCALHA PERFURADA OU LISA, 100X50MM, PRE-ZINCADA </t>
  </si>
  <si>
    <t xml:space="preserve">Item: 04135/ORSE               </t>
  </si>
  <si>
    <t xml:space="preserve">Serviço:  GANCHO SUSPENSÃO COM OLHAL,    FORNECIMENTO 100X50MM         </t>
  </si>
  <si>
    <t xml:space="preserve">03242/ORSE - GANCHO SUSPENSÃO COM OLHAL                                   </t>
  </si>
  <si>
    <t xml:space="preserve">Item: 04189/ORSE               </t>
  </si>
  <si>
    <t xml:space="preserve">Serviço:  CHUMBADOR PARABOLT INOX 1/4",  FORNECIMENTO                  </t>
  </si>
  <si>
    <t xml:space="preserve">03291/ORSE - CHUMBADOR PARABOLT 1/4" X 5"                                 </t>
  </si>
  <si>
    <t xml:space="preserve">Item: 03253/ORSE               </t>
  </si>
  <si>
    <t xml:space="preserve">Serviço:  FORNECIMENTO DE ABRAÇADEIRA    PLÁSTICA                      </t>
  </si>
  <si>
    <t xml:space="preserve">00408/SINAP - I ABRACADEIRA DE NYLON PARA AMARRACAO DE CABOS, COMPRIM= 390MM </t>
  </si>
  <si>
    <t xml:space="preserve">Item: 83417                    </t>
  </si>
  <si>
    <t xml:space="preserve">01022 - CABO DE COBRE ISOLAMENTO ANTI-CHAMA 0,6/1KV 2,5MM2 (1 CONDUTOR) TP SINTENAX PIRELLI OU EQUIV </t>
  </si>
  <si>
    <t xml:space="preserve">Item: 83418                    </t>
  </si>
  <si>
    <t xml:space="preserve">01021 - CABO DE COBRE ISOLAMENTO ANTI-CHAMA 0,6/1KV 4MM2 (1 CONDUTOR) TP SINTENAX PIRELLI OU EQUIV </t>
  </si>
  <si>
    <t xml:space="preserve">Item: 83419                    </t>
  </si>
  <si>
    <t xml:space="preserve">00994 - CABO DE COBRE ISOLAMENTO ANTI-CHAMA 0,6/1KV 6MM2 (1 CONDUTOR) TP SINTENAX PIRELLI OU EQUIV </t>
  </si>
  <si>
    <t xml:space="preserve">Item: 83421                    </t>
  </si>
  <si>
    <t xml:space="preserve">00995 - CABO DE COBRE ISOLAMENTO ANTI-CHAMA 0,6/1KV 16MM2 (1 CONDUTOR) TP SINTENAX PIRELLI OU EQUIV </t>
  </si>
  <si>
    <t xml:space="preserve">Item: 83422                    </t>
  </si>
  <si>
    <t xml:space="preserve">00996 - CABO DE COBRE ISOLAMENTO ANTI-CHAMA 0,6/1KV 25MM2 (1 CONDUTOR) TP SINTENAX PIRELLI OU EQUIV </t>
  </si>
  <si>
    <t xml:space="preserve">Item: 10251/ORSE               </t>
  </si>
  <si>
    <t xml:space="preserve">Serviço:  QDAR-03 CAIXA PARA QUADRO DE DISTRIBUIÇÃO, SOBREPOR,METÁLICO, TRATAMENTO ANTICORROSIVO, ESPELHO INTERNO, PORTA E TRINCO PINT A PÓ </t>
  </si>
  <si>
    <t xml:space="preserve">11020/ORSE - QDAR-03 CAIXA PARA QUADRO DE DISTRIBUIÇÃO, SOBREPOR,METÁLICO, TRATAMENTO ANTICORROSIVO, ESPELHO INTERN </t>
  </si>
  <si>
    <t xml:space="preserve">Item: 10250/ORSE               </t>
  </si>
  <si>
    <t xml:space="preserve">Serviço:  QDAR-04 CAIXA PARA QUADRO DE DISTRIBUIÇÃO, SOBREPOR,METÁLICO, TRATAMENTO ANTICORROSIVO, ESPELHO INTERNO, PORTA E TRINCO PINT A PÓ </t>
  </si>
  <si>
    <t xml:space="preserve">11019/ORSE - QDAR-04 CAIXA PARA QUADRO DE DISTRIBUIÇÃO, SOBREPOR,METÁLICO, TRATAMENTO ANTICORROSIVO, ESPELHO INTERN </t>
  </si>
  <si>
    <t xml:space="preserve">Item: C4531                    </t>
  </si>
  <si>
    <t xml:space="preserve">Serviço:  DISJUNTOR DIFERENCIAL DR-80A, 30mA </t>
  </si>
  <si>
    <t xml:space="preserve">I8366 - DISJUNTOR DIFERENCIAL DR-80A,  30mA                          </t>
  </si>
  <si>
    <t xml:space="preserve">Item: ELE-DIS-005              </t>
  </si>
  <si>
    <t xml:space="preserve">Serviço:  DISJUNTOR MONOPOLAR TERMOMAGNÉTICO 5KA, DE 10A </t>
  </si>
  <si>
    <t xml:space="preserve">ELE-DIS-005 - DISJUNTOR MONOPOLAR TERMOMAGNÉTICO 5KA, DE 10A </t>
  </si>
  <si>
    <t xml:space="preserve">Item: ELE-DIS-011              </t>
  </si>
  <si>
    <t xml:space="preserve">Serviço:  DISJUNTOR MONOPOLAR TERMOMAGNÉTICO 5KA, DE 32A </t>
  </si>
  <si>
    <t xml:space="preserve">ELE-DIS-011 - DISJUNTOR MONOPOLAR TERMOMAGNÉTICO 5KA, DE 32A </t>
  </si>
  <si>
    <t xml:space="preserve">Item: ELE-DIS-064              </t>
  </si>
  <si>
    <t xml:space="preserve">Serviço:  DISJUNTOR BIPOLAR TERMOMAGNÉTICO 5KA, DE 25A </t>
  </si>
  <si>
    <t xml:space="preserve">ELE-DIS-064 - DISJUNTOR BIPOLAR TERMOMAGNÉTICO 5KA, DE 25A </t>
  </si>
  <si>
    <t xml:space="preserve">Item: ELE-DIS-066              </t>
  </si>
  <si>
    <t xml:space="preserve">Serviço:  DISJUNTOR BIPOLAR TERMOMAGNÉTICO 5KA, DE 32A </t>
  </si>
  <si>
    <t xml:space="preserve">ELE-DIS-066 - DISJUNTOR BIPOLAR TERMOMAGNÉTICO 5KA, DE 32A </t>
  </si>
  <si>
    <t xml:space="preserve">Item: ELE-DIS-069              </t>
  </si>
  <si>
    <t xml:space="preserve">Serviço:  DISJUNTOR BIPOLAR TERMOMAGNÉTICO 5KA, DE 50A </t>
  </si>
  <si>
    <t xml:space="preserve">ELE-DIS-069 - DISJUNTOR BIPOLAR TERMOMAGNÉTICO 5KA, DE 50A </t>
  </si>
  <si>
    <t xml:space="preserve">Item: ELE-DIS-082              </t>
  </si>
  <si>
    <t xml:space="preserve">Serviço:  DISJUNTOR TRIPOLAR TERMOMAGNÉTICO 5KA, DE 50A </t>
  </si>
  <si>
    <t xml:space="preserve">ELE-DIS-082 - DISJUNTOR TRIPOLAR TERMOMAGNÉTICO 5KA, DE 50A </t>
  </si>
  <si>
    <t xml:space="preserve">Item: 74130/010                </t>
  </si>
  <si>
    <t xml:space="preserve">02377 - DISJUNTOR TERMOMAGNETICO TRIPOLAR 200 A / 600 V, TIPO FXD / ICC - 35 KA </t>
  </si>
  <si>
    <t xml:space="preserve">Item: 83425                    </t>
  </si>
  <si>
    <t xml:space="preserve">00977 - CABO DE COBRE ISOLAMENTO ANTI-CHAMA 0,6/1KV 70MM2 (1 CONDUTOR) TP SINTENAX PIRELLI OU EQUIV </t>
  </si>
  <si>
    <t xml:space="preserve">Item: 72266                    </t>
  </si>
  <si>
    <t xml:space="preserve">Serviço:  TERMINAL OU CONECTOR DE PRESSAO - PARA CABO 120MM2 - FORNECIMENTO E INSTALACAO </t>
  </si>
  <si>
    <t xml:space="preserve">01541 - !EM PROCESSO DE DESATIVACAO! TERMINAL A PRESSAO DE BRONZE P/ CABO A BARRA, CABO 120 A 185MM2 C/ 1 FURO P/ FIXACAO </t>
  </si>
  <si>
    <t xml:space="preserve">Item: 72264                    </t>
  </si>
  <si>
    <t xml:space="preserve">Serviço:  TERMINAL OU CONECTOR DE PRESSAO - PARA CABO 70MM2 - FORNECIMENTO E INSTALACAO </t>
  </si>
  <si>
    <t xml:space="preserve">01538 - !EM PROCESSO DE DESATIVACAO! TERMINAL A PRESSAO DE BRONZE P/ CABO A BARRA, CABO 50 A 70MM2, C/ 1 FURO DE FIXACAO </t>
  </si>
  <si>
    <t xml:space="preserve">Item: 04179/ORSE               </t>
  </si>
  <si>
    <t xml:space="preserve">Serviço:  CABO DE COBRE PP CORDPLAST 3 X 2,5 MM2, 450/750V - FORNECIMENTO </t>
  </si>
  <si>
    <t xml:space="preserve">03283/ORSE - CABO DE COBRE PP CORDPLAST 3 X 2,5 MM2, 450/750V             </t>
  </si>
  <si>
    <t xml:space="preserve">Item: 04180/ORSE               </t>
  </si>
  <si>
    <t xml:space="preserve">Serviço:  CABO DE COBRE PP CORDPLAST 3 X 4.0 MM2, 450/750V - FORNECIMENTO </t>
  </si>
  <si>
    <t xml:space="preserve">03284/ORSE - CABO DE COBRE PP CORDPLAST 3 X 4.0 MM2, 450/750V             </t>
  </si>
  <si>
    <t xml:space="preserve">Item: 04119/ORSE               </t>
  </si>
  <si>
    <t xml:space="preserve">Serviço:  CABO DE COBRE PP CORDPLAST 4 X 4.0 MM2, 450/750V - FORNECIMENTO E INSTALAÇÃO </t>
  </si>
  <si>
    <t xml:space="preserve">03171/ORSE - CABO DE COBRE PP CORDPLAST 4 X 4,0 MM2, 450/750V             </t>
  </si>
  <si>
    <t xml:space="preserve">Item: 73481                    </t>
  </si>
  <si>
    <t xml:space="preserve">Item: 73798/001                </t>
  </si>
  <si>
    <t xml:space="preserve">Serviço:  DUTO ESPIRAL FLEXIVEL SINGELO PEAD D=50MM(2") REVESTIDO COM PVC COM FIO GUIA DE ACO GALVANIZADO, LANCADO DIRETO NO SOLO, INCL CONEXOES </t>
  </si>
  <si>
    <t xml:space="preserve">02446 - ELETRODUTO 2" TIPO KANALEX OU EQUIV </t>
  </si>
  <si>
    <t xml:space="preserve">Item: 74138/002                </t>
  </si>
  <si>
    <t xml:space="preserve">10485 - VIBRADOR DE IMERSAO C/ MOTOR ELETRICO 2HP MONOFASICO QUALQUER DIAM C/ MANGOTE </t>
  </si>
  <si>
    <t xml:space="preserve">00378 - ARMADOR </t>
  </si>
  <si>
    <t xml:space="preserve">01524 - CONCRETO USINADO BOMBEAVEL, CLASSE DE RESISTENCIA C20, COM BRITA 0 E 1, SLUMP = 100 +/- 20 MM, INCLUI SERVICO DE BOMBEAMENTO (NBR 8953) </t>
  </si>
  <si>
    <t xml:space="preserve">Item: 73964/005                </t>
  </si>
  <si>
    <t xml:space="preserve">06046 - RETROESCAVADEIRA SOBRE RODAS COM CARREGADEIRA, TRACAO 4 X 4, POTENCIA LIQUIDA 72 HP, PESO OPERACIONAL MINIMO DE 7140 KG, CAPACIDADE MINIMA DA CARREGADEIRA DE 0,79 M3 E DA RETROESCAVADEIRA MINIMA DE 0,18 M3, PRO </t>
  </si>
  <si>
    <t xml:space="preserve">11281 - COMPACTADOR DE SOLOS DE PERCURSAO (SOQUETE) COM MOTOR A GASOLINA 4 TEMPOS DE 3 HP (3 CV) </t>
  </si>
  <si>
    <t xml:space="preserve">04234 - OPERADOR DE ESCAVADEIRA </t>
  </si>
  <si>
    <t xml:space="preserve">04221 - OLEO DIESEL COMBUSTIVEL COMUM </t>
  </si>
  <si>
    <t xml:space="preserve">Item: 74236/001                </t>
  </si>
  <si>
    <t xml:space="preserve">25964 - JARDINEIRO </t>
  </si>
  <si>
    <t xml:space="preserve">00159 - !EM PROCESSO DE DESATIVACAO! ADUBO BOVINO </t>
  </si>
  <si>
    <t xml:space="preserve">25963 - CALCARIO DOLOMITICO A (POSTO PEDREIRA/FORNECEDOR, SEM FRETE) </t>
  </si>
  <si>
    <t xml:space="preserve">25951 - FERTILIZANTE NPK - 10:10:10 </t>
  </si>
  <si>
    <t xml:space="preserve">03324 - GRAMA BATATAIS EM PLACAS (NAO INCLUI PLANTIO) </t>
  </si>
  <si>
    <t xml:space="preserve">Item: 72186                    </t>
  </si>
  <si>
    <t xml:space="preserve">04791 - COLA CONTATO P/ CHAPA VINÍLICA/BORRACHA </t>
  </si>
  <si>
    <t xml:space="preserve">04792 - PISO VINÍLICO EM PLACAS DE 30 X 30CM, C/ FLASH, ESP = 3,2MM </t>
  </si>
  <si>
    <t xml:space="preserve">Item: 73896/001                </t>
  </si>
  <si>
    <t xml:space="preserve">04760 - AZULEJISTA OU LADRILHISTA </t>
  </si>
  <si>
    <t xml:space="preserve">Item: 72142                    </t>
  </si>
  <si>
    <t xml:space="preserve">Item: 72143                    </t>
  </si>
  <si>
    <t xml:space="preserve">Item: 84123                    </t>
  </si>
  <si>
    <t xml:space="preserve">Item: C0357                    </t>
  </si>
  <si>
    <t xml:space="preserve">Serviço:  BANCADA DE GRANITO (OUTRAS CORES) ESP. = 3cm (COLOCADO) </t>
  </si>
  <si>
    <t xml:space="preserve">I0108 - AREIA GROSSA                                                 </t>
  </si>
  <si>
    <t xml:space="preserve">I1230 - BANCADA DE GRANITO OUTRAS      CORES, E=3cm                  </t>
  </si>
  <si>
    <t xml:space="preserve">Item: 73910/007                </t>
  </si>
  <si>
    <t xml:space="preserve">00183 - ADUELA (GUARNICAO, BATENTE OU CAIXAO) DE PORTA, EM MADEIRA DE 1A. QUALIDADE, SEM ALIZARES, DE *13 X 3* CM </t>
  </si>
  <si>
    <t xml:space="preserve">JG    </t>
  </si>
  <si>
    <t xml:space="preserve">00187 - !EM PROCESSO DE DESATIVACAO! ALIZAR / GUARNICAO 5 X 2CM MADEIRA IPE/MOGNO/CEREJEIRA OU SIMILAR </t>
  </si>
  <si>
    <t xml:space="preserve">11447 - DOBRADICA LATAO CROMADO 3 X 3" C/ ANEIS </t>
  </si>
  <si>
    <t xml:space="preserve">04378 - !EM PROCESSO DE DESATIVACAO! PARAFUSO ROSCA SOBERBA ACO ZINC CABECA CHATA FENDA SIMPLES 7 X 65 MM </t>
  </si>
  <si>
    <t xml:space="preserve">04419 - PECA DE MADEIRA DE LEI NATIVA/REGIONAL 10 X 10 X 3 CM P/ FIXACAO DE ESQUADRIAS OU RODAPE </t>
  </si>
  <si>
    <t xml:space="preserve">04987 - PORTA DE MADEIRA SEMI-OCA ENCABECADA, FOLHA LISA PARA VERNIZ, *90 X 210 X 3,5* CM </t>
  </si>
  <si>
    <t xml:space="preserve">Item: 74070/001                </t>
  </si>
  <si>
    <t xml:space="preserve">03092 - !EM PROCESSO DE DESATIVACAO! FECHADURA EMBUTIR TP GORGES (CHAVE GRANDE) P/PORTA INTERNA, COMPLETA - LINHA LUXO </t>
  </si>
  <si>
    <t xml:space="preserve">Item: 73739/001                </t>
  </si>
  <si>
    <t xml:space="preserve">Serviço:  ARMARIO COR A DEFINIR MEDINDO 186X74X60 02 PORTAS 08 GAVETAS </t>
  </si>
  <si>
    <t xml:space="preserve">Serviço:  ARMARIO EM MDF COR A DEFINIR MEDINDO 135X80X60 02 PORTAS 01 PRATELEIRA </t>
  </si>
  <si>
    <t xml:space="preserve">Serviço:  ARMARIO EM MDF COR A DEFINIR MEDINDO 80X70X60 02 PORTAS 01 PRATELEIRA </t>
  </si>
  <si>
    <t xml:space="preserve">Serviço:  ARMARIO EM MDF COR A DEFINIR MEDINDO 90X77X60 02 PORTAS 01 PRATELEIRA </t>
  </si>
  <si>
    <t xml:space="preserve">Serviço:  ARMARIO EM MDF COR A DEFINIR MEDINDO 60X77X60 02 PORTAS 01 PRATELEIRA </t>
  </si>
  <si>
    <t xml:space="preserve">Serviço:  ARMARIO EM MDF COR A DEFINIR MEDINDO 145X80X60 02 PORTAS 01 PRATELEIRA </t>
  </si>
  <si>
    <t xml:space="preserve">Serviço:  ARMARIO EM MDF COR A DEFINIR MEDINDO 114X81X60 02 PORTAS 01 PRATELEIRA </t>
  </si>
  <si>
    <t xml:space="preserve">Serviço:  ARMARIO EM MDF COR A DEFINIR MEDINDO 63X79X65 01 PORTAS 01 PRATELEIRA </t>
  </si>
  <si>
    <t xml:space="preserve">Serviço:  GAVETEIRO EM MDF COR A DEFINIR 08 GAVETAS MEDINDO 96X80X80 </t>
  </si>
  <si>
    <t xml:space="preserve">Serviço:  GAVETEIRO EM MDF COR A DEFINIR 08 GAVETAS MEDINDO 89X80X80 </t>
  </si>
  <si>
    <t xml:space="preserve">Serviço:  GAVETEIRO EM MDF COR A DEFINIR 12 GAVETAS MEDINDO 145X80X60 </t>
  </si>
  <si>
    <t xml:space="preserve">Serviço:  GAVETEIRO EM MDF COR A DEFINIR 08 GAVETAS MEDINDO 119X81X60 </t>
  </si>
  <si>
    <t xml:space="preserve">Serviço:  GAVETEIRO EM MDF COR A DEFINIR 08 GAVETAS MEDINDO 113X81X60 </t>
  </si>
  <si>
    <t xml:space="preserve">Serviço:  GAVETEIRO EM MDF COR A DEFINIR 08 GAVETAS MEDINDO 117X80X65 </t>
  </si>
  <si>
    <t xml:space="preserve">Serviço:  GAVETEIRO EM MDF COR A DEFINIR 04 GAVETAS MEDINDO 101.5X70X60 </t>
  </si>
  <si>
    <t xml:space="preserve">Serviço:  GAVETEIRO EM MDF COR A DEFINIR 04 GAVETAS MEDINDO 53X70X60 </t>
  </si>
  <si>
    <t xml:space="preserve">Serviço:  GAVETEIRO EM MDF COR A DEFINIR 08 GAVETAS MEDINDO 100X70X60 </t>
  </si>
  <si>
    <t xml:space="preserve">Serviço:   CAPELA COM JANELA DE CORRER INCOLOR 8MM TEMPERADO COM TUBO 5X5 MEDIDA 280X285 </t>
  </si>
  <si>
    <t xml:space="preserve">09869 - TUBO PVC, SOLDAVEL, DN 32 MM, AGUA FRIA (NBR-5648) </t>
  </si>
  <si>
    <t xml:space="preserve">10506 - VIDRO TEMPERADO INCOLOR E = 8 MM, SEM COLOCACAO </t>
  </si>
  <si>
    <t xml:space="preserve">Serviço:  CAPELA COM JANELA DE ABRIR INCOLOR 8MM TEMPERADO COM TUBO 5/5MM MEDINDO 530X186 </t>
  </si>
  <si>
    <t xml:space="preserve">Serviço:  SISTEMA DE EXAUSTÃO                                          </t>
  </si>
  <si>
    <t xml:space="preserve">IM7421 - SISTEMA DE EXAUSTÃO COM COIFAS                               </t>
  </si>
  <si>
    <t>DATA: 11/05/2015</t>
  </si>
  <si>
    <t>DATA BASE - REGIÃO: SINAPI - Belo Horizonte/MG  (MES:02/15)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</si>
</sst>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u/>
      <sz val="14"/>
      <name val="Arial"/>
      <family val="2"/>
    </font>
    <font>
      <sz val="12"/>
      <color indexed="8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sz val="12"/>
      <color indexed="54"/>
      <name val="Times New Roman"/>
      <family val="1"/>
    </font>
    <font>
      <sz val="6"/>
      <color indexed="8"/>
      <name val="Arial"/>
      <family val="2"/>
    </font>
    <font>
      <sz val="10"/>
      <name val="Times New Roman"/>
      <family val="1"/>
    </font>
    <font>
      <vertAlign val="superscript"/>
      <sz val="12"/>
      <color indexed="8"/>
      <name val="Times New Roman"/>
      <family val="1"/>
    </font>
    <font>
      <b/>
      <u/>
      <sz val="12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2"/>
      <color indexed="12"/>
      <name val="Times New Roman"/>
      <family val="1"/>
    </font>
    <font>
      <b/>
      <sz val="10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5"/>
      <name val="Times New Roman"/>
      <family val="1"/>
    </font>
    <font>
      <sz val="5"/>
      <color theme="1"/>
      <name val="Times New Roman"/>
      <family val="1"/>
    </font>
    <font>
      <sz val="11"/>
      <name val="Calibri"/>
      <family val="2"/>
      <scheme val="minor"/>
    </font>
    <font>
      <sz val="8"/>
      <color rgb="FF363636"/>
      <name val="Arial Black"/>
      <family val="2"/>
    </font>
    <font>
      <sz val="8"/>
      <color theme="1"/>
      <name val="Arial Black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gray06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B1BBCC"/>
      </right>
      <top style="thin">
        <color indexed="64"/>
      </top>
      <bottom/>
      <diagonal/>
    </border>
    <border>
      <left style="thin">
        <color indexed="64"/>
      </left>
      <right style="thin">
        <color rgb="FFB1BBCC"/>
      </right>
      <top/>
      <bottom/>
      <diagonal/>
    </border>
    <border>
      <left style="thin">
        <color indexed="64"/>
      </left>
      <right style="thin">
        <color rgb="FFB1BBCC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>
      <alignment vertical="top"/>
    </xf>
    <xf numFmtId="9" fontId="23" fillId="0" borderId="0" applyFont="0" applyFill="0" applyBorder="0" applyAlignment="0" applyProtection="0"/>
    <xf numFmtId="0" fontId="22" fillId="0" borderId="0">
      <alignment vertical="top"/>
    </xf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93">
    <xf numFmtId="0" fontId="0" fillId="0" borderId="0" xfId="0"/>
    <xf numFmtId="4" fontId="0" fillId="0" borderId="0" xfId="0" applyNumberFormat="1"/>
    <xf numFmtId="10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4" fontId="0" fillId="0" borderId="0" xfId="0" applyNumberFormat="1" applyAlignment="1">
      <alignment horizontal="right"/>
    </xf>
    <xf numFmtId="0" fontId="0" fillId="34" borderId="14" xfId="0" applyFill="1" applyBorder="1"/>
    <xf numFmtId="49" fontId="20" fillId="34" borderId="0" xfId="0" applyNumberFormat="1" applyFont="1" applyFill="1" applyBorder="1" applyAlignment="1">
      <alignment horizontal="left" vertical="center"/>
    </xf>
    <xf numFmtId="0" fontId="20" fillId="34" borderId="0" xfId="0" applyFont="1" applyFill="1" applyBorder="1" applyAlignment="1">
      <alignment horizontal="center" vertical="center"/>
    </xf>
    <xf numFmtId="0" fontId="0" fillId="34" borderId="0" xfId="0" applyFill="1" applyBorder="1"/>
    <xf numFmtId="4" fontId="0" fillId="34" borderId="0" xfId="0" applyNumberFormat="1" applyFill="1" applyBorder="1" applyAlignment="1">
      <alignment horizontal="right"/>
    </xf>
    <xf numFmtId="4" fontId="0" fillId="34" borderId="15" xfId="0" applyNumberFormat="1" applyFill="1" applyBorder="1" applyAlignment="1">
      <alignment horizontal="right"/>
    </xf>
    <xf numFmtId="0" fontId="20" fillId="34" borderId="0" xfId="0" applyFont="1" applyFill="1" applyBorder="1" applyAlignment="1">
      <alignment horizontal="left" vertical="center"/>
    </xf>
    <xf numFmtId="0" fontId="0" fillId="34" borderId="16" xfId="0" applyFill="1" applyBorder="1"/>
    <xf numFmtId="49" fontId="20" fillId="34" borderId="17" xfId="0" applyNumberFormat="1" applyFont="1" applyFill="1" applyBorder="1" applyAlignment="1">
      <alignment horizontal="left" vertical="center"/>
    </xf>
    <xf numFmtId="0" fontId="20" fillId="34" borderId="17" xfId="0" applyFont="1" applyFill="1" applyBorder="1" applyAlignment="1">
      <alignment horizontal="center" vertical="center" wrapText="1"/>
    </xf>
    <xf numFmtId="0" fontId="0" fillId="34" borderId="17" xfId="0" applyFill="1" applyBorder="1"/>
    <xf numFmtId="4" fontId="0" fillId="34" borderId="17" xfId="0" applyNumberFormat="1" applyFill="1" applyBorder="1" applyAlignment="1">
      <alignment horizontal="right"/>
    </xf>
    <xf numFmtId="4" fontId="0" fillId="34" borderId="18" xfId="0" applyNumberFormat="1" applyFill="1" applyBorder="1" applyAlignment="1">
      <alignment horizontal="right"/>
    </xf>
    <xf numFmtId="0" fontId="0" fillId="0" borderId="20" xfId="0" applyBorder="1"/>
    <xf numFmtId="0" fontId="0" fillId="0" borderId="20" xfId="0" applyBorder="1" applyAlignment="1">
      <alignment wrapText="1"/>
    </xf>
    <xf numFmtId="4" fontId="0" fillId="0" borderId="20" xfId="0" applyNumberFormat="1" applyBorder="1"/>
    <xf numFmtId="4" fontId="16" fillId="33" borderId="10" xfId="0" applyNumberFormat="1" applyFont="1" applyFill="1" applyBorder="1" applyAlignment="1">
      <alignment wrapText="1"/>
    </xf>
    <xf numFmtId="4" fontId="0" fillId="33" borderId="10" xfId="0" applyNumberFormat="1" applyFill="1" applyBorder="1"/>
    <xf numFmtId="0" fontId="22" fillId="0" borderId="0" xfId="42" applyFont="1">
      <alignment vertical="top"/>
    </xf>
    <xf numFmtId="0" fontId="0" fillId="34" borderId="11" xfId="0" applyFill="1" applyBorder="1"/>
    <xf numFmtId="10" fontId="20" fillId="34" borderId="12" xfId="0" applyNumberFormat="1" applyFont="1" applyFill="1" applyBorder="1" applyAlignment="1">
      <alignment horizontal="center" vertical="center"/>
    </xf>
    <xf numFmtId="10" fontId="20" fillId="34" borderId="13" xfId="0" applyNumberFormat="1" applyFont="1" applyFill="1" applyBorder="1" applyAlignment="1">
      <alignment horizontal="center" vertical="center"/>
    </xf>
    <xf numFmtId="10" fontId="20" fillId="34" borderId="0" xfId="0" applyNumberFormat="1" applyFont="1" applyFill="1" applyBorder="1" applyAlignment="1">
      <alignment horizontal="center" vertical="center"/>
    </xf>
    <xf numFmtId="10" fontId="20" fillId="34" borderId="0" xfId="0" applyNumberFormat="1" applyFont="1" applyFill="1" applyBorder="1" applyAlignment="1">
      <alignment vertical="center"/>
    </xf>
    <xf numFmtId="10" fontId="20" fillId="34" borderId="15" xfId="0" applyNumberFormat="1" applyFont="1" applyFill="1" applyBorder="1" applyAlignment="1">
      <alignment horizontal="center" vertical="center"/>
    </xf>
    <xf numFmtId="10" fontId="20" fillId="34" borderId="0" xfId="0" applyNumberFormat="1" applyFont="1" applyFill="1" applyBorder="1" applyAlignment="1">
      <alignment horizontal="left" vertical="center"/>
    </xf>
    <xf numFmtId="10" fontId="20" fillId="34" borderId="17" xfId="0" applyNumberFormat="1" applyFont="1" applyFill="1" applyBorder="1" applyAlignment="1">
      <alignment horizontal="center" vertical="center"/>
    </xf>
    <xf numFmtId="10" fontId="20" fillId="34" borderId="17" xfId="0" applyNumberFormat="1" applyFont="1" applyFill="1" applyBorder="1" applyAlignment="1">
      <alignment horizontal="left" vertical="center"/>
    </xf>
    <xf numFmtId="10" fontId="20" fillId="34" borderId="17" xfId="0" applyNumberFormat="1" applyFont="1" applyFill="1" applyBorder="1" applyAlignment="1">
      <alignment vertical="center"/>
    </xf>
    <xf numFmtId="10" fontId="20" fillId="34" borderId="18" xfId="0" applyNumberFormat="1" applyFont="1" applyFill="1" applyBorder="1" applyAlignment="1">
      <alignment horizontal="center" vertical="center"/>
    </xf>
    <xf numFmtId="0" fontId="23" fillId="0" borderId="0" xfId="0" applyFont="1"/>
    <xf numFmtId="0" fontId="26" fillId="0" borderId="15" xfId="42" applyFont="1" applyBorder="1" applyAlignment="1">
      <alignment horizontal="center" vertical="center"/>
    </xf>
    <xf numFmtId="0" fontId="27" fillId="0" borderId="14" xfId="42" applyFont="1" applyBorder="1" applyAlignment="1">
      <alignment vertical="center"/>
    </xf>
    <xf numFmtId="0" fontId="27" fillId="0" borderId="0" xfId="42" applyFont="1" applyBorder="1" applyAlignment="1">
      <alignment vertical="center"/>
    </xf>
    <xf numFmtId="0" fontId="22" fillId="0" borderId="15" xfId="42" applyFont="1" applyBorder="1" applyAlignment="1">
      <alignment vertical="center"/>
    </xf>
    <xf numFmtId="0" fontId="29" fillId="0" borderId="0" xfId="42" applyFont="1" applyFill="1" applyBorder="1" applyAlignment="1">
      <alignment vertical="center"/>
    </xf>
    <xf numFmtId="0" fontId="30" fillId="0" borderId="0" xfId="42" applyFont="1" applyFill="1" applyBorder="1" applyAlignment="1">
      <alignment vertical="center" wrapText="1"/>
    </xf>
    <xf numFmtId="0" fontId="27" fillId="0" borderId="0" xfId="42" applyFont="1" applyFill="1" applyBorder="1" applyAlignment="1">
      <alignment vertical="center"/>
    </xf>
    <xf numFmtId="0" fontId="22" fillId="0" borderId="15" xfId="42" applyFont="1" applyFill="1" applyBorder="1" applyAlignment="1">
      <alignment vertical="center"/>
    </xf>
    <xf numFmtId="0" fontId="27" fillId="0" borderId="14" xfId="42" applyFont="1" applyBorder="1" applyAlignment="1">
      <alignment horizontal="right" vertical="center"/>
    </xf>
    <xf numFmtId="0" fontId="29" fillId="0" borderId="0" xfId="42" quotePrefix="1" applyFont="1" applyFill="1" applyBorder="1" applyAlignment="1">
      <alignment horizontal="left" vertical="center"/>
    </xf>
    <xf numFmtId="0" fontId="29" fillId="0" borderId="0" xfId="42" applyFont="1" applyFill="1" applyBorder="1" applyAlignment="1">
      <alignment horizontal="right" vertical="center"/>
    </xf>
    <xf numFmtId="10" fontId="29" fillId="0" borderId="10" xfId="42" applyNumberFormat="1" applyFont="1" applyFill="1" applyBorder="1" applyAlignment="1">
      <alignment horizontal="right" vertical="center" wrapText="1"/>
    </xf>
    <xf numFmtId="0" fontId="29" fillId="0" borderId="0" xfId="42" applyFont="1" applyFill="1" applyBorder="1" applyAlignment="1">
      <alignment horizontal="left" vertical="center"/>
    </xf>
    <xf numFmtId="0" fontId="31" fillId="0" borderId="15" xfId="42" applyFont="1" applyBorder="1" applyAlignment="1">
      <alignment horizontal="left" vertical="center"/>
    </xf>
    <xf numFmtId="0" fontId="29" fillId="0" borderId="0" xfId="42" applyFont="1" applyFill="1" applyBorder="1" applyAlignment="1">
      <alignment horizontal="left" vertical="center" wrapText="1"/>
    </xf>
    <xf numFmtId="10" fontId="29" fillId="0" borderId="0" xfId="42" applyNumberFormat="1" applyFont="1" applyFill="1" applyBorder="1" applyAlignment="1">
      <alignment horizontal="right" vertical="center" wrapText="1"/>
    </xf>
    <xf numFmtId="0" fontId="29" fillId="0" borderId="0" xfId="42" applyFont="1" applyFill="1" applyBorder="1" applyAlignment="1">
      <alignment horizontal="right" vertical="center" wrapText="1"/>
    </xf>
    <xf numFmtId="0" fontId="32" fillId="0" borderId="0" xfId="42" quotePrefix="1" applyFont="1" applyFill="1" applyBorder="1" applyAlignment="1">
      <alignment horizontal="right" vertical="center"/>
    </xf>
    <xf numFmtId="0" fontId="32" fillId="0" borderId="0" xfId="42" applyFont="1" applyFill="1" applyBorder="1" applyAlignment="1">
      <alignment vertical="center"/>
    </xf>
    <xf numFmtId="0" fontId="32" fillId="0" borderId="0" xfId="42" quotePrefix="1" applyFont="1" applyFill="1" applyBorder="1" applyAlignment="1">
      <alignment horizontal="left" vertical="center"/>
    </xf>
    <xf numFmtId="10" fontId="32" fillId="0" borderId="0" xfId="43" applyNumberFormat="1" applyFont="1" applyFill="1" applyBorder="1" applyAlignment="1">
      <alignment vertical="center"/>
    </xf>
    <xf numFmtId="0" fontId="29" fillId="0" borderId="0" xfId="42" quotePrefix="1" applyFont="1" applyFill="1" applyBorder="1" applyAlignment="1">
      <alignment horizontal="right" vertical="center"/>
    </xf>
    <xf numFmtId="0" fontId="32" fillId="0" borderId="0" xfId="42" applyFont="1" applyFill="1" applyBorder="1" applyAlignment="1">
      <alignment horizontal="left" vertical="center"/>
    </xf>
    <xf numFmtId="0" fontId="33" fillId="0" borderId="14" xfId="42" applyFont="1" applyBorder="1" applyAlignment="1">
      <alignment horizontal="right" vertical="center"/>
    </xf>
    <xf numFmtId="10" fontId="24" fillId="36" borderId="26" xfId="43" applyNumberFormat="1" applyFont="1" applyFill="1" applyBorder="1" applyAlignment="1">
      <alignment vertical="center"/>
    </xf>
    <xf numFmtId="0" fontId="27" fillId="0" borderId="16" xfId="42" applyFont="1" applyBorder="1" applyAlignment="1">
      <alignment vertical="center"/>
    </xf>
    <xf numFmtId="0" fontId="29" fillId="0" borderId="17" xfId="42" quotePrefix="1" applyFont="1" applyFill="1" applyBorder="1" applyAlignment="1">
      <alignment horizontal="right" vertical="center"/>
    </xf>
    <xf numFmtId="0" fontId="29" fillId="0" borderId="17" xfId="42" quotePrefix="1" applyFont="1" applyFill="1" applyBorder="1" applyAlignment="1">
      <alignment horizontal="left" vertical="center"/>
    </xf>
    <xf numFmtId="10" fontId="29" fillId="0" borderId="17" xfId="43" applyNumberFormat="1" applyFont="1" applyFill="1" applyBorder="1" applyAlignment="1">
      <alignment vertical="center"/>
    </xf>
    <xf numFmtId="0" fontId="29" fillId="0" borderId="17" xfId="42" applyFont="1" applyFill="1" applyBorder="1" applyAlignment="1">
      <alignment vertical="center"/>
    </xf>
    <xf numFmtId="0" fontId="22" fillId="0" borderId="18" xfId="42" applyFont="1" applyBorder="1" applyAlignment="1">
      <alignment vertical="center"/>
    </xf>
    <xf numFmtId="10" fontId="20" fillId="34" borderId="12" xfId="0" applyNumberFormat="1" applyFont="1" applyFill="1" applyBorder="1" applyAlignment="1">
      <alignment horizontal="left" vertical="center"/>
    </xf>
    <xf numFmtId="0" fontId="0" fillId="37" borderId="23" xfId="0" applyFill="1" applyBorder="1"/>
    <xf numFmtId="10" fontId="20" fillId="37" borderId="23" xfId="0" applyNumberFormat="1" applyFont="1" applyFill="1" applyBorder="1" applyAlignment="1">
      <alignment horizontal="center" vertical="center"/>
    </xf>
    <xf numFmtId="10" fontId="20" fillId="37" borderId="23" xfId="0" applyNumberFormat="1" applyFont="1" applyFill="1" applyBorder="1" applyAlignment="1">
      <alignment horizontal="left" vertical="center"/>
    </xf>
    <xf numFmtId="0" fontId="37" fillId="38" borderId="0" xfId="42" applyFont="1" applyFill="1" applyBorder="1" applyAlignment="1">
      <alignment horizontal="center" vertical="center" wrapText="1"/>
    </xf>
    <xf numFmtId="0" fontId="37" fillId="0" borderId="0" xfId="42" applyFont="1" applyFill="1" applyBorder="1" applyAlignment="1">
      <alignment vertical="center" wrapText="1"/>
    </xf>
    <xf numFmtId="0" fontId="26" fillId="0" borderId="0" xfId="42" applyFont="1" applyBorder="1" applyAlignment="1">
      <alignment horizontal="center" vertical="center"/>
    </xf>
    <xf numFmtId="0" fontId="22" fillId="0" borderId="0" xfId="42" applyFont="1" applyBorder="1" applyAlignment="1">
      <alignment vertical="center"/>
    </xf>
    <xf numFmtId="0" fontId="22" fillId="0" borderId="0" xfId="42" applyFont="1" applyAlignment="1">
      <alignment vertical="center"/>
    </xf>
    <xf numFmtId="0" fontId="22" fillId="0" borderId="0" xfId="42" applyFont="1" applyFill="1" applyBorder="1" applyAlignment="1">
      <alignment vertical="center"/>
    </xf>
    <xf numFmtId="0" fontId="38" fillId="0" borderId="27" xfId="44" applyFont="1" applyBorder="1" applyAlignment="1">
      <alignment horizontal="left" vertical="center"/>
    </xf>
    <xf numFmtId="0" fontId="38" fillId="0" borderId="24" xfId="44" applyFont="1" applyBorder="1" applyAlignment="1">
      <alignment horizontal="center" vertical="center"/>
    </xf>
    <xf numFmtId="10" fontId="38" fillId="0" borderId="10" xfId="45" applyNumberFormat="1" applyFont="1" applyBorder="1" applyAlignment="1">
      <alignment horizontal="center" vertical="center"/>
    </xf>
    <xf numFmtId="10" fontId="38" fillId="0" borderId="28" xfId="45" applyNumberFormat="1" applyFont="1" applyBorder="1" applyAlignment="1">
      <alignment horizontal="center" vertical="center"/>
    </xf>
    <xf numFmtId="0" fontId="39" fillId="0" borderId="29" xfId="44" applyFont="1" applyBorder="1" applyAlignment="1">
      <alignment horizontal="left" vertical="center"/>
    </xf>
    <xf numFmtId="0" fontId="39" fillId="0" borderId="30" xfId="44" applyFont="1" applyBorder="1" applyAlignment="1">
      <alignment horizontal="center" vertical="center"/>
    </xf>
    <xf numFmtId="10" fontId="39" fillId="0" borderId="31" xfId="45" applyNumberFormat="1" applyFont="1" applyBorder="1" applyAlignment="1">
      <alignment horizontal="center" vertical="center"/>
    </xf>
    <xf numFmtId="10" fontId="39" fillId="0" borderId="32" xfId="45" applyNumberFormat="1" applyFont="1" applyBorder="1" applyAlignment="1">
      <alignment horizontal="center" vertical="center"/>
    </xf>
    <xf numFmtId="164" fontId="37" fillId="0" borderId="0" xfId="43" applyNumberFormat="1" applyFont="1" applyAlignment="1">
      <alignment vertical="center"/>
    </xf>
    <xf numFmtId="0" fontId="27" fillId="0" borderId="12" xfId="42" applyFont="1" applyBorder="1" applyAlignment="1">
      <alignment vertical="center"/>
    </xf>
    <xf numFmtId="0" fontId="29" fillId="0" borderId="12" xfId="42" applyFont="1" applyFill="1" applyBorder="1" applyAlignment="1">
      <alignment vertical="center"/>
    </xf>
    <xf numFmtId="0" fontId="29" fillId="0" borderId="12" xfId="42" quotePrefix="1" applyFont="1" applyFill="1" applyBorder="1" applyAlignment="1">
      <alignment horizontal="left" vertical="center"/>
    </xf>
    <xf numFmtId="10" fontId="40" fillId="0" borderId="12" xfId="43" applyNumberFormat="1" applyFont="1" applyFill="1" applyBorder="1" applyAlignment="1">
      <alignment vertical="center"/>
    </xf>
    <xf numFmtId="0" fontId="27" fillId="0" borderId="12" xfId="42" applyFont="1" applyFill="1" applyBorder="1" applyAlignment="1">
      <alignment vertical="center"/>
    </xf>
    <xf numFmtId="0" fontId="22" fillId="0" borderId="12" xfId="42" applyFont="1" applyBorder="1" applyAlignment="1">
      <alignment vertical="center"/>
    </xf>
    <xf numFmtId="164" fontId="37" fillId="0" borderId="0" xfId="43" applyNumberFormat="1" applyFont="1"/>
    <xf numFmtId="0" fontId="41" fillId="0" borderId="0" xfId="42" quotePrefix="1" applyFont="1" applyBorder="1" applyAlignment="1">
      <alignment horizontal="left"/>
    </xf>
    <xf numFmtId="0" fontId="21" fillId="0" borderId="0" xfId="42" applyFont="1" applyAlignment="1"/>
    <xf numFmtId="0" fontId="22" fillId="0" borderId="0" xfId="42" applyFont="1" applyBorder="1">
      <alignment vertical="top"/>
    </xf>
    <xf numFmtId="0" fontId="0" fillId="0" borderId="0" xfId="0" applyFont="1"/>
    <xf numFmtId="14" fontId="0" fillId="0" borderId="0" xfId="0" applyNumberFormat="1"/>
    <xf numFmtId="4" fontId="20" fillId="34" borderId="36" xfId="0" applyNumberFormat="1" applyFont="1" applyFill="1" applyBorder="1" applyAlignment="1">
      <alignment horizontal="center" vertical="center" wrapText="1"/>
    </xf>
    <xf numFmtId="49" fontId="20" fillId="34" borderId="0" xfId="0" applyNumberFormat="1" applyFont="1" applyFill="1" applyBorder="1" applyAlignment="1">
      <alignment vertical="center"/>
    </xf>
    <xf numFmtId="0" fontId="20" fillId="34" borderId="0" xfId="0" applyFont="1" applyFill="1" applyBorder="1" applyAlignment="1">
      <alignment vertical="center"/>
    </xf>
    <xf numFmtId="0" fontId="0" fillId="0" borderId="0" xfId="0" applyBorder="1"/>
    <xf numFmtId="4" fontId="20" fillId="34" borderId="37" xfId="0" applyNumberFormat="1" applyFont="1" applyFill="1" applyBorder="1" applyAlignment="1">
      <alignment horizontal="center" vertical="center" wrapText="1"/>
    </xf>
    <xf numFmtId="49" fontId="20" fillId="34" borderId="38" xfId="0" applyNumberFormat="1" applyFont="1" applyFill="1" applyBorder="1" applyAlignment="1">
      <alignment horizontal="left" vertical="center"/>
    </xf>
    <xf numFmtId="0" fontId="20" fillId="34" borderId="38" xfId="0" applyFont="1" applyFill="1" applyBorder="1" applyAlignment="1">
      <alignment horizontal="center" vertical="center" wrapText="1"/>
    </xf>
    <xf numFmtId="2" fontId="20" fillId="34" borderId="38" xfId="0" applyNumberFormat="1" applyFont="1" applyFill="1" applyBorder="1" applyAlignment="1">
      <alignment horizontal="center" vertical="center" wrapText="1"/>
    </xf>
    <xf numFmtId="4" fontId="20" fillId="34" borderId="38" xfId="0" applyNumberFormat="1" applyFont="1" applyFill="1" applyBorder="1" applyAlignment="1">
      <alignment horizontal="center" vertical="center" wrapText="1"/>
    </xf>
    <xf numFmtId="4" fontId="20" fillId="34" borderId="38" xfId="0" applyNumberFormat="1" applyFont="1" applyFill="1" applyBorder="1" applyAlignment="1">
      <alignment vertical="center" wrapText="1"/>
    </xf>
    <xf numFmtId="0" fontId="44" fillId="0" borderId="0" xfId="0" applyFont="1"/>
    <xf numFmtId="4" fontId="45" fillId="0" borderId="0" xfId="0" applyNumberFormat="1" applyFont="1" applyAlignment="1">
      <alignment horizontal="center"/>
    </xf>
    <xf numFmtId="10" fontId="45" fillId="0" borderId="0" xfId="0" applyNumberFormat="1" applyFont="1"/>
    <xf numFmtId="10" fontId="44" fillId="0" borderId="0" xfId="0" applyNumberFormat="1" applyFont="1" applyAlignment="1">
      <alignment horizontal="center"/>
    </xf>
    <xf numFmtId="10" fontId="44" fillId="0" borderId="0" xfId="0" applyNumberFormat="1" applyFont="1"/>
    <xf numFmtId="0" fontId="0" fillId="0" borderId="1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0" fontId="41" fillId="35" borderId="42" xfId="0" applyNumberFormat="1" applyFont="1" applyFill="1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16" fillId="0" borderId="16" xfId="0" applyFont="1" applyBorder="1" applyAlignment="1">
      <alignment horizontal="right"/>
    </xf>
    <xf numFmtId="0" fontId="16" fillId="0" borderId="18" xfId="0" applyFont="1" applyBorder="1" applyAlignment="1">
      <alignment horizontal="right"/>
    </xf>
    <xf numFmtId="10" fontId="46" fillId="0" borderId="10" xfId="0" applyNumberFormat="1" applyFont="1" applyBorder="1" applyAlignment="1">
      <alignment horizontal="center" vertical="top" wrapText="1"/>
    </xf>
    <xf numFmtId="0" fontId="51" fillId="33" borderId="10" xfId="0" applyFont="1" applyFill="1" applyBorder="1" applyAlignment="1">
      <alignment vertical="center" wrapText="1"/>
    </xf>
    <xf numFmtId="0" fontId="52" fillId="33" borderId="10" xfId="0" applyFont="1" applyFill="1" applyBorder="1"/>
    <xf numFmtId="0" fontId="50" fillId="39" borderId="46" xfId="0" applyFont="1" applyFill="1" applyBorder="1" applyAlignment="1">
      <alignment vertical="center" wrapText="1"/>
    </xf>
    <xf numFmtId="0" fontId="50" fillId="0" borderId="46" xfId="0" applyFont="1" applyBorder="1"/>
    <xf numFmtId="0" fontId="50" fillId="40" borderId="46" xfId="0" applyFont="1" applyFill="1" applyBorder="1"/>
    <xf numFmtId="0" fontId="50" fillId="39" borderId="47" xfId="0" applyFont="1" applyFill="1" applyBorder="1" applyAlignment="1">
      <alignment vertical="center" wrapText="1"/>
    </xf>
    <xf numFmtId="0" fontId="50" fillId="0" borderId="47" xfId="0" applyFont="1" applyBorder="1"/>
    <xf numFmtId="0" fontId="50" fillId="40" borderId="47" xfId="0" applyFont="1" applyFill="1" applyBorder="1"/>
    <xf numFmtId="0" fontId="50" fillId="39" borderId="47" xfId="0" applyFont="1" applyFill="1" applyBorder="1" applyAlignment="1">
      <alignment horizontal="right" vertical="center" wrapText="1"/>
    </xf>
    <xf numFmtId="0" fontId="50" fillId="39" borderId="48" xfId="0" applyFont="1" applyFill="1" applyBorder="1" applyAlignment="1">
      <alignment vertical="center" wrapText="1"/>
    </xf>
    <xf numFmtId="0" fontId="50" fillId="0" borderId="48" xfId="0" applyFont="1" applyBorder="1"/>
    <xf numFmtId="49" fontId="20" fillId="34" borderId="0" xfId="0" applyNumberFormat="1" applyFont="1" applyFill="1" applyBorder="1" applyAlignment="1">
      <alignment horizontal="center" vertical="center"/>
    </xf>
    <xf numFmtId="0" fontId="0" fillId="34" borderId="34" xfId="0" applyFill="1" applyBorder="1"/>
    <xf numFmtId="0" fontId="0" fillId="34" borderId="35" xfId="0" applyFill="1" applyBorder="1"/>
    <xf numFmtId="0" fontId="0" fillId="34" borderId="25" xfId="0" applyFill="1" applyBorder="1"/>
    <xf numFmtId="0" fontId="0" fillId="34" borderId="38" xfId="0" applyFill="1" applyBorder="1"/>
    <xf numFmtId="0" fontId="0" fillId="34" borderId="39" xfId="0" applyFill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50" fillId="39" borderId="46" xfId="0" applyFont="1" applyFill="1" applyBorder="1" applyAlignment="1">
      <alignment horizontal="right" vertical="center" wrapText="1"/>
    </xf>
    <xf numFmtId="0" fontId="50" fillId="39" borderId="48" xfId="0" applyFont="1" applyFill="1" applyBorder="1" applyAlignment="1">
      <alignment horizontal="right" vertical="center" wrapText="1"/>
    </xf>
    <xf numFmtId="0" fontId="0" fillId="33" borderId="22" xfId="0" applyFill="1" applyBorder="1" applyAlignment="1">
      <alignment horizontal="right" wrapText="1"/>
    </xf>
    <xf numFmtId="0" fontId="0" fillId="33" borderId="23" xfId="0" applyFill="1" applyBorder="1" applyAlignment="1">
      <alignment horizontal="right" wrapText="1"/>
    </xf>
    <xf numFmtId="0" fontId="0" fillId="33" borderId="24" xfId="0" applyFill="1" applyBorder="1" applyAlignment="1">
      <alignment horizontal="right" wrapText="1"/>
    </xf>
    <xf numFmtId="0" fontId="0" fillId="33" borderId="10" xfId="0" applyFill="1" applyBorder="1" applyAlignment="1">
      <alignment horizontal="right" wrapText="1"/>
    </xf>
    <xf numFmtId="0" fontId="18" fillId="34" borderId="11" xfId="0" applyFont="1" applyFill="1" applyBorder="1" applyAlignment="1">
      <alignment horizontal="center"/>
    </xf>
    <xf numFmtId="0" fontId="18" fillId="34" borderId="12" xfId="0" applyFont="1" applyFill="1" applyBorder="1" applyAlignment="1">
      <alignment horizontal="center"/>
    </xf>
    <xf numFmtId="0" fontId="18" fillId="34" borderId="13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0" xfId="0" applyFont="1" applyFill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6" fillId="33" borderId="10" xfId="0" applyFont="1" applyFill="1" applyBorder="1" applyAlignment="1">
      <alignment horizontal="right" wrapText="1"/>
    </xf>
    <xf numFmtId="0" fontId="29" fillId="0" borderId="0" xfId="42" quotePrefix="1" applyFont="1" applyFill="1" applyBorder="1" applyAlignment="1">
      <alignment horizontal="left" vertical="center"/>
    </xf>
    <xf numFmtId="0" fontId="29" fillId="0" borderId="15" xfId="42" quotePrefix="1" applyFont="1" applyFill="1" applyBorder="1" applyAlignment="1">
      <alignment horizontal="left" vertical="center"/>
    </xf>
    <xf numFmtId="0" fontId="24" fillId="0" borderId="0" xfId="42" quotePrefix="1" applyFont="1" applyFill="1" applyBorder="1" applyAlignment="1">
      <alignment horizontal="left" vertical="center"/>
    </xf>
    <xf numFmtId="0" fontId="24" fillId="0" borderId="25" xfId="42" quotePrefix="1" applyFont="1" applyFill="1" applyBorder="1" applyAlignment="1">
      <alignment horizontal="left" vertical="center"/>
    </xf>
    <xf numFmtId="0" fontId="24" fillId="35" borderId="16" xfId="42" applyFont="1" applyFill="1" applyBorder="1" applyAlignment="1">
      <alignment horizontal="center" vertical="center" wrapText="1"/>
    </xf>
    <xf numFmtId="0" fontId="24" fillId="35" borderId="17" xfId="42" applyFont="1" applyFill="1" applyBorder="1" applyAlignment="1">
      <alignment horizontal="center" vertical="center" wrapText="1"/>
    </xf>
    <xf numFmtId="0" fontId="24" fillId="35" borderId="24" xfId="42" applyFont="1" applyFill="1" applyBorder="1" applyAlignment="1">
      <alignment horizontal="center" vertical="center" wrapText="1"/>
    </xf>
    <xf numFmtId="0" fontId="25" fillId="0" borderId="14" xfId="42" applyFont="1" applyBorder="1" applyAlignment="1">
      <alignment horizontal="center" vertical="center"/>
    </xf>
    <xf numFmtId="0" fontId="25" fillId="0" borderId="0" xfId="42" applyFont="1" applyBorder="1" applyAlignment="1">
      <alignment horizontal="center" vertical="center"/>
    </xf>
    <xf numFmtId="0" fontId="28" fillId="0" borderId="0" xfId="42" quotePrefix="1" applyFont="1" applyBorder="1" applyAlignment="1">
      <alignment horizontal="center" vertical="center" wrapText="1"/>
    </xf>
    <xf numFmtId="10" fontId="20" fillId="34" borderId="12" xfId="0" applyNumberFormat="1" applyFont="1" applyFill="1" applyBorder="1" applyAlignment="1">
      <alignment horizontal="center" vertical="center"/>
    </xf>
    <xf numFmtId="0" fontId="24" fillId="35" borderId="22" xfId="42" applyFont="1" applyFill="1" applyBorder="1" applyAlignment="1">
      <alignment horizontal="center" vertical="center" wrapText="1"/>
    </xf>
    <xf numFmtId="0" fontId="24" fillId="35" borderId="23" xfId="42" applyFont="1" applyFill="1" applyBorder="1" applyAlignment="1">
      <alignment horizontal="center" vertical="center" wrapText="1"/>
    </xf>
    <xf numFmtId="10" fontId="20" fillId="34" borderId="11" xfId="0" applyNumberFormat="1" applyFont="1" applyFill="1" applyBorder="1" applyAlignment="1">
      <alignment horizontal="center" vertical="center"/>
    </xf>
    <xf numFmtId="10" fontId="20" fillId="34" borderId="14" xfId="0" applyNumberFormat="1" applyFont="1" applyFill="1" applyBorder="1" applyAlignment="1">
      <alignment horizontal="center" vertical="center"/>
    </xf>
    <xf numFmtId="10" fontId="20" fillId="34" borderId="0" xfId="0" applyNumberFormat="1" applyFont="1" applyFill="1" applyBorder="1" applyAlignment="1">
      <alignment horizontal="center" vertical="center"/>
    </xf>
    <xf numFmtId="10" fontId="20" fillId="34" borderId="16" xfId="0" applyNumberFormat="1" applyFont="1" applyFill="1" applyBorder="1" applyAlignment="1">
      <alignment horizontal="left" vertical="center" indent="1"/>
    </xf>
    <xf numFmtId="10" fontId="20" fillId="34" borderId="17" xfId="0" applyNumberFormat="1" applyFont="1" applyFill="1" applyBorder="1" applyAlignment="1">
      <alignment horizontal="left" vertical="center" indent="1"/>
    </xf>
    <xf numFmtId="10" fontId="0" fillId="0" borderId="22" xfId="0" applyNumberForma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10" fontId="49" fillId="0" borderId="11" xfId="0" applyNumberFormat="1" applyFont="1" applyBorder="1" applyAlignment="1">
      <alignment horizontal="left"/>
    </xf>
    <xf numFmtId="0" fontId="49" fillId="0" borderId="12" xfId="0" applyFont="1" applyBorder="1" applyAlignment="1">
      <alignment horizontal="left"/>
    </xf>
    <xf numFmtId="0" fontId="49" fillId="0" borderId="13" xfId="0" applyFont="1" applyBorder="1" applyAlignment="1">
      <alignment horizontal="left"/>
    </xf>
    <xf numFmtId="10" fontId="49" fillId="0" borderId="11" xfId="0" applyNumberFormat="1" applyFont="1" applyBorder="1" applyAlignment="1">
      <alignment horizontal="center"/>
    </xf>
    <xf numFmtId="0" fontId="49" fillId="0" borderId="12" xfId="0" applyFont="1" applyBorder="1" applyAlignment="1">
      <alignment horizontal="center"/>
    </xf>
    <xf numFmtId="0" fontId="49" fillId="0" borderId="13" xfId="0" applyFont="1" applyBorder="1" applyAlignment="1">
      <alignment horizontal="center"/>
    </xf>
    <xf numFmtId="14" fontId="0" fillId="0" borderId="11" xfId="0" applyNumberFormat="1" applyBorder="1" applyAlignment="1">
      <alignment horizontal="center"/>
    </xf>
    <xf numFmtId="14" fontId="0" fillId="0" borderId="14" xfId="0" applyNumberFormat="1" applyBorder="1" applyAlignment="1">
      <alignment horizontal="center"/>
    </xf>
    <xf numFmtId="14" fontId="0" fillId="0" borderId="16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10" fontId="48" fillId="0" borderId="11" xfId="46" applyNumberFormat="1" applyFont="1" applyBorder="1" applyAlignment="1">
      <alignment horizontal="left" vertical="center" indent="16"/>
    </xf>
    <xf numFmtId="10" fontId="48" fillId="0" borderId="12" xfId="46" applyNumberFormat="1" applyFont="1" applyBorder="1" applyAlignment="1">
      <alignment horizontal="left" vertical="center" indent="16"/>
    </xf>
    <xf numFmtId="10" fontId="48" fillId="0" borderId="13" xfId="46" applyNumberFormat="1" applyFont="1" applyBorder="1" applyAlignment="1">
      <alignment horizontal="left" vertical="center" indent="16"/>
    </xf>
    <xf numFmtId="10" fontId="49" fillId="0" borderId="11" xfId="46" applyNumberFormat="1" applyFont="1" applyBorder="1" applyAlignment="1">
      <alignment horizontal="left" vertical="center" indent="16"/>
    </xf>
    <xf numFmtId="10" fontId="49" fillId="0" borderId="12" xfId="46" applyNumberFormat="1" applyFont="1" applyBorder="1" applyAlignment="1">
      <alignment horizontal="left" vertical="center" indent="16"/>
    </xf>
    <xf numFmtId="10" fontId="49" fillId="0" borderId="13" xfId="46" applyNumberFormat="1" applyFont="1" applyBorder="1" applyAlignment="1">
      <alignment horizontal="left" vertical="center" indent="16"/>
    </xf>
    <xf numFmtId="10" fontId="48" fillId="0" borderId="11" xfId="46" applyNumberFormat="1" applyFont="1" applyBorder="1" applyAlignment="1">
      <alignment horizontal="center" vertical="center"/>
    </xf>
    <xf numFmtId="10" fontId="48" fillId="0" borderId="12" xfId="46" applyNumberFormat="1" applyFont="1" applyBorder="1" applyAlignment="1">
      <alignment horizontal="center" vertical="center"/>
    </xf>
    <xf numFmtId="0" fontId="46" fillId="0" borderId="40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vertical="center" wrapText="1"/>
    </xf>
    <xf numFmtId="0" fontId="46" fillId="0" borderId="42" xfId="0" applyFont="1" applyBorder="1" applyAlignment="1">
      <alignment horizontal="center" vertical="center" wrapText="1"/>
    </xf>
    <xf numFmtId="0" fontId="46" fillId="0" borderId="12" xfId="0" applyFont="1" applyBorder="1" applyAlignment="1">
      <alignment vertical="center" wrapText="1"/>
    </xf>
    <xf numFmtId="0" fontId="46" fillId="0" borderId="0" xfId="0" applyFont="1" applyBorder="1" applyAlignment="1">
      <alignment vertical="center" wrapText="1"/>
    </xf>
    <xf numFmtId="0" fontId="46" fillId="0" borderId="17" xfId="0" applyFont="1" applyBorder="1" applyAlignment="1">
      <alignment vertical="center" wrapText="1"/>
    </xf>
    <xf numFmtId="4" fontId="46" fillId="0" borderId="12" xfId="0" applyNumberFormat="1" applyFont="1" applyBorder="1" applyAlignment="1">
      <alignment horizontal="center" vertical="center" wrapText="1"/>
    </xf>
    <xf numFmtId="4" fontId="46" fillId="0" borderId="0" xfId="0" applyNumberFormat="1" applyFont="1" applyBorder="1" applyAlignment="1">
      <alignment horizontal="center" vertical="center" wrapText="1"/>
    </xf>
    <xf numFmtId="4" fontId="46" fillId="0" borderId="17" xfId="0" applyNumberFormat="1" applyFont="1" applyBorder="1" applyAlignment="1">
      <alignment horizontal="center" vertical="center" wrapText="1"/>
    </xf>
    <xf numFmtId="10" fontId="46" fillId="0" borderId="10" xfId="0" applyNumberFormat="1" applyFont="1" applyBorder="1" applyAlignment="1">
      <alignment horizontal="center" vertical="center" wrapText="1"/>
    </xf>
    <xf numFmtId="14" fontId="0" fillId="0" borderId="11" xfId="0" applyNumberFormat="1" applyBorder="1" applyAlignment="1">
      <alignment horizontal="center" vertical="center"/>
    </xf>
    <xf numFmtId="14" fontId="0" fillId="0" borderId="14" xfId="0" applyNumberFormat="1" applyBorder="1" applyAlignment="1">
      <alignment horizontal="center" vertical="center"/>
    </xf>
    <xf numFmtId="14" fontId="0" fillId="0" borderId="16" xfId="0" applyNumberFormat="1" applyBorder="1" applyAlignment="1">
      <alignment horizontal="center" vertical="center"/>
    </xf>
    <xf numFmtId="10" fontId="48" fillId="0" borderId="14" xfId="46" applyNumberFormat="1" applyFont="1" applyBorder="1" applyAlignment="1">
      <alignment horizontal="right" vertical="center"/>
    </xf>
    <xf numFmtId="10" fontId="48" fillId="0" borderId="0" xfId="46" applyNumberFormat="1" applyFont="1" applyBorder="1" applyAlignment="1">
      <alignment horizontal="right" vertical="center"/>
    </xf>
    <xf numFmtId="10" fontId="48" fillId="0" borderId="15" xfId="46" applyNumberFormat="1" applyFont="1" applyBorder="1" applyAlignment="1">
      <alignment horizontal="right" vertical="center"/>
    </xf>
    <xf numFmtId="10" fontId="49" fillId="0" borderId="14" xfId="46" applyNumberFormat="1" applyFont="1" applyBorder="1" applyAlignment="1">
      <alignment horizontal="center" vertical="center"/>
    </xf>
    <xf numFmtId="10" fontId="49" fillId="0" borderId="0" xfId="46" applyNumberFormat="1" applyFont="1" applyBorder="1" applyAlignment="1">
      <alignment horizontal="center" vertical="center"/>
    </xf>
    <xf numFmtId="10" fontId="49" fillId="0" borderId="15" xfId="46" applyNumberFormat="1" applyFont="1" applyBorder="1" applyAlignment="1">
      <alignment horizontal="center" vertical="center"/>
    </xf>
    <xf numFmtId="10" fontId="48" fillId="0" borderId="14" xfId="46" applyNumberFormat="1" applyFont="1" applyBorder="1" applyAlignment="1">
      <alignment horizontal="left" vertical="center" indent="3"/>
    </xf>
    <xf numFmtId="10" fontId="48" fillId="0" borderId="0" xfId="46" applyNumberFormat="1" applyFont="1" applyBorder="1" applyAlignment="1">
      <alignment horizontal="left" vertical="center" indent="3"/>
    </xf>
    <xf numFmtId="10" fontId="49" fillId="0" borderId="11" xfId="46" applyNumberFormat="1" applyFont="1" applyBorder="1" applyAlignment="1">
      <alignment horizontal="left" vertical="center" indent="6"/>
    </xf>
    <xf numFmtId="10" fontId="49" fillId="0" borderId="12" xfId="46" applyNumberFormat="1" applyFont="1" applyBorder="1" applyAlignment="1">
      <alignment horizontal="left" vertical="center" indent="6"/>
    </xf>
    <xf numFmtId="10" fontId="49" fillId="0" borderId="13" xfId="46" applyNumberFormat="1" applyFont="1" applyBorder="1" applyAlignment="1">
      <alignment horizontal="left" vertical="center" indent="6"/>
    </xf>
    <xf numFmtId="10" fontId="48" fillId="0" borderId="11" xfId="46" applyNumberFormat="1" applyFont="1" applyBorder="1" applyAlignment="1">
      <alignment horizontal="right" vertical="center"/>
    </xf>
    <xf numFmtId="10" fontId="48" fillId="0" borderId="12" xfId="46" applyNumberFormat="1" applyFont="1" applyBorder="1" applyAlignment="1">
      <alignment horizontal="right" vertical="center"/>
    </xf>
    <xf numFmtId="10" fontId="48" fillId="0" borderId="14" xfId="46" applyNumberFormat="1" applyFont="1" applyBorder="1" applyAlignment="1">
      <alignment horizontal="left" vertical="center" indent="9"/>
    </xf>
    <xf numFmtId="10" fontId="48" fillId="0" borderId="0" xfId="46" applyNumberFormat="1" applyFont="1" applyBorder="1" applyAlignment="1">
      <alignment horizontal="left" vertical="center" indent="9"/>
    </xf>
    <xf numFmtId="10" fontId="48" fillId="0" borderId="15" xfId="46" applyNumberFormat="1" applyFont="1" applyBorder="1" applyAlignment="1">
      <alignment horizontal="left" vertical="center" indent="9"/>
    </xf>
    <xf numFmtId="2" fontId="20" fillId="34" borderId="0" xfId="0" applyNumberFormat="1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16" fillId="35" borderId="24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/>
    </xf>
    <xf numFmtId="0" fontId="47" fillId="39" borderId="43" xfId="0" applyFont="1" applyFill="1" applyBorder="1" applyAlignment="1">
      <alignment horizontal="left" vertical="center" wrapText="1"/>
    </xf>
    <xf numFmtId="0" fontId="47" fillId="39" borderId="44" xfId="0" applyFont="1" applyFill="1" applyBorder="1" applyAlignment="1">
      <alignment horizontal="left" vertical="center" wrapText="1"/>
    </xf>
    <xf numFmtId="0" fontId="47" fillId="39" borderId="45" xfId="0" applyFont="1" applyFill="1" applyBorder="1" applyAlignment="1">
      <alignment horizontal="left" vertical="center" wrapText="1"/>
    </xf>
    <xf numFmtId="10" fontId="48" fillId="0" borderId="13" xfId="46" applyNumberFormat="1" applyFont="1" applyBorder="1" applyAlignment="1">
      <alignment horizontal="center" vertical="center"/>
    </xf>
    <xf numFmtId="10" fontId="49" fillId="0" borderId="11" xfId="46" applyNumberFormat="1" applyFont="1" applyBorder="1" applyAlignment="1">
      <alignment horizontal="center" vertical="center"/>
    </xf>
    <xf numFmtId="10" fontId="49" fillId="0" borderId="12" xfId="46" applyNumberFormat="1" applyFont="1" applyBorder="1" applyAlignment="1">
      <alignment horizontal="center" vertical="center"/>
    </xf>
    <xf numFmtId="10" fontId="49" fillId="0" borderId="13" xfId="46" applyNumberFormat="1" applyFont="1" applyBorder="1" applyAlignment="1">
      <alignment horizontal="center" vertical="center"/>
    </xf>
    <xf numFmtId="0" fontId="42" fillId="34" borderId="33" xfId="0" applyFont="1" applyFill="1" applyBorder="1" applyAlignment="1">
      <alignment horizontal="center" vertical="center"/>
    </xf>
    <xf numFmtId="0" fontId="42" fillId="34" borderId="34" xfId="0" applyFont="1" applyFill="1" applyBorder="1" applyAlignment="1">
      <alignment horizontal="center" vertical="center"/>
    </xf>
    <xf numFmtId="0" fontId="43" fillId="34" borderId="36" xfId="0" applyFont="1" applyFill="1" applyBorder="1" applyAlignment="1">
      <alignment horizontal="center" vertical="center"/>
    </xf>
    <xf numFmtId="0" fontId="43" fillId="34" borderId="0" xfId="0" applyFont="1" applyFill="1" applyBorder="1" applyAlignment="1">
      <alignment horizontal="center" vertical="center"/>
    </xf>
    <xf numFmtId="0" fontId="20" fillId="34" borderId="36" xfId="0" applyFont="1" applyFill="1" applyBorder="1" applyAlignment="1">
      <alignment horizontal="center" vertical="center"/>
    </xf>
    <xf numFmtId="0" fontId="20" fillId="34" borderId="0" xfId="0" applyFont="1" applyFill="1" applyBorder="1" applyAlignment="1">
      <alignment horizontal="center" vertical="center"/>
    </xf>
    <xf numFmtId="49" fontId="20" fillId="34" borderId="0" xfId="0" applyNumberFormat="1" applyFont="1" applyFill="1" applyBorder="1" applyAlignment="1">
      <alignment horizontal="center" vertical="center"/>
    </xf>
    <xf numFmtId="0" fontId="16" fillId="35" borderId="22" xfId="0" applyFont="1" applyFill="1" applyBorder="1" applyAlignment="1">
      <alignment horizontal="center" vertical="center"/>
    </xf>
    <xf numFmtId="14" fontId="0" fillId="0" borderId="0" xfId="0" applyNumberFormat="1" applyBorder="1" applyAlignment="1">
      <alignment horizontal="center" vertical="center"/>
    </xf>
    <xf numFmtId="2" fontId="41" fillId="35" borderId="10" xfId="0" applyNumberFormat="1" applyFont="1" applyFill="1" applyBorder="1" applyAlignment="1">
      <alignment horizontal="center" vertical="center"/>
    </xf>
    <xf numFmtId="4" fontId="41" fillId="35" borderId="22" xfId="0" applyNumberFormat="1" applyFont="1" applyFill="1" applyBorder="1" applyAlignment="1">
      <alignment horizontal="center" vertical="center" wrapText="1"/>
    </xf>
    <xf numFmtId="10" fontId="41" fillId="35" borderId="40" xfId="0" applyNumberFormat="1" applyFont="1" applyFill="1" applyBorder="1" applyAlignment="1">
      <alignment horizontal="center"/>
    </xf>
    <xf numFmtId="10" fontId="41" fillId="35" borderId="41" xfId="0" applyNumberFormat="1" applyFont="1" applyFill="1" applyBorder="1" applyAlignment="1">
      <alignment horizontal="center"/>
    </xf>
    <xf numFmtId="10" fontId="41" fillId="0" borderId="12" xfId="0" applyNumberFormat="1" applyFont="1" applyBorder="1" applyAlignment="1">
      <alignment horizontal="center" vertical="center"/>
    </xf>
    <xf numFmtId="10" fontId="41" fillId="0" borderId="0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0" fontId="48" fillId="0" borderId="14" xfId="46" applyNumberFormat="1" applyFont="1" applyBorder="1" applyAlignment="1">
      <alignment horizontal="center" vertical="center"/>
    </xf>
    <xf numFmtId="10" fontId="48" fillId="0" borderId="0" xfId="46" applyNumberFormat="1" applyFont="1" applyBorder="1" applyAlignment="1">
      <alignment horizontal="center" vertical="center"/>
    </xf>
    <xf numFmtId="10" fontId="48" fillId="0" borderId="15" xfId="46" applyNumberFormat="1" applyFont="1" applyBorder="1" applyAlignment="1">
      <alignment horizontal="center" vertical="center"/>
    </xf>
    <xf numFmtId="10" fontId="48" fillId="0" borderId="11" xfId="46" applyNumberFormat="1" applyFont="1" applyBorder="1" applyAlignment="1">
      <alignment horizontal="left" vertical="center" indent="9"/>
    </xf>
    <xf numFmtId="10" fontId="48" fillId="0" borderId="12" xfId="46" applyNumberFormat="1" applyFont="1" applyBorder="1" applyAlignment="1">
      <alignment horizontal="left" vertical="center" indent="9"/>
    </xf>
    <xf numFmtId="10" fontId="48" fillId="0" borderId="13" xfId="46" applyNumberFormat="1" applyFont="1" applyBorder="1" applyAlignment="1">
      <alignment horizontal="left" vertical="center" indent="9"/>
    </xf>
    <xf numFmtId="10" fontId="49" fillId="0" borderId="11" xfId="46" applyNumberFormat="1" applyFont="1" applyBorder="1" applyAlignment="1">
      <alignment horizontal="left" vertical="center"/>
    </xf>
    <xf numFmtId="10" fontId="49" fillId="0" borderId="12" xfId="46" applyNumberFormat="1" applyFont="1" applyBorder="1" applyAlignment="1">
      <alignment horizontal="left" vertical="center"/>
    </xf>
    <xf numFmtId="10" fontId="49" fillId="0" borderId="13" xfId="46" applyNumberFormat="1" applyFont="1" applyBorder="1" applyAlignment="1">
      <alignment horizontal="left" vertical="center"/>
    </xf>
    <xf numFmtId="10" fontId="48" fillId="0" borderId="14" xfId="46" applyNumberFormat="1" applyFont="1" applyBorder="1" applyAlignment="1">
      <alignment horizontal="left" vertical="center" indent="16"/>
    </xf>
    <xf numFmtId="10" fontId="48" fillId="0" borderId="0" xfId="46" applyNumberFormat="1" applyFont="1" applyBorder="1" applyAlignment="1">
      <alignment horizontal="left" vertical="center" indent="16"/>
    </xf>
    <xf numFmtId="10" fontId="48" fillId="0" borderId="15" xfId="46" applyNumberFormat="1" applyFont="1" applyBorder="1" applyAlignment="1">
      <alignment horizontal="left" vertical="center" indent="16"/>
    </xf>
    <xf numFmtId="10" fontId="49" fillId="0" borderId="14" xfId="46" applyNumberFormat="1" applyFont="1" applyBorder="1" applyAlignment="1">
      <alignment horizontal="left" vertical="center" indent="1"/>
    </xf>
    <xf numFmtId="10" fontId="49" fillId="0" borderId="0" xfId="46" applyNumberFormat="1" applyFont="1" applyBorder="1" applyAlignment="1">
      <alignment horizontal="left" vertical="center" indent="1"/>
    </xf>
    <xf numFmtId="10" fontId="49" fillId="0" borderId="15" xfId="46" applyNumberFormat="1" applyFont="1" applyBorder="1" applyAlignment="1">
      <alignment horizontal="left" vertical="center" indent="1"/>
    </xf>
    <xf numFmtId="10" fontId="0" fillId="0" borderId="42" xfId="0" applyNumberFormat="1" applyBorder="1" applyAlignment="1">
      <alignment horizontal="center"/>
    </xf>
    <xf numFmtId="0" fontId="0" fillId="0" borderId="42" xfId="0" applyBorder="1" applyAlignment="1">
      <alignment horizontal="center"/>
    </xf>
    <xf numFmtId="10" fontId="50" fillId="0" borderId="42" xfId="0" applyNumberFormat="1" applyFont="1" applyFill="1" applyBorder="1" applyAlignment="1" applyProtection="1">
      <alignment horizontal="center" vertical="center"/>
      <protection locked="0"/>
    </xf>
    <xf numFmtId="0" fontId="0" fillId="0" borderId="16" xfId="0" applyBorder="1" applyAlignment="1">
      <alignment horizontal="center"/>
    </xf>
    <xf numFmtId="10" fontId="20" fillId="34" borderId="16" xfId="0" applyNumberFormat="1" applyFont="1" applyFill="1" applyBorder="1" applyAlignment="1">
      <alignment horizontal="center" vertical="center"/>
    </xf>
    <xf numFmtId="10" fontId="20" fillId="34" borderId="17" xfId="0" applyNumberFormat="1" applyFont="1" applyFill="1" applyBorder="1" applyAlignment="1">
      <alignment horizontal="center" vertical="center"/>
    </xf>
    <xf numFmtId="10" fontId="20" fillId="34" borderId="13" xfId="0" applyNumberFormat="1" applyFont="1" applyFill="1" applyBorder="1" applyAlignment="1">
      <alignment horizontal="center" vertical="center"/>
    </xf>
    <xf numFmtId="10" fontId="20" fillId="34" borderId="15" xfId="0" applyNumberFormat="1" applyFont="1" applyFill="1" applyBorder="1" applyAlignment="1">
      <alignment horizontal="center" vertical="center"/>
    </xf>
    <xf numFmtId="0" fontId="16" fillId="34" borderId="14" xfId="0" applyFont="1" applyFill="1" applyBorder="1" applyAlignment="1">
      <alignment horizontal="center"/>
    </xf>
    <xf numFmtId="0" fontId="16" fillId="34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49" fontId="20" fillId="34" borderId="17" xfId="0" applyNumberFormat="1" applyFont="1" applyFill="1" applyBorder="1" applyAlignment="1">
      <alignment horizontal="center" vertical="center"/>
    </xf>
    <xf numFmtId="0" fontId="0" fillId="0" borderId="20" xfId="0" applyBorder="1" applyAlignment="1">
      <alignment horizontal="center"/>
    </xf>
    <xf numFmtId="0" fontId="0" fillId="33" borderId="49" xfId="0" applyFill="1" applyBorder="1" applyAlignment="1">
      <alignment horizontal="center" vertical="center" wrapText="1"/>
    </xf>
    <xf numFmtId="4" fontId="0" fillId="33" borderId="49" xfId="0" applyNumberFormat="1" applyFill="1" applyBorder="1" applyAlignment="1">
      <alignment horizontal="center" vertical="center" wrapText="1"/>
    </xf>
    <xf numFmtId="0" fontId="0" fillId="0" borderId="19" xfId="0" applyBorder="1"/>
    <xf numFmtId="0" fontId="0" fillId="0" borderId="19" xfId="0" applyBorder="1" applyAlignment="1">
      <alignment horizontal="center"/>
    </xf>
    <xf numFmtId="0" fontId="0" fillId="0" borderId="19" xfId="0" applyBorder="1" applyAlignment="1">
      <alignment wrapText="1"/>
    </xf>
    <xf numFmtId="4" fontId="0" fillId="0" borderId="19" xfId="0" applyNumberFormat="1" applyBorder="1"/>
    <xf numFmtId="0" fontId="16" fillId="33" borderId="20" xfId="0" applyFont="1" applyFill="1" applyBorder="1" applyAlignment="1">
      <alignment horizontal="right" wrapText="1"/>
    </xf>
    <xf numFmtId="4" fontId="16" fillId="33" borderId="20" xfId="0" applyNumberFormat="1" applyFont="1" applyFill="1" applyBorder="1"/>
    <xf numFmtId="4" fontId="0" fillId="41" borderId="20" xfId="0" applyNumberFormat="1" applyFill="1" applyBorder="1"/>
    <xf numFmtId="0" fontId="16" fillId="33" borderId="21" xfId="0" applyFont="1" applyFill="1" applyBorder="1" applyAlignment="1">
      <alignment horizontal="right" wrapText="1"/>
    </xf>
    <xf numFmtId="4" fontId="16" fillId="33" borderId="21" xfId="0" applyNumberFormat="1" applyFont="1" applyFill="1" applyBorder="1"/>
  </cellXfs>
  <cellStyles count="47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rmal_Novo padrão - BDI e Encargos - SG_Proposta" xfId="42"/>
    <cellStyle name="Normal_Pasta2_Novo padrão - BDI e Encargos - SG_Proposta" xfId="44"/>
    <cellStyle name="Nota" xfId="15" builtinId="10" customBuiltin="1"/>
    <cellStyle name="Porcentagem" xfId="46" builtinId="5"/>
    <cellStyle name="Porcentagem 2" xfId="43"/>
    <cellStyle name="Porcentagem 3" xfId="45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20"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219074</xdr:rowOff>
    </xdr:from>
    <xdr:to>
      <xdr:col>0</xdr:col>
      <xdr:colOff>857249</xdr:colOff>
      <xdr:row>5</xdr:row>
      <xdr:rowOff>161925</xdr:rowOff>
    </xdr:to>
    <xdr:pic>
      <xdr:nvPicPr>
        <xdr:cNvPr id="4" name="Imagem 3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09574"/>
          <a:ext cx="828674" cy="800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247651</xdr:colOff>
      <xdr:row>1</xdr:row>
      <xdr:rowOff>125582</xdr:rowOff>
    </xdr:from>
    <xdr:to>
      <xdr:col>9</xdr:col>
      <xdr:colOff>523876</xdr:colOff>
      <xdr:row>6</xdr:row>
      <xdr:rowOff>123826</xdr:rowOff>
    </xdr:to>
    <xdr:pic>
      <xdr:nvPicPr>
        <xdr:cNvPr id="5" name="Imagem 4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1" y="316082"/>
          <a:ext cx="895350" cy="1045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10</xdr:row>
          <xdr:rowOff>85725</xdr:rowOff>
        </xdr:from>
        <xdr:to>
          <xdr:col>8</xdr:col>
          <xdr:colOff>361950</xdr:colOff>
          <xdr:row>17</xdr:row>
          <xdr:rowOff>9525</xdr:rowOff>
        </xdr:to>
        <xdr:sp macro="" textlink="">
          <xdr:nvSpPr>
            <xdr:cNvPr id="5121" name="Object 1025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65525</xdr:row>
          <xdr:rowOff>95250</xdr:rowOff>
        </xdr:from>
        <xdr:to>
          <xdr:col>8</xdr:col>
          <xdr:colOff>323850</xdr:colOff>
          <xdr:row>65530</xdr:row>
          <xdr:rowOff>47625</xdr:rowOff>
        </xdr:to>
        <xdr:sp macro="" textlink="">
          <xdr:nvSpPr>
            <xdr:cNvPr id="5122" name="Object 1026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131061</xdr:row>
          <xdr:rowOff>95250</xdr:rowOff>
        </xdr:from>
        <xdr:to>
          <xdr:col>8</xdr:col>
          <xdr:colOff>323850</xdr:colOff>
          <xdr:row>131066</xdr:row>
          <xdr:rowOff>47625</xdr:rowOff>
        </xdr:to>
        <xdr:sp macro="" textlink="">
          <xdr:nvSpPr>
            <xdr:cNvPr id="5123" name="Object 1027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196597</xdr:row>
          <xdr:rowOff>95250</xdr:rowOff>
        </xdr:from>
        <xdr:to>
          <xdr:col>8</xdr:col>
          <xdr:colOff>323850</xdr:colOff>
          <xdr:row>196602</xdr:row>
          <xdr:rowOff>47625</xdr:rowOff>
        </xdr:to>
        <xdr:sp macro="" textlink="">
          <xdr:nvSpPr>
            <xdr:cNvPr id="5124" name="Object 1028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262133</xdr:row>
          <xdr:rowOff>95250</xdr:rowOff>
        </xdr:from>
        <xdr:to>
          <xdr:col>8</xdr:col>
          <xdr:colOff>323850</xdr:colOff>
          <xdr:row>262138</xdr:row>
          <xdr:rowOff>47625</xdr:rowOff>
        </xdr:to>
        <xdr:sp macro="" textlink="">
          <xdr:nvSpPr>
            <xdr:cNvPr id="5125" name="Object 1029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327669</xdr:row>
          <xdr:rowOff>95250</xdr:rowOff>
        </xdr:from>
        <xdr:to>
          <xdr:col>8</xdr:col>
          <xdr:colOff>323850</xdr:colOff>
          <xdr:row>327674</xdr:row>
          <xdr:rowOff>47625</xdr:rowOff>
        </xdr:to>
        <xdr:sp macro="" textlink="">
          <xdr:nvSpPr>
            <xdr:cNvPr id="5126" name="Object 1030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393205</xdr:row>
          <xdr:rowOff>95250</xdr:rowOff>
        </xdr:from>
        <xdr:to>
          <xdr:col>8</xdr:col>
          <xdr:colOff>323850</xdr:colOff>
          <xdr:row>393210</xdr:row>
          <xdr:rowOff>47625</xdr:rowOff>
        </xdr:to>
        <xdr:sp macro="" textlink="">
          <xdr:nvSpPr>
            <xdr:cNvPr id="5127" name="Object 1031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458741</xdr:row>
          <xdr:rowOff>95250</xdr:rowOff>
        </xdr:from>
        <xdr:to>
          <xdr:col>8</xdr:col>
          <xdr:colOff>323850</xdr:colOff>
          <xdr:row>458746</xdr:row>
          <xdr:rowOff>47625</xdr:rowOff>
        </xdr:to>
        <xdr:sp macro="" textlink="">
          <xdr:nvSpPr>
            <xdr:cNvPr id="5128" name="Object 1032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524277</xdr:row>
          <xdr:rowOff>95250</xdr:rowOff>
        </xdr:from>
        <xdr:to>
          <xdr:col>8</xdr:col>
          <xdr:colOff>323850</xdr:colOff>
          <xdr:row>524282</xdr:row>
          <xdr:rowOff>47625</xdr:rowOff>
        </xdr:to>
        <xdr:sp macro="" textlink="">
          <xdr:nvSpPr>
            <xdr:cNvPr id="5129" name="Object 1033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589813</xdr:row>
          <xdr:rowOff>95250</xdr:rowOff>
        </xdr:from>
        <xdr:to>
          <xdr:col>8</xdr:col>
          <xdr:colOff>323850</xdr:colOff>
          <xdr:row>589818</xdr:row>
          <xdr:rowOff>47625</xdr:rowOff>
        </xdr:to>
        <xdr:sp macro="" textlink="">
          <xdr:nvSpPr>
            <xdr:cNvPr id="5130" name="Object 1034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655349</xdr:row>
          <xdr:rowOff>95250</xdr:rowOff>
        </xdr:from>
        <xdr:to>
          <xdr:col>8</xdr:col>
          <xdr:colOff>323850</xdr:colOff>
          <xdr:row>655354</xdr:row>
          <xdr:rowOff>47625</xdr:rowOff>
        </xdr:to>
        <xdr:sp macro="" textlink="">
          <xdr:nvSpPr>
            <xdr:cNvPr id="5131" name="Object 1035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720885</xdr:row>
          <xdr:rowOff>95250</xdr:rowOff>
        </xdr:from>
        <xdr:to>
          <xdr:col>8</xdr:col>
          <xdr:colOff>323850</xdr:colOff>
          <xdr:row>720890</xdr:row>
          <xdr:rowOff>47625</xdr:rowOff>
        </xdr:to>
        <xdr:sp macro="" textlink="">
          <xdr:nvSpPr>
            <xdr:cNvPr id="5132" name="Object 1036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786421</xdr:row>
          <xdr:rowOff>95250</xdr:rowOff>
        </xdr:from>
        <xdr:to>
          <xdr:col>8</xdr:col>
          <xdr:colOff>323850</xdr:colOff>
          <xdr:row>786426</xdr:row>
          <xdr:rowOff>47625</xdr:rowOff>
        </xdr:to>
        <xdr:sp macro="" textlink="">
          <xdr:nvSpPr>
            <xdr:cNvPr id="5133" name="Object 1037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851957</xdr:row>
          <xdr:rowOff>95250</xdr:rowOff>
        </xdr:from>
        <xdr:to>
          <xdr:col>8</xdr:col>
          <xdr:colOff>323850</xdr:colOff>
          <xdr:row>851962</xdr:row>
          <xdr:rowOff>47625</xdr:rowOff>
        </xdr:to>
        <xdr:sp macro="" textlink="">
          <xdr:nvSpPr>
            <xdr:cNvPr id="5134" name="Object 1038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917493</xdr:row>
          <xdr:rowOff>95250</xdr:rowOff>
        </xdr:from>
        <xdr:to>
          <xdr:col>8</xdr:col>
          <xdr:colOff>323850</xdr:colOff>
          <xdr:row>917498</xdr:row>
          <xdr:rowOff>47625</xdr:rowOff>
        </xdr:to>
        <xdr:sp macro="" textlink="">
          <xdr:nvSpPr>
            <xdr:cNvPr id="5135" name="Object 1039" hidden="1">
              <a:extLst>
                <a:ext uri="{63B3BB69-23CF-44E3-9099-C40C66FF867C}">
                  <a14:compatExt spid="_x0000_s5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983029</xdr:row>
          <xdr:rowOff>95250</xdr:rowOff>
        </xdr:from>
        <xdr:to>
          <xdr:col>8</xdr:col>
          <xdr:colOff>323850</xdr:colOff>
          <xdr:row>983034</xdr:row>
          <xdr:rowOff>47625</xdr:rowOff>
        </xdr:to>
        <xdr:sp macro="" textlink="">
          <xdr:nvSpPr>
            <xdr:cNvPr id="5136" name="Object 1040" hidden="1">
              <a:extLst>
                <a:ext uri="{63B3BB69-23CF-44E3-9099-C40C66FF867C}">
                  <a14:compatExt spid="_x0000_s5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10</xdr:row>
          <xdr:rowOff>95250</xdr:rowOff>
        </xdr:from>
        <xdr:to>
          <xdr:col>264</xdr:col>
          <xdr:colOff>323850</xdr:colOff>
          <xdr:row>15</xdr:row>
          <xdr:rowOff>47625</xdr:rowOff>
        </xdr:to>
        <xdr:sp macro="" textlink="">
          <xdr:nvSpPr>
            <xdr:cNvPr id="5137" name="Object 1041" hidden="1">
              <a:extLst>
                <a:ext uri="{63B3BB69-23CF-44E3-9099-C40C66FF867C}">
                  <a14:compatExt spid="_x0000_s5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65525</xdr:row>
          <xdr:rowOff>95250</xdr:rowOff>
        </xdr:from>
        <xdr:to>
          <xdr:col>264</xdr:col>
          <xdr:colOff>323850</xdr:colOff>
          <xdr:row>65530</xdr:row>
          <xdr:rowOff>47625</xdr:rowOff>
        </xdr:to>
        <xdr:sp macro="" textlink="">
          <xdr:nvSpPr>
            <xdr:cNvPr id="5138" name="Object 1042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131061</xdr:row>
          <xdr:rowOff>95250</xdr:rowOff>
        </xdr:from>
        <xdr:to>
          <xdr:col>264</xdr:col>
          <xdr:colOff>323850</xdr:colOff>
          <xdr:row>131066</xdr:row>
          <xdr:rowOff>47625</xdr:rowOff>
        </xdr:to>
        <xdr:sp macro="" textlink="">
          <xdr:nvSpPr>
            <xdr:cNvPr id="5139" name="Object 1043" hidden="1">
              <a:extLst>
                <a:ext uri="{63B3BB69-23CF-44E3-9099-C40C66FF867C}">
                  <a14:compatExt spid="_x0000_s5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196597</xdr:row>
          <xdr:rowOff>95250</xdr:rowOff>
        </xdr:from>
        <xdr:to>
          <xdr:col>264</xdr:col>
          <xdr:colOff>323850</xdr:colOff>
          <xdr:row>196602</xdr:row>
          <xdr:rowOff>47625</xdr:rowOff>
        </xdr:to>
        <xdr:sp macro="" textlink="">
          <xdr:nvSpPr>
            <xdr:cNvPr id="5140" name="Object 1044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262133</xdr:row>
          <xdr:rowOff>95250</xdr:rowOff>
        </xdr:from>
        <xdr:to>
          <xdr:col>264</xdr:col>
          <xdr:colOff>323850</xdr:colOff>
          <xdr:row>262138</xdr:row>
          <xdr:rowOff>47625</xdr:rowOff>
        </xdr:to>
        <xdr:sp macro="" textlink="">
          <xdr:nvSpPr>
            <xdr:cNvPr id="5141" name="Object 1045" hidden="1">
              <a:extLst>
                <a:ext uri="{63B3BB69-23CF-44E3-9099-C40C66FF867C}">
                  <a14:compatExt spid="_x0000_s5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327669</xdr:row>
          <xdr:rowOff>95250</xdr:rowOff>
        </xdr:from>
        <xdr:to>
          <xdr:col>264</xdr:col>
          <xdr:colOff>323850</xdr:colOff>
          <xdr:row>327674</xdr:row>
          <xdr:rowOff>47625</xdr:rowOff>
        </xdr:to>
        <xdr:sp macro="" textlink="">
          <xdr:nvSpPr>
            <xdr:cNvPr id="5142" name="Object 1046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393205</xdr:row>
          <xdr:rowOff>95250</xdr:rowOff>
        </xdr:from>
        <xdr:to>
          <xdr:col>264</xdr:col>
          <xdr:colOff>323850</xdr:colOff>
          <xdr:row>393210</xdr:row>
          <xdr:rowOff>47625</xdr:rowOff>
        </xdr:to>
        <xdr:sp macro="" textlink="">
          <xdr:nvSpPr>
            <xdr:cNvPr id="5143" name="Object 1047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458741</xdr:row>
          <xdr:rowOff>95250</xdr:rowOff>
        </xdr:from>
        <xdr:to>
          <xdr:col>264</xdr:col>
          <xdr:colOff>323850</xdr:colOff>
          <xdr:row>458746</xdr:row>
          <xdr:rowOff>47625</xdr:rowOff>
        </xdr:to>
        <xdr:sp macro="" textlink="">
          <xdr:nvSpPr>
            <xdr:cNvPr id="5144" name="Object 1048" hidden="1">
              <a:extLst>
                <a:ext uri="{63B3BB69-23CF-44E3-9099-C40C66FF867C}">
                  <a14:compatExt spid="_x0000_s5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524277</xdr:row>
          <xdr:rowOff>95250</xdr:rowOff>
        </xdr:from>
        <xdr:to>
          <xdr:col>264</xdr:col>
          <xdr:colOff>323850</xdr:colOff>
          <xdr:row>524282</xdr:row>
          <xdr:rowOff>47625</xdr:rowOff>
        </xdr:to>
        <xdr:sp macro="" textlink="">
          <xdr:nvSpPr>
            <xdr:cNvPr id="5145" name="Object 1049" hidden="1">
              <a:extLst>
                <a:ext uri="{63B3BB69-23CF-44E3-9099-C40C66FF867C}">
                  <a14:compatExt spid="_x0000_s5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589813</xdr:row>
          <xdr:rowOff>95250</xdr:rowOff>
        </xdr:from>
        <xdr:to>
          <xdr:col>264</xdr:col>
          <xdr:colOff>323850</xdr:colOff>
          <xdr:row>589818</xdr:row>
          <xdr:rowOff>47625</xdr:rowOff>
        </xdr:to>
        <xdr:sp macro="" textlink="">
          <xdr:nvSpPr>
            <xdr:cNvPr id="5146" name="Object 1050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655349</xdr:row>
          <xdr:rowOff>95250</xdr:rowOff>
        </xdr:from>
        <xdr:to>
          <xdr:col>264</xdr:col>
          <xdr:colOff>323850</xdr:colOff>
          <xdr:row>655354</xdr:row>
          <xdr:rowOff>47625</xdr:rowOff>
        </xdr:to>
        <xdr:sp macro="" textlink="">
          <xdr:nvSpPr>
            <xdr:cNvPr id="5147" name="Object 1051" hidden="1">
              <a:extLst>
                <a:ext uri="{63B3BB69-23CF-44E3-9099-C40C66FF867C}">
                  <a14:compatExt spid="_x0000_s5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720885</xdr:row>
          <xdr:rowOff>95250</xdr:rowOff>
        </xdr:from>
        <xdr:to>
          <xdr:col>264</xdr:col>
          <xdr:colOff>323850</xdr:colOff>
          <xdr:row>720890</xdr:row>
          <xdr:rowOff>47625</xdr:rowOff>
        </xdr:to>
        <xdr:sp macro="" textlink="">
          <xdr:nvSpPr>
            <xdr:cNvPr id="5148" name="Object 1052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786421</xdr:row>
          <xdr:rowOff>95250</xdr:rowOff>
        </xdr:from>
        <xdr:to>
          <xdr:col>264</xdr:col>
          <xdr:colOff>323850</xdr:colOff>
          <xdr:row>786426</xdr:row>
          <xdr:rowOff>47625</xdr:rowOff>
        </xdr:to>
        <xdr:sp macro="" textlink="">
          <xdr:nvSpPr>
            <xdr:cNvPr id="5149" name="Object 1053" hidden="1">
              <a:extLst>
                <a:ext uri="{63B3BB69-23CF-44E3-9099-C40C66FF867C}">
                  <a14:compatExt spid="_x0000_s5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851957</xdr:row>
          <xdr:rowOff>95250</xdr:rowOff>
        </xdr:from>
        <xdr:to>
          <xdr:col>264</xdr:col>
          <xdr:colOff>323850</xdr:colOff>
          <xdr:row>851962</xdr:row>
          <xdr:rowOff>47625</xdr:rowOff>
        </xdr:to>
        <xdr:sp macro="" textlink="">
          <xdr:nvSpPr>
            <xdr:cNvPr id="5150" name="Object 1054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917493</xdr:row>
          <xdr:rowOff>95250</xdr:rowOff>
        </xdr:from>
        <xdr:to>
          <xdr:col>264</xdr:col>
          <xdr:colOff>323850</xdr:colOff>
          <xdr:row>917498</xdr:row>
          <xdr:rowOff>47625</xdr:rowOff>
        </xdr:to>
        <xdr:sp macro="" textlink="">
          <xdr:nvSpPr>
            <xdr:cNvPr id="5151" name="Object 1055" hidden="1">
              <a:extLst>
                <a:ext uri="{63B3BB69-23CF-44E3-9099-C40C66FF867C}">
                  <a14:compatExt spid="_x0000_s5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983029</xdr:row>
          <xdr:rowOff>95250</xdr:rowOff>
        </xdr:from>
        <xdr:to>
          <xdr:col>264</xdr:col>
          <xdr:colOff>323850</xdr:colOff>
          <xdr:row>983034</xdr:row>
          <xdr:rowOff>47625</xdr:rowOff>
        </xdr:to>
        <xdr:sp macro="" textlink="">
          <xdr:nvSpPr>
            <xdr:cNvPr id="5152" name="Object 1056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10</xdr:row>
          <xdr:rowOff>95250</xdr:rowOff>
        </xdr:from>
        <xdr:to>
          <xdr:col>520</xdr:col>
          <xdr:colOff>323850</xdr:colOff>
          <xdr:row>15</xdr:row>
          <xdr:rowOff>47625</xdr:rowOff>
        </xdr:to>
        <xdr:sp macro="" textlink="">
          <xdr:nvSpPr>
            <xdr:cNvPr id="5153" name="Object 1057" hidden="1">
              <a:extLst>
                <a:ext uri="{63B3BB69-23CF-44E3-9099-C40C66FF867C}">
                  <a14:compatExt spid="_x0000_s5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65525</xdr:row>
          <xdr:rowOff>95250</xdr:rowOff>
        </xdr:from>
        <xdr:to>
          <xdr:col>520</xdr:col>
          <xdr:colOff>323850</xdr:colOff>
          <xdr:row>65530</xdr:row>
          <xdr:rowOff>47625</xdr:rowOff>
        </xdr:to>
        <xdr:sp macro="" textlink="">
          <xdr:nvSpPr>
            <xdr:cNvPr id="5154" name="Object 1058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131061</xdr:row>
          <xdr:rowOff>95250</xdr:rowOff>
        </xdr:from>
        <xdr:to>
          <xdr:col>520</xdr:col>
          <xdr:colOff>323850</xdr:colOff>
          <xdr:row>131066</xdr:row>
          <xdr:rowOff>47625</xdr:rowOff>
        </xdr:to>
        <xdr:sp macro="" textlink="">
          <xdr:nvSpPr>
            <xdr:cNvPr id="5155" name="Object 1059" hidden="1">
              <a:extLst>
                <a:ext uri="{63B3BB69-23CF-44E3-9099-C40C66FF867C}">
                  <a14:compatExt spid="_x0000_s5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196597</xdr:row>
          <xdr:rowOff>95250</xdr:rowOff>
        </xdr:from>
        <xdr:to>
          <xdr:col>520</xdr:col>
          <xdr:colOff>323850</xdr:colOff>
          <xdr:row>196602</xdr:row>
          <xdr:rowOff>47625</xdr:rowOff>
        </xdr:to>
        <xdr:sp macro="" textlink="">
          <xdr:nvSpPr>
            <xdr:cNvPr id="5156" name="Object 1060" hidden="1">
              <a:extLst>
                <a:ext uri="{63B3BB69-23CF-44E3-9099-C40C66FF867C}">
                  <a14:compatExt spid="_x0000_s5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262133</xdr:row>
          <xdr:rowOff>95250</xdr:rowOff>
        </xdr:from>
        <xdr:to>
          <xdr:col>520</xdr:col>
          <xdr:colOff>323850</xdr:colOff>
          <xdr:row>262138</xdr:row>
          <xdr:rowOff>47625</xdr:rowOff>
        </xdr:to>
        <xdr:sp macro="" textlink="">
          <xdr:nvSpPr>
            <xdr:cNvPr id="5157" name="Object 1061" hidden="1">
              <a:extLst>
                <a:ext uri="{63B3BB69-23CF-44E3-9099-C40C66FF867C}">
                  <a14:compatExt spid="_x0000_s5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327669</xdr:row>
          <xdr:rowOff>95250</xdr:rowOff>
        </xdr:from>
        <xdr:to>
          <xdr:col>520</xdr:col>
          <xdr:colOff>323850</xdr:colOff>
          <xdr:row>327674</xdr:row>
          <xdr:rowOff>47625</xdr:rowOff>
        </xdr:to>
        <xdr:sp macro="" textlink="">
          <xdr:nvSpPr>
            <xdr:cNvPr id="5158" name="Object 1062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393205</xdr:row>
          <xdr:rowOff>95250</xdr:rowOff>
        </xdr:from>
        <xdr:to>
          <xdr:col>520</xdr:col>
          <xdr:colOff>323850</xdr:colOff>
          <xdr:row>393210</xdr:row>
          <xdr:rowOff>47625</xdr:rowOff>
        </xdr:to>
        <xdr:sp macro="" textlink="">
          <xdr:nvSpPr>
            <xdr:cNvPr id="5159" name="Object 1063" hidden="1">
              <a:extLst>
                <a:ext uri="{63B3BB69-23CF-44E3-9099-C40C66FF867C}">
                  <a14:compatExt spid="_x0000_s5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458741</xdr:row>
          <xdr:rowOff>95250</xdr:rowOff>
        </xdr:from>
        <xdr:to>
          <xdr:col>520</xdr:col>
          <xdr:colOff>323850</xdr:colOff>
          <xdr:row>458746</xdr:row>
          <xdr:rowOff>47625</xdr:rowOff>
        </xdr:to>
        <xdr:sp macro="" textlink="">
          <xdr:nvSpPr>
            <xdr:cNvPr id="5160" name="Object 1064" hidden="1">
              <a:extLst>
                <a:ext uri="{63B3BB69-23CF-44E3-9099-C40C66FF867C}">
                  <a14:compatExt spid="_x0000_s5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524277</xdr:row>
          <xdr:rowOff>95250</xdr:rowOff>
        </xdr:from>
        <xdr:to>
          <xdr:col>520</xdr:col>
          <xdr:colOff>323850</xdr:colOff>
          <xdr:row>524282</xdr:row>
          <xdr:rowOff>47625</xdr:rowOff>
        </xdr:to>
        <xdr:sp macro="" textlink="">
          <xdr:nvSpPr>
            <xdr:cNvPr id="5161" name="Object 1065" hidden="1">
              <a:extLst>
                <a:ext uri="{63B3BB69-23CF-44E3-9099-C40C66FF867C}">
                  <a14:compatExt spid="_x0000_s5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589813</xdr:row>
          <xdr:rowOff>95250</xdr:rowOff>
        </xdr:from>
        <xdr:to>
          <xdr:col>520</xdr:col>
          <xdr:colOff>323850</xdr:colOff>
          <xdr:row>589818</xdr:row>
          <xdr:rowOff>47625</xdr:rowOff>
        </xdr:to>
        <xdr:sp macro="" textlink="">
          <xdr:nvSpPr>
            <xdr:cNvPr id="5162" name="Object 1066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655349</xdr:row>
          <xdr:rowOff>95250</xdr:rowOff>
        </xdr:from>
        <xdr:to>
          <xdr:col>520</xdr:col>
          <xdr:colOff>323850</xdr:colOff>
          <xdr:row>655354</xdr:row>
          <xdr:rowOff>47625</xdr:rowOff>
        </xdr:to>
        <xdr:sp macro="" textlink="">
          <xdr:nvSpPr>
            <xdr:cNvPr id="5163" name="Object 1067" hidden="1">
              <a:extLst>
                <a:ext uri="{63B3BB69-23CF-44E3-9099-C40C66FF867C}">
                  <a14:compatExt spid="_x0000_s5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720885</xdr:row>
          <xdr:rowOff>95250</xdr:rowOff>
        </xdr:from>
        <xdr:to>
          <xdr:col>520</xdr:col>
          <xdr:colOff>323850</xdr:colOff>
          <xdr:row>720890</xdr:row>
          <xdr:rowOff>47625</xdr:rowOff>
        </xdr:to>
        <xdr:sp macro="" textlink="">
          <xdr:nvSpPr>
            <xdr:cNvPr id="5164" name="Object 1068" hidden="1">
              <a:extLst>
                <a:ext uri="{63B3BB69-23CF-44E3-9099-C40C66FF867C}">
                  <a14:compatExt spid="_x0000_s5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786421</xdr:row>
          <xdr:rowOff>95250</xdr:rowOff>
        </xdr:from>
        <xdr:to>
          <xdr:col>520</xdr:col>
          <xdr:colOff>323850</xdr:colOff>
          <xdr:row>786426</xdr:row>
          <xdr:rowOff>47625</xdr:rowOff>
        </xdr:to>
        <xdr:sp macro="" textlink="">
          <xdr:nvSpPr>
            <xdr:cNvPr id="5165" name="Object 1069" hidden="1">
              <a:extLst>
                <a:ext uri="{63B3BB69-23CF-44E3-9099-C40C66FF867C}">
                  <a14:compatExt spid="_x0000_s5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851957</xdr:row>
          <xdr:rowOff>95250</xdr:rowOff>
        </xdr:from>
        <xdr:to>
          <xdr:col>520</xdr:col>
          <xdr:colOff>323850</xdr:colOff>
          <xdr:row>851962</xdr:row>
          <xdr:rowOff>47625</xdr:rowOff>
        </xdr:to>
        <xdr:sp macro="" textlink="">
          <xdr:nvSpPr>
            <xdr:cNvPr id="5166" name="Object 1070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917493</xdr:row>
          <xdr:rowOff>95250</xdr:rowOff>
        </xdr:from>
        <xdr:to>
          <xdr:col>520</xdr:col>
          <xdr:colOff>323850</xdr:colOff>
          <xdr:row>917498</xdr:row>
          <xdr:rowOff>47625</xdr:rowOff>
        </xdr:to>
        <xdr:sp macro="" textlink="">
          <xdr:nvSpPr>
            <xdr:cNvPr id="5167" name="Object 1071" hidden="1">
              <a:extLst>
                <a:ext uri="{63B3BB69-23CF-44E3-9099-C40C66FF867C}">
                  <a14:compatExt spid="_x0000_s5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983029</xdr:row>
          <xdr:rowOff>95250</xdr:rowOff>
        </xdr:from>
        <xdr:to>
          <xdr:col>520</xdr:col>
          <xdr:colOff>323850</xdr:colOff>
          <xdr:row>983034</xdr:row>
          <xdr:rowOff>47625</xdr:rowOff>
        </xdr:to>
        <xdr:sp macro="" textlink="">
          <xdr:nvSpPr>
            <xdr:cNvPr id="5168" name="Object 1072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10</xdr:row>
          <xdr:rowOff>95250</xdr:rowOff>
        </xdr:from>
        <xdr:to>
          <xdr:col>776</xdr:col>
          <xdr:colOff>323850</xdr:colOff>
          <xdr:row>15</xdr:row>
          <xdr:rowOff>47625</xdr:rowOff>
        </xdr:to>
        <xdr:sp macro="" textlink="">
          <xdr:nvSpPr>
            <xdr:cNvPr id="5169" name="Object 1073" hidden="1">
              <a:extLst>
                <a:ext uri="{63B3BB69-23CF-44E3-9099-C40C66FF867C}">
                  <a14:compatExt spid="_x0000_s5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65525</xdr:row>
          <xdr:rowOff>95250</xdr:rowOff>
        </xdr:from>
        <xdr:to>
          <xdr:col>776</xdr:col>
          <xdr:colOff>323850</xdr:colOff>
          <xdr:row>65530</xdr:row>
          <xdr:rowOff>47625</xdr:rowOff>
        </xdr:to>
        <xdr:sp macro="" textlink="">
          <xdr:nvSpPr>
            <xdr:cNvPr id="5170" name="Object 1074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131061</xdr:row>
          <xdr:rowOff>95250</xdr:rowOff>
        </xdr:from>
        <xdr:to>
          <xdr:col>776</xdr:col>
          <xdr:colOff>323850</xdr:colOff>
          <xdr:row>131066</xdr:row>
          <xdr:rowOff>47625</xdr:rowOff>
        </xdr:to>
        <xdr:sp macro="" textlink="">
          <xdr:nvSpPr>
            <xdr:cNvPr id="5171" name="Object 1075" hidden="1">
              <a:extLst>
                <a:ext uri="{63B3BB69-23CF-44E3-9099-C40C66FF867C}">
                  <a14:compatExt spid="_x0000_s5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196597</xdr:row>
          <xdr:rowOff>95250</xdr:rowOff>
        </xdr:from>
        <xdr:to>
          <xdr:col>776</xdr:col>
          <xdr:colOff>323850</xdr:colOff>
          <xdr:row>196602</xdr:row>
          <xdr:rowOff>47625</xdr:rowOff>
        </xdr:to>
        <xdr:sp macro="" textlink="">
          <xdr:nvSpPr>
            <xdr:cNvPr id="5172" name="Object 1076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262133</xdr:row>
          <xdr:rowOff>95250</xdr:rowOff>
        </xdr:from>
        <xdr:to>
          <xdr:col>776</xdr:col>
          <xdr:colOff>323850</xdr:colOff>
          <xdr:row>262138</xdr:row>
          <xdr:rowOff>47625</xdr:rowOff>
        </xdr:to>
        <xdr:sp macro="" textlink="">
          <xdr:nvSpPr>
            <xdr:cNvPr id="5173" name="Object 1077" hidden="1">
              <a:extLst>
                <a:ext uri="{63B3BB69-23CF-44E3-9099-C40C66FF867C}">
                  <a14:compatExt spid="_x0000_s5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327669</xdr:row>
          <xdr:rowOff>95250</xdr:rowOff>
        </xdr:from>
        <xdr:to>
          <xdr:col>776</xdr:col>
          <xdr:colOff>323850</xdr:colOff>
          <xdr:row>327674</xdr:row>
          <xdr:rowOff>47625</xdr:rowOff>
        </xdr:to>
        <xdr:sp macro="" textlink="">
          <xdr:nvSpPr>
            <xdr:cNvPr id="5174" name="Object 1078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393205</xdr:row>
          <xdr:rowOff>95250</xdr:rowOff>
        </xdr:from>
        <xdr:to>
          <xdr:col>776</xdr:col>
          <xdr:colOff>323850</xdr:colOff>
          <xdr:row>393210</xdr:row>
          <xdr:rowOff>47625</xdr:rowOff>
        </xdr:to>
        <xdr:sp macro="" textlink="">
          <xdr:nvSpPr>
            <xdr:cNvPr id="5175" name="Object 1079" hidden="1">
              <a:extLst>
                <a:ext uri="{63B3BB69-23CF-44E3-9099-C40C66FF867C}">
                  <a14:compatExt spid="_x0000_s5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458741</xdr:row>
          <xdr:rowOff>95250</xdr:rowOff>
        </xdr:from>
        <xdr:to>
          <xdr:col>776</xdr:col>
          <xdr:colOff>323850</xdr:colOff>
          <xdr:row>458746</xdr:row>
          <xdr:rowOff>47625</xdr:rowOff>
        </xdr:to>
        <xdr:sp macro="" textlink="">
          <xdr:nvSpPr>
            <xdr:cNvPr id="5176" name="Object 1080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524277</xdr:row>
          <xdr:rowOff>95250</xdr:rowOff>
        </xdr:from>
        <xdr:to>
          <xdr:col>776</xdr:col>
          <xdr:colOff>323850</xdr:colOff>
          <xdr:row>524282</xdr:row>
          <xdr:rowOff>47625</xdr:rowOff>
        </xdr:to>
        <xdr:sp macro="" textlink="">
          <xdr:nvSpPr>
            <xdr:cNvPr id="5177" name="Object 1081" hidden="1">
              <a:extLst>
                <a:ext uri="{63B3BB69-23CF-44E3-9099-C40C66FF867C}">
                  <a14:compatExt spid="_x0000_s5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589813</xdr:row>
          <xdr:rowOff>95250</xdr:rowOff>
        </xdr:from>
        <xdr:to>
          <xdr:col>776</xdr:col>
          <xdr:colOff>323850</xdr:colOff>
          <xdr:row>589818</xdr:row>
          <xdr:rowOff>47625</xdr:rowOff>
        </xdr:to>
        <xdr:sp macro="" textlink="">
          <xdr:nvSpPr>
            <xdr:cNvPr id="5178" name="Object 1082" hidden="1">
              <a:extLst>
                <a:ext uri="{63B3BB69-23CF-44E3-9099-C40C66FF867C}">
                  <a14:compatExt spid="_x0000_s5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655349</xdr:row>
          <xdr:rowOff>95250</xdr:rowOff>
        </xdr:from>
        <xdr:to>
          <xdr:col>776</xdr:col>
          <xdr:colOff>323850</xdr:colOff>
          <xdr:row>655354</xdr:row>
          <xdr:rowOff>47625</xdr:rowOff>
        </xdr:to>
        <xdr:sp macro="" textlink="">
          <xdr:nvSpPr>
            <xdr:cNvPr id="5179" name="Object 1083" hidden="1">
              <a:extLst>
                <a:ext uri="{63B3BB69-23CF-44E3-9099-C40C66FF867C}">
                  <a14:compatExt spid="_x0000_s5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720885</xdr:row>
          <xdr:rowOff>95250</xdr:rowOff>
        </xdr:from>
        <xdr:to>
          <xdr:col>776</xdr:col>
          <xdr:colOff>323850</xdr:colOff>
          <xdr:row>720890</xdr:row>
          <xdr:rowOff>47625</xdr:rowOff>
        </xdr:to>
        <xdr:sp macro="" textlink="">
          <xdr:nvSpPr>
            <xdr:cNvPr id="5180" name="Object 1084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786421</xdr:row>
          <xdr:rowOff>95250</xdr:rowOff>
        </xdr:from>
        <xdr:to>
          <xdr:col>776</xdr:col>
          <xdr:colOff>323850</xdr:colOff>
          <xdr:row>786426</xdr:row>
          <xdr:rowOff>47625</xdr:rowOff>
        </xdr:to>
        <xdr:sp macro="" textlink="">
          <xdr:nvSpPr>
            <xdr:cNvPr id="5181" name="Object 1085" hidden="1">
              <a:extLst>
                <a:ext uri="{63B3BB69-23CF-44E3-9099-C40C66FF867C}">
                  <a14:compatExt spid="_x0000_s5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851957</xdr:row>
          <xdr:rowOff>95250</xdr:rowOff>
        </xdr:from>
        <xdr:to>
          <xdr:col>776</xdr:col>
          <xdr:colOff>323850</xdr:colOff>
          <xdr:row>851962</xdr:row>
          <xdr:rowOff>47625</xdr:rowOff>
        </xdr:to>
        <xdr:sp macro="" textlink="">
          <xdr:nvSpPr>
            <xdr:cNvPr id="5182" name="Object 1086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917493</xdr:row>
          <xdr:rowOff>95250</xdr:rowOff>
        </xdr:from>
        <xdr:to>
          <xdr:col>776</xdr:col>
          <xdr:colOff>323850</xdr:colOff>
          <xdr:row>917498</xdr:row>
          <xdr:rowOff>47625</xdr:rowOff>
        </xdr:to>
        <xdr:sp macro="" textlink="">
          <xdr:nvSpPr>
            <xdr:cNvPr id="5183" name="Object 1087" hidden="1">
              <a:extLst>
                <a:ext uri="{63B3BB69-23CF-44E3-9099-C40C66FF867C}">
                  <a14:compatExt spid="_x0000_s5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983029</xdr:row>
          <xdr:rowOff>95250</xdr:rowOff>
        </xdr:from>
        <xdr:to>
          <xdr:col>776</xdr:col>
          <xdr:colOff>323850</xdr:colOff>
          <xdr:row>983034</xdr:row>
          <xdr:rowOff>47625</xdr:rowOff>
        </xdr:to>
        <xdr:sp macro="" textlink="">
          <xdr:nvSpPr>
            <xdr:cNvPr id="5184" name="Object 1088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10</xdr:row>
          <xdr:rowOff>95250</xdr:rowOff>
        </xdr:from>
        <xdr:to>
          <xdr:col>1032</xdr:col>
          <xdr:colOff>323850</xdr:colOff>
          <xdr:row>15</xdr:row>
          <xdr:rowOff>47625</xdr:rowOff>
        </xdr:to>
        <xdr:sp macro="" textlink="">
          <xdr:nvSpPr>
            <xdr:cNvPr id="5185" name="Object 1089" hidden="1">
              <a:extLst>
                <a:ext uri="{63B3BB69-23CF-44E3-9099-C40C66FF867C}">
                  <a14:compatExt spid="_x0000_s5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65525</xdr:row>
          <xdr:rowOff>95250</xdr:rowOff>
        </xdr:from>
        <xdr:to>
          <xdr:col>1032</xdr:col>
          <xdr:colOff>323850</xdr:colOff>
          <xdr:row>65530</xdr:row>
          <xdr:rowOff>47625</xdr:rowOff>
        </xdr:to>
        <xdr:sp macro="" textlink="">
          <xdr:nvSpPr>
            <xdr:cNvPr id="5186" name="Object 1090" hidden="1">
              <a:extLst>
                <a:ext uri="{63B3BB69-23CF-44E3-9099-C40C66FF867C}">
                  <a14:compatExt spid="_x0000_s5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131061</xdr:row>
          <xdr:rowOff>95250</xdr:rowOff>
        </xdr:from>
        <xdr:to>
          <xdr:col>1032</xdr:col>
          <xdr:colOff>323850</xdr:colOff>
          <xdr:row>131066</xdr:row>
          <xdr:rowOff>47625</xdr:rowOff>
        </xdr:to>
        <xdr:sp macro="" textlink="">
          <xdr:nvSpPr>
            <xdr:cNvPr id="5187" name="Object 1091" hidden="1">
              <a:extLst>
                <a:ext uri="{63B3BB69-23CF-44E3-9099-C40C66FF867C}">
                  <a14:compatExt spid="_x0000_s5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196597</xdr:row>
          <xdr:rowOff>95250</xdr:rowOff>
        </xdr:from>
        <xdr:to>
          <xdr:col>1032</xdr:col>
          <xdr:colOff>323850</xdr:colOff>
          <xdr:row>196602</xdr:row>
          <xdr:rowOff>47625</xdr:rowOff>
        </xdr:to>
        <xdr:sp macro="" textlink="">
          <xdr:nvSpPr>
            <xdr:cNvPr id="5188" name="Object 1092" hidden="1">
              <a:extLst>
                <a:ext uri="{63B3BB69-23CF-44E3-9099-C40C66FF867C}">
                  <a14:compatExt spid="_x0000_s5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262133</xdr:row>
          <xdr:rowOff>95250</xdr:rowOff>
        </xdr:from>
        <xdr:to>
          <xdr:col>1032</xdr:col>
          <xdr:colOff>323850</xdr:colOff>
          <xdr:row>262138</xdr:row>
          <xdr:rowOff>47625</xdr:rowOff>
        </xdr:to>
        <xdr:sp macro="" textlink="">
          <xdr:nvSpPr>
            <xdr:cNvPr id="5189" name="Object 1093" hidden="1">
              <a:extLst>
                <a:ext uri="{63B3BB69-23CF-44E3-9099-C40C66FF867C}">
                  <a14:compatExt spid="_x0000_s5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327669</xdr:row>
          <xdr:rowOff>95250</xdr:rowOff>
        </xdr:from>
        <xdr:to>
          <xdr:col>1032</xdr:col>
          <xdr:colOff>323850</xdr:colOff>
          <xdr:row>327674</xdr:row>
          <xdr:rowOff>47625</xdr:rowOff>
        </xdr:to>
        <xdr:sp macro="" textlink="">
          <xdr:nvSpPr>
            <xdr:cNvPr id="5190" name="Object 1094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393205</xdr:row>
          <xdr:rowOff>95250</xdr:rowOff>
        </xdr:from>
        <xdr:to>
          <xdr:col>1032</xdr:col>
          <xdr:colOff>323850</xdr:colOff>
          <xdr:row>393210</xdr:row>
          <xdr:rowOff>47625</xdr:rowOff>
        </xdr:to>
        <xdr:sp macro="" textlink="">
          <xdr:nvSpPr>
            <xdr:cNvPr id="5191" name="Object 1095" hidden="1">
              <a:extLst>
                <a:ext uri="{63B3BB69-23CF-44E3-9099-C40C66FF867C}">
                  <a14:compatExt spid="_x0000_s5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458741</xdr:row>
          <xdr:rowOff>95250</xdr:rowOff>
        </xdr:from>
        <xdr:to>
          <xdr:col>1032</xdr:col>
          <xdr:colOff>323850</xdr:colOff>
          <xdr:row>458746</xdr:row>
          <xdr:rowOff>47625</xdr:rowOff>
        </xdr:to>
        <xdr:sp macro="" textlink="">
          <xdr:nvSpPr>
            <xdr:cNvPr id="5192" name="Object 1096" hidden="1">
              <a:extLst>
                <a:ext uri="{63B3BB69-23CF-44E3-9099-C40C66FF867C}">
                  <a14:compatExt spid="_x0000_s5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524277</xdr:row>
          <xdr:rowOff>95250</xdr:rowOff>
        </xdr:from>
        <xdr:to>
          <xdr:col>1032</xdr:col>
          <xdr:colOff>323850</xdr:colOff>
          <xdr:row>524282</xdr:row>
          <xdr:rowOff>47625</xdr:rowOff>
        </xdr:to>
        <xdr:sp macro="" textlink="">
          <xdr:nvSpPr>
            <xdr:cNvPr id="5193" name="Object 1097" hidden="1">
              <a:extLst>
                <a:ext uri="{63B3BB69-23CF-44E3-9099-C40C66FF867C}">
                  <a14:compatExt spid="_x0000_s5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589813</xdr:row>
          <xdr:rowOff>95250</xdr:rowOff>
        </xdr:from>
        <xdr:to>
          <xdr:col>1032</xdr:col>
          <xdr:colOff>323850</xdr:colOff>
          <xdr:row>589818</xdr:row>
          <xdr:rowOff>47625</xdr:rowOff>
        </xdr:to>
        <xdr:sp macro="" textlink="">
          <xdr:nvSpPr>
            <xdr:cNvPr id="5194" name="Object 1098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655349</xdr:row>
          <xdr:rowOff>95250</xdr:rowOff>
        </xdr:from>
        <xdr:to>
          <xdr:col>1032</xdr:col>
          <xdr:colOff>323850</xdr:colOff>
          <xdr:row>655354</xdr:row>
          <xdr:rowOff>47625</xdr:rowOff>
        </xdr:to>
        <xdr:sp macro="" textlink="">
          <xdr:nvSpPr>
            <xdr:cNvPr id="5195" name="Object 1099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720885</xdr:row>
          <xdr:rowOff>95250</xdr:rowOff>
        </xdr:from>
        <xdr:to>
          <xdr:col>1032</xdr:col>
          <xdr:colOff>323850</xdr:colOff>
          <xdr:row>720890</xdr:row>
          <xdr:rowOff>47625</xdr:rowOff>
        </xdr:to>
        <xdr:sp macro="" textlink="">
          <xdr:nvSpPr>
            <xdr:cNvPr id="5196" name="Object 1100" hidden="1">
              <a:extLst>
                <a:ext uri="{63B3BB69-23CF-44E3-9099-C40C66FF867C}">
                  <a14:compatExt spid="_x0000_s5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786421</xdr:row>
          <xdr:rowOff>95250</xdr:rowOff>
        </xdr:from>
        <xdr:to>
          <xdr:col>1032</xdr:col>
          <xdr:colOff>323850</xdr:colOff>
          <xdr:row>786426</xdr:row>
          <xdr:rowOff>47625</xdr:rowOff>
        </xdr:to>
        <xdr:sp macro="" textlink="">
          <xdr:nvSpPr>
            <xdr:cNvPr id="5197" name="Object 1101" hidden="1">
              <a:extLst>
                <a:ext uri="{63B3BB69-23CF-44E3-9099-C40C66FF867C}">
                  <a14:compatExt spid="_x0000_s5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851957</xdr:row>
          <xdr:rowOff>95250</xdr:rowOff>
        </xdr:from>
        <xdr:to>
          <xdr:col>1032</xdr:col>
          <xdr:colOff>323850</xdr:colOff>
          <xdr:row>851962</xdr:row>
          <xdr:rowOff>47625</xdr:rowOff>
        </xdr:to>
        <xdr:sp macro="" textlink="">
          <xdr:nvSpPr>
            <xdr:cNvPr id="5198" name="Object 1102" hidden="1">
              <a:extLst>
                <a:ext uri="{63B3BB69-23CF-44E3-9099-C40C66FF867C}">
                  <a14:compatExt spid="_x0000_s5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917493</xdr:row>
          <xdr:rowOff>95250</xdr:rowOff>
        </xdr:from>
        <xdr:to>
          <xdr:col>1032</xdr:col>
          <xdr:colOff>323850</xdr:colOff>
          <xdr:row>917498</xdr:row>
          <xdr:rowOff>47625</xdr:rowOff>
        </xdr:to>
        <xdr:sp macro="" textlink="">
          <xdr:nvSpPr>
            <xdr:cNvPr id="5199" name="Object 1103" hidden="1">
              <a:extLst>
                <a:ext uri="{63B3BB69-23CF-44E3-9099-C40C66FF867C}">
                  <a14:compatExt spid="_x0000_s5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983029</xdr:row>
          <xdr:rowOff>95250</xdr:rowOff>
        </xdr:from>
        <xdr:to>
          <xdr:col>1032</xdr:col>
          <xdr:colOff>323850</xdr:colOff>
          <xdr:row>983034</xdr:row>
          <xdr:rowOff>47625</xdr:rowOff>
        </xdr:to>
        <xdr:sp macro="" textlink="">
          <xdr:nvSpPr>
            <xdr:cNvPr id="5200" name="Object 1104" hidden="1">
              <a:extLst>
                <a:ext uri="{63B3BB69-23CF-44E3-9099-C40C66FF867C}">
                  <a14:compatExt spid="_x0000_s5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10</xdr:row>
          <xdr:rowOff>95250</xdr:rowOff>
        </xdr:from>
        <xdr:to>
          <xdr:col>1288</xdr:col>
          <xdr:colOff>323850</xdr:colOff>
          <xdr:row>15</xdr:row>
          <xdr:rowOff>47625</xdr:rowOff>
        </xdr:to>
        <xdr:sp macro="" textlink="">
          <xdr:nvSpPr>
            <xdr:cNvPr id="5201" name="Object 1105" hidden="1">
              <a:extLst>
                <a:ext uri="{63B3BB69-23CF-44E3-9099-C40C66FF867C}">
                  <a14:compatExt spid="_x0000_s5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65525</xdr:row>
          <xdr:rowOff>95250</xdr:rowOff>
        </xdr:from>
        <xdr:to>
          <xdr:col>1288</xdr:col>
          <xdr:colOff>323850</xdr:colOff>
          <xdr:row>65530</xdr:row>
          <xdr:rowOff>47625</xdr:rowOff>
        </xdr:to>
        <xdr:sp macro="" textlink="">
          <xdr:nvSpPr>
            <xdr:cNvPr id="5202" name="Object 1106" hidden="1">
              <a:extLst>
                <a:ext uri="{63B3BB69-23CF-44E3-9099-C40C66FF867C}">
                  <a14:compatExt spid="_x0000_s5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131061</xdr:row>
          <xdr:rowOff>95250</xdr:rowOff>
        </xdr:from>
        <xdr:to>
          <xdr:col>1288</xdr:col>
          <xdr:colOff>323850</xdr:colOff>
          <xdr:row>131066</xdr:row>
          <xdr:rowOff>47625</xdr:rowOff>
        </xdr:to>
        <xdr:sp macro="" textlink="">
          <xdr:nvSpPr>
            <xdr:cNvPr id="5203" name="Object 1107" hidden="1">
              <a:extLst>
                <a:ext uri="{63B3BB69-23CF-44E3-9099-C40C66FF867C}">
                  <a14:compatExt spid="_x0000_s5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196597</xdr:row>
          <xdr:rowOff>95250</xdr:rowOff>
        </xdr:from>
        <xdr:to>
          <xdr:col>1288</xdr:col>
          <xdr:colOff>323850</xdr:colOff>
          <xdr:row>196602</xdr:row>
          <xdr:rowOff>47625</xdr:rowOff>
        </xdr:to>
        <xdr:sp macro="" textlink="">
          <xdr:nvSpPr>
            <xdr:cNvPr id="5204" name="Object 1108" hidden="1">
              <a:extLst>
                <a:ext uri="{63B3BB69-23CF-44E3-9099-C40C66FF867C}">
                  <a14:compatExt spid="_x0000_s5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262133</xdr:row>
          <xdr:rowOff>95250</xdr:rowOff>
        </xdr:from>
        <xdr:to>
          <xdr:col>1288</xdr:col>
          <xdr:colOff>323850</xdr:colOff>
          <xdr:row>262138</xdr:row>
          <xdr:rowOff>47625</xdr:rowOff>
        </xdr:to>
        <xdr:sp macro="" textlink="">
          <xdr:nvSpPr>
            <xdr:cNvPr id="5205" name="Object 1109" hidden="1">
              <a:extLst>
                <a:ext uri="{63B3BB69-23CF-44E3-9099-C40C66FF867C}">
                  <a14:compatExt spid="_x0000_s5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327669</xdr:row>
          <xdr:rowOff>95250</xdr:rowOff>
        </xdr:from>
        <xdr:to>
          <xdr:col>1288</xdr:col>
          <xdr:colOff>323850</xdr:colOff>
          <xdr:row>327674</xdr:row>
          <xdr:rowOff>47625</xdr:rowOff>
        </xdr:to>
        <xdr:sp macro="" textlink="">
          <xdr:nvSpPr>
            <xdr:cNvPr id="5206" name="Object 1110" hidden="1">
              <a:extLst>
                <a:ext uri="{63B3BB69-23CF-44E3-9099-C40C66FF867C}">
                  <a14:compatExt spid="_x0000_s5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393205</xdr:row>
          <xdr:rowOff>95250</xdr:rowOff>
        </xdr:from>
        <xdr:to>
          <xdr:col>1288</xdr:col>
          <xdr:colOff>323850</xdr:colOff>
          <xdr:row>393210</xdr:row>
          <xdr:rowOff>47625</xdr:rowOff>
        </xdr:to>
        <xdr:sp macro="" textlink="">
          <xdr:nvSpPr>
            <xdr:cNvPr id="5207" name="Object 1111" hidden="1">
              <a:extLst>
                <a:ext uri="{63B3BB69-23CF-44E3-9099-C40C66FF867C}">
                  <a14:compatExt spid="_x0000_s5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458741</xdr:row>
          <xdr:rowOff>95250</xdr:rowOff>
        </xdr:from>
        <xdr:to>
          <xdr:col>1288</xdr:col>
          <xdr:colOff>323850</xdr:colOff>
          <xdr:row>458746</xdr:row>
          <xdr:rowOff>47625</xdr:rowOff>
        </xdr:to>
        <xdr:sp macro="" textlink="">
          <xdr:nvSpPr>
            <xdr:cNvPr id="5208" name="Object 1112" hidden="1">
              <a:extLst>
                <a:ext uri="{63B3BB69-23CF-44E3-9099-C40C66FF867C}">
                  <a14:compatExt spid="_x0000_s5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524277</xdr:row>
          <xdr:rowOff>95250</xdr:rowOff>
        </xdr:from>
        <xdr:to>
          <xdr:col>1288</xdr:col>
          <xdr:colOff>323850</xdr:colOff>
          <xdr:row>524282</xdr:row>
          <xdr:rowOff>47625</xdr:rowOff>
        </xdr:to>
        <xdr:sp macro="" textlink="">
          <xdr:nvSpPr>
            <xdr:cNvPr id="5209" name="Object 1113" hidden="1">
              <a:extLst>
                <a:ext uri="{63B3BB69-23CF-44E3-9099-C40C66FF867C}">
                  <a14:compatExt spid="_x0000_s5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589813</xdr:row>
          <xdr:rowOff>95250</xdr:rowOff>
        </xdr:from>
        <xdr:to>
          <xdr:col>1288</xdr:col>
          <xdr:colOff>323850</xdr:colOff>
          <xdr:row>589818</xdr:row>
          <xdr:rowOff>47625</xdr:rowOff>
        </xdr:to>
        <xdr:sp macro="" textlink="">
          <xdr:nvSpPr>
            <xdr:cNvPr id="5210" name="Object 1114" hidden="1">
              <a:extLst>
                <a:ext uri="{63B3BB69-23CF-44E3-9099-C40C66FF867C}">
                  <a14:compatExt spid="_x0000_s5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655349</xdr:row>
          <xdr:rowOff>95250</xdr:rowOff>
        </xdr:from>
        <xdr:to>
          <xdr:col>1288</xdr:col>
          <xdr:colOff>323850</xdr:colOff>
          <xdr:row>655354</xdr:row>
          <xdr:rowOff>47625</xdr:rowOff>
        </xdr:to>
        <xdr:sp macro="" textlink="">
          <xdr:nvSpPr>
            <xdr:cNvPr id="5211" name="Object 1115" hidden="1">
              <a:extLst>
                <a:ext uri="{63B3BB69-23CF-44E3-9099-C40C66FF867C}">
                  <a14:compatExt spid="_x0000_s5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720885</xdr:row>
          <xdr:rowOff>95250</xdr:rowOff>
        </xdr:from>
        <xdr:to>
          <xdr:col>1288</xdr:col>
          <xdr:colOff>323850</xdr:colOff>
          <xdr:row>720890</xdr:row>
          <xdr:rowOff>47625</xdr:rowOff>
        </xdr:to>
        <xdr:sp macro="" textlink="">
          <xdr:nvSpPr>
            <xdr:cNvPr id="5212" name="Object 1116" hidden="1">
              <a:extLst>
                <a:ext uri="{63B3BB69-23CF-44E3-9099-C40C66FF867C}">
                  <a14:compatExt spid="_x0000_s5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786421</xdr:row>
          <xdr:rowOff>95250</xdr:rowOff>
        </xdr:from>
        <xdr:to>
          <xdr:col>1288</xdr:col>
          <xdr:colOff>323850</xdr:colOff>
          <xdr:row>786426</xdr:row>
          <xdr:rowOff>47625</xdr:rowOff>
        </xdr:to>
        <xdr:sp macro="" textlink="">
          <xdr:nvSpPr>
            <xdr:cNvPr id="5213" name="Object 1117" hidden="1">
              <a:extLst>
                <a:ext uri="{63B3BB69-23CF-44E3-9099-C40C66FF867C}">
                  <a14:compatExt spid="_x0000_s5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851957</xdr:row>
          <xdr:rowOff>95250</xdr:rowOff>
        </xdr:from>
        <xdr:to>
          <xdr:col>1288</xdr:col>
          <xdr:colOff>323850</xdr:colOff>
          <xdr:row>851962</xdr:row>
          <xdr:rowOff>47625</xdr:rowOff>
        </xdr:to>
        <xdr:sp macro="" textlink="">
          <xdr:nvSpPr>
            <xdr:cNvPr id="5214" name="Object 1118" hidden="1">
              <a:extLst>
                <a:ext uri="{63B3BB69-23CF-44E3-9099-C40C66FF867C}">
                  <a14:compatExt spid="_x0000_s5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917493</xdr:row>
          <xdr:rowOff>95250</xdr:rowOff>
        </xdr:from>
        <xdr:to>
          <xdr:col>1288</xdr:col>
          <xdr:colOff>323850</xdr:colOff>
          <xdr:row>917498</xdr:row>
          <xdr:rowOff>47625</xdr:rowOff>
        </xdr:to>
        <xdr:sp macro="" textlink="">
          <xdr:nvSpPr>
            <xdr:cNvPr id="5215" name="Object 1119" hidden="1">
              <a:extLst>
                <a:ext uri="{63B3BB69-23CF-44E3-9099-C40C66FF867C}">
                  <a14:compatExt spid="_x0000_s5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983029</xdr:row>
          <xdr:rowOff>95250</xdr:rowOff>
        </xdr:from>
        <xdr:to>
          <xdr:col>1288</xdr:col>
          <xdr:colOff>323850</xdr:colOff>
          <xdr:row>983034</xdr:row>
          <xdr:rowOff>47625</xdr:rowOff>
        </xdr:to>
        <xdr:sp macro="" textlink="">
          <xdr:nvSpPr>
            <xdr:cNvPr id="5216" name="Object 1120" hidden="1">
              <a:extLst>
                <a:ext uri="{63B3BB69-23CF-44E3-9099-C40C66FF867C}">
                  <a14:compatExt spid="_x0000_s5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10</xdr:row>
          <xdr:rowOff>95250</xdr:rowOff>
        </xdr:from>
        <xdr:to>
          <xdr:col>1544</xdr:col>
          <xdr:colOff>323850</xdr:colOff>
          <xdr:row>15</xdr:row>
          <xdr:rowOff>47625</xdr:rowOff>
        </xdr:to>
        <xdr:sp macro="" textlink="">
          <xdr:nvSpPr>
            <xdr:cNvPr id="5217" name="Object 1121" hidden="1">
              <a:extLst>
                <a:ext uri="{63B3BB69-23CF-44E3-9099-C40C66FF867C}">
                  <a14:compatExt spid="_x0000_s5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65525</xdr:row>
          <xdr:rowOff>95250</xdr:rowOff>
        </xdr:from>
        <xdr:to>
          <xdr:col>1544</xdr:col>
          <xdr:colOff>323850</xdr:colOff>
          <xdr:row>65530</xdr:row>
          <xdr:rowOff>47625</xdr:rowOff>
        </xdr:to>
        <xdr:sp macro="" textlink="">
          <xdr:nvSpPr>
            <xdr:cNvPr id="5218" name="Object 1122" hidden="1">
              <a:extLst>
                <a:ext uri="{63B3BB69-23CF-44E3-9099-C40C66FF867C}">
                  <a14:compatExt spid="_x0000_s5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131061</xdr:row>
          <xdr:rowOff>95250</xdr:rowOff>
        </xdr:from>
        <xdr:to>
          <xdr:col>1544</xdr:col>
          <xdr:colOff>323850</xdr:colOff>
          <xdr:row>131066</xdr:row>
          <xdr:rowOff>47625</xdr:rowOff>
        </xdr:to>
        <xdr:sp macro="" textlink="">
          <xdr:nvSpPr>
            <xdr:cNvPr id="5219" name="Object 1123" hidden="1">
              <a:extLst>
                <a:ext uri="{63B3BB69-23CF-44E3-9099-C40C66FF867C}">
                  <a14:compatExt spid="_x0000_s5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196597</xdr:row>
          <xdr:rowOff>95250</xdr:rowOff>
        </xdr:from>
        <xdr:to>
          <xdr:col>1544</xdr:col>
          <xdr:colOff>323850</xdr:colOff>
          <xdr:row>196602</xdr:row>
          <xdr:rowOff>47625</xdr:rowOff>
        </xdr:to>
        <xdr:sp macro="" textlink="">
          <xdr:nvSpPr>
            <xdr:cNvPr id="5220" name="Object 1124" hidden="1">
              <a:extLst>
                <a:ext uri="{63B3BB69-23CF-44E3-9099-C40C66FF867C}">
                  <a14:compatExt spid="_x0000_s5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262133</xdr:row>
          <xdr:rowOff>95250</xdr:rowOff>
        </xdr:from>
        <xdr:to>
          <xdr:col>1544</xdr:col>
          <xdr:colOff>323850</xdr:colOff>
          <xdr:row>262138</xdr:row>
          <xdr:rowOff>47625</xdr:rowOff>
        </xdr:to>
        <xdr:sp macro="" textlink="">
          <xdr:nvSpPr>
            <xdr:cNvPr id="5221" name="Object 1125" hidden="1">
              <a:extLst>
                <a:ext uri="{63B3BB69-23CF-44E3-9099-C40C66FF867C}">
                  <a14:compatExt spid="_x0000_s5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327669</xdr:row>
          <xdr:rowOff>95250</xdr:rowOff>
        </xdr:from>
        <xdr:to>
          <xdr:col>1544</xdr:col>
          <xdr:colOff>323850</xdr:colOff>
          <xdr:row>327674</xdr:row>
          <xdr:rowOff>47625</xdr:rowOff>
        </xdr:to>
        <xdr:sp macro="" textlink="">
          <xdr:nvSpPr>
            <xdr:cNvPr id="5222" name="Object 1126" hidden="1">
              <a:extLst>
                <a:ext uri="{63B3BB69-23CF-44E3-9099-C40C66FF867C}">
                  <a14:compatExt spid="_x0000_s5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393205</xdr:row>
          <xdr:rowOff>95250</xdr:rowOff>
        </xdr:from>
        <xdr:to>
          <xdr:col>1544</xdr:col>
          <xdr:colOff>323850</xdr:colOff>
          <xdr:row>393210</xdr:row>
          <xdr:rowOff>47625</xdr:rowOff>
        </xdr:to>
        <xdr:sp macro="" textlink="">
          <xdr:nvSpPr>
            <xdr:cNvPr id="5223" name="Object 1127" hidden="1">
              <a:extLst>
                <a:ext uri="{63B3BB69-23CF-44E3-9099-C40C66FF867C}">
                  <a14:compatExt spid="_x0000_s5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458741</xdr:row>
          <xdr:rowOff>95250</xdr:rowOff>
        </xdr:from>
        <xdr:to>
          <xdr:col>1544</xdr:col>
          <xdr:colOff>323850</xdr:colOff>
          <xdr:row>458746</xdr:row>
          <xdr:rowOff>47625</xdr:rowOff>
        </xdr:to>
        <xdr:sp macro="" textlink="">
          <xdr:nvSpPr>
            <xdr:cNvPr id="5224" name="Object 1128" hidden="1">
              <a:extLst>
                <a:ext uri="{63B3BB69-23CF-44E3-9099-C40C66FF867C}">
                  <a14:compatExt spid="_x0000_s5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524277</xdr:row>
          <xdr:rowOff>95250</xdr:rowOff>
        </xdr:from>
        <xdr:to>
          <xdr:col>1544</xdr:col>
          <xdr:colOff>323850</xdr:colOff>
          <xdr:row>524282</xdr:row>
          <xdr:rowOff>47625</xdr:rowOff>
        </xdr:to>
        <xdr:sp macro="" textlink="">
          <xdr:nvSpPr>
            <xdr:cNvPr id="5225" name="Object 1129" hidden="1">
              <a:extLst>
                <a:ext uri="{63B3BB69-23CF-44E3-9099-C40C66FF867C}">
                  <a14:compatExt spid="_x0000_s5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589813</xdr:row>
          <xdr:rowOff>95250</xdr:rowOff>
        </xdr:from>
        <xdr:to>
          <xdr:col>1544</xdr:col>
          <xdr:colOff>323850</xdr:colOff>
          <xdr:row>589818</xdr:row>
          <xdr:rowOff>47625</xdr:rowOff>
        </xdr:to>
        <xdr:sp macro="" textlink="">
          <xdr:nvSpPr>
            <xdr:cNvPr id="5226" name="Object 1130" hidden="1">
              <a:extLst>
                <a:ext uri="{63B3BB69-23CF-44E3-9099-C40C66FF867C}">
                  <a14:compatExt spid="_x0000_s5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655349</xdr:row>
          <xdr:rowOff>95250</xdr:rowOff>
        </xdr:from>
        <xdr:to>
          <xdr:col>1544</xdr:col>
          <xdr:colOff>323850</xdr:colOff>
          <xdr:row>655354</xdr:row>
          <xdr:rowOff>47625</xdr:rowOff>
        </xdr:to>
        <xdr:sp macro="" textlink="">
          <xdr:nvSpPr>
            <xdr:cNvPr id="5227" name="Object 1131" hidden="1">
              <a:extLst>
                <a:ext uri="{63B3BB69-23CF-44E3-9099-C40C66FF867C}">
                  <a14:compatExt spid="_x0000_s5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720885</xdr:row>
          <xdr:rowOff>95250</xdr:rowOff>
        </xdr:from>
        <xdr:to>
          <xdr:col>1544</xdr:col>
          <xdr:colOff>323850</xdr:colOff>
          <xdr:row>720890</xdr:row>
          <xdr:rowOff>47625</xdr:rowOff>
        </xdr:to>
        <xdr:sp macro="" textlink="">
          <xdr:nvSpPr>
            <xdr:cNvPr id="5228" name="Object 1132" hidden="1">
              <a:extLst>
                <a:ext uri="{63B3BB69-23CF-44E3-9099-C40C66FF867C}">
                  <a14:compatExt spid="_x0000_s5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786421</xdr:row>
          <xdr:rowOff>95250</xdr:rowOff>
        </xdr:from>
        <xdr:to>
          <xdr:col>1544</xdr:col>
          <xdr:colOff>323850</xdr:colOff>
          <xdr:row>786426</xdr:row>
          <xdr:rowOff>47625</xdr:rowOff>
        </xdr:to>
        <xdr:sp macro="" textlink="">
          <xdr:nvSpPr>
            <xdr:cNvPr id="5229" name="Object 1133" hidden="1">
              <a:extLst>
                <a:ext uri="{63B3BB69-23CF-44E3-9099-C40C66FF867C}">
                  <a14:compatExt spid="_x0000_s5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851957</xdr:row>
          <xdr:rowOff>95250</xdr:rowOff>
        </xdr:from>
        <xdr:to>
          <xdr:col>1544</xdr:col>
          <xdr:colOff>323850</xdr:colOff>
          <xdr:row>851962</xdr:row>
          <xdr:rowOff>47625</xdr:rowOff>
        </xdr:to>
        <xdr:sp macro="" textlink="">
          <xdr:nvSpPr>
            <xdr:cNvPr id="5230" name="Object 1134" hidden="1">
              <a:extLst>
                <a:ext uri="{63B3BB69-23CF-44E3-9099-C40C66FF867C}">
                  <a14:compatExt spid="_x0000_s5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917493</xdr:row>
          <xdr:rowOff>95250</xdr:rowOff>
        </xdr:from>
        <xdr:to>
          <xdr:col>1544</xdr:col>
          <xdr:colOff>323850</xdr:colOff>
          <xdr:row>917498</xdr:row>
          <xdr:rowOff>47625</xdr:rowOff>
        </xdr:to>
        <xdr:sp macro="" textlink="">
          <xdr:nvSpPr>
            <xdr:cNvPr id="5231" name="Object 1135" hidden="1">
              <a:extLst>
                <a:ext uri="{63B3BB69-23CF-44E3-9099-C40C66FF867C}">
                  <a14:compatExt spid="_x0000_s5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983029</xdr:row>
          <xdr:rowOff>95250</xdr:rowOff>
        </xdr:from>
        <xdr:to>
          <xdr:col>1544</xdr:col>
          <xdr:colOff>323850</xdr:colOff>
          <xdr:row>983034</xdr:row>
          <xdr:rowOff>47625</xdr:rowOff>
        </xdr:to>
        <xdr:sp macro="" textlink="">
          <xdr:nvSpPr>
            <xdr:cNvPr id="5232" name="Object 1136" hidden="1">
              <a:extLst>
                <a:ext uri="{63B3BB69-23CF-44E3-9099-C40C66FF867C}">
                  <a14:compatExt spid="_x0000_s5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10</xdr:row>
          <xdr:rowOff>95250</xdr:rowOff>
        </xdr:from>
        <xdr:to>
          <xdr:col>1800</xdr:col>
          <xdr:colOff>323850</xdr:colOff>
          <xdr:row>15</xdr:row>
          <xdr:rowOff>47625</xdr:rowOff>
        </xdr:to>
        <xdr:sp macro="" textlink="">
          <xdr:nvSpPr>
            <xdr:cNvPr id="5233" name="Object 1137" hidden="1">
              <a:extLst>
                <a:ext uri="{63B3BB69-23CF-44E3-9099-C40C66FF867C}">
                  <a14:compatExt spid="_x0000_s5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65525</xdr:row>
          <xdr:rowOff>95250</xdr:rowOff>
        </xdr:from>
        <xdr:to>
          <xdr:col>1800</xdr:col>
          <xdr:colOff>323850</xdr:colOff>
          <xdr:row>65530</xdr:row>
          <xdr:rowOff>47625</xdr:rowOff>
        </xdr:to>
        <xdr:sp macro="" textlink="">
          <xdr:nvSpPr>
            <xdr:cNvPr id="5234" name="Object 1138" hidden="1">
              <a:extLst>
                <a:ext uri="{63B3BB69-23CF-44E3-9099-C40C66FF867C}">
                  <a14:compatExt spid="_x0000_s5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131061</xdr:row>
          <xdr:rowOff>95250</xdr:rowOff>
        </xdr:from>
        <xdr:to>
          <xdr:col>1800</xdr:col>
          <xdr:colOff>323850</xdr:colOff>
          <xdr:row>131066</xdr:row>
          <xdr:rowOff>47625</xdr:rowOff>
        </xdr:to>
        <xdr:sp macro="" textlink="">
          <xdr:nvSpPr>
            <xdr:cNvPr id="5235" name="Object 1139" hidden="1">
              <a:extLst>
                <a:ext uri="{63B3BB69-23CF-44E3-9099-C40C66FF867C}">
                  <a14:compatExt spid="_x0000_s5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196597</xdr:row>
          <xdr:rowOff>95250</xdr:rowOff>
        </xdr:from>
        <xdr:to>
          <xdr:col>1800</xdr:col>
          <xdr:colOff>323850</xdr:colOff>
          <xdr:row>196602</xdr:row>
          <xdr:rowOff>47625</xdr:rowOff>
        </xdr:to>
        <xdr:sp macro="" textlink="">
          <xdr:nvSpPr>
            <xdr:cNvPr id="5236" name="Object 1140" hidden="1">
              <a:extLst>
                <a:ext uri="{63B3BB69-23CF-44E3-9099-C40C66FF867C}">
                  <a14:compatExt spid="_x0000_s5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262133</xdr:row>
          <xdr:rowOff>95250</xdr:rowOff>
        </xdr:from>
        <xdr:to>
          <xdr:col>1800</xdr:col>
          <xdr:colOff>323850</xdr:colOff>
          <xdr:row>262138</xdr:row>
          <xdr:rowOff>47625</xdr:rowOff>
        </xdr:to>
        <xdr:sp macro="" textlink="">
          <xdr:nvSpPr>
            <xdr:cNvPr id="5237" name="Object 1141" hidden="1">
              <a:extLst>
                <a:ext uri="{63B3BB69-23CF-44E3-9099-C40C66FF867C}">
                  <a14:compatExt spid="_x0000_s5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327669</xdr:row>
          <xdr:rowOff>95250</xdr:rowOff>
        </xdr:from>
        <xdr:to>
          <xdr:col>1800</xdr:col>
          <xdr:colOff>323850</xdr:colOff>
          <xdr:row>327674</xdr:row>
          <xdr:rowOff>47625</xdr:rowOff>
        </xdr:to>
        <xdr:sp macro="" textlink="">
          <xdr:nvSpPr>
            <xdr:cNvPr id="5238" name="Object 1142" hidden="1">
              <a:extLst>
                <a:ext uri="{63B3BB69-23CF-44E3-9099-C40C66FF867C}">
                  <a14:compatExt spid="_x0000_s5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393205</xdr:row>
          <xdr:rowOff>95250</xdr:rowOff>
        </xdr:from>
        <xdr:to>
          <xdr:col>1800</xdr:col>
          <xdr:colOff>323850</xdr:colOff>
          <xdr:row>393210</xdr:row>
          <xdr:rowOff>47625</xdr:rowOff>
        </xdr:to>
        <xdr:sp macro="" textlink="">
          <xdr:nvSpPr>
            <xdr:cNvPr id="5239" name="Object 1143" hidden="1">
              <a:extLst>
                <a:ext uri="{63B3BB69-23CF-44E3-9099-C40C66FF867C}">
                  <a14:compatExt spid="_x0000_s5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458741</xdr:row>
          <xdr:rowOff>95250</xdr:rowOff>
        </xdr:from>
        <xdr:to>
          <xdr:col>1800</xdr:col>
          <xdr:colOff>323850</xdr:colOff>
          <xdr:row>458746</xdr:row>
          <xdr:rowOff>47625</xdr:rowOff>
        </xdr:to>
        <xdr:sp macro="" textlink="">
          <xdr:nvSpPr>
            <xdr:cNvPr id="5240" name="Object 1144" hidden="1">
              <a:extLst>
                <a:ext uri="{63B3BB69-23CF-44E3-9099-C40C66FF867C}">
                  <a14:compatExt spid="_x0000_s5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524277</xdr:row>
          <xdr:rowOff>95250</xdr:rowOff>
        </xdr:from>
        <xdr:to>
          <xdr:col>1800</xdr:col>
          <xdr:colOff>323850</xdr:colOff>
          <xdr:row>524282</xdr:row>
          <xdr:rowOff>47625</xdr:rowOff>
        </xdr:to>
        <xdr:sp macro="" textlink="">
          <xdr:nvSpPr>
            <xdr:cNvPr id="5241" name="Object 1145" hidden="1">
              <a:extLst>
                <a:ext uri="{63B3BB69-23CF-44E3-9099-C40C66FF867C}">
                  <a14:compatExt spid="_x0000_s5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589813</xdr:row>
          <xdr:rowOff>95250</xdr:rowOff>
        </xdr:from>
        <xdr:to>
          <xdr:col>1800</xdr:col>
          <xdr:colOff>323850</xdr:colOff>
          <xdr:row>589818</xdr:row>
          <xdr:rowOff>47625</xdr:rowOff>
        </xdr:to>
        <xdr:sp macro="" textlink="">
          <xdr:nvSpPr>
            <xdr:cNvPr id="5242" name="Object 1146" hidden="1">
              <a:extLst>
                <a:ext uri="{63B3BB69-23CF-44E3-9099-C40C66FF867C}">
                  <a14:compatExt spid="_x0000_s5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655349</xdr:row>
          <xdr:rowOff>95250</xdr:rowOff>
        </xdr:from>
        <xdr:to>
          <xdr:col>1800</xdr:col>
          <xdr:colOff>323850</xdr:colOff>
          <xdr:row>655354</xdr:row>
          <xdr:rowOff>47625</xdr:rowOff>
        </xdr:to>
        <xdr:sp macro="" textlink="">
          <xdr:nvSpPr>
            <xdr:cNvPr id="5243" name="Object 1147" hidden="1">
              <a:extLst>
                <a:ext uri="{63B3BB69-23CF-44E3-9099-C40C66FF867C}">
                  <a14:compatExt spid="_x0000_s5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720885</xdr:row>
          <xdr:rowOff>95250</xdr:rowOff>
        </xdr:from>
        <xdr:to>
          <xdr:col>1800</xdr:col>
          <xdr:colOff>323850</xdr:colOff>
          <xdr:row>720890</xdr:row>
          <xdr:rowOff>47625</xdr:rowOff>
        </xdr:to>
        <xdr:sp macro="" textlink="">
          <xdr:nvSpPr>
            <xdr:cNvPr id="5244" name="Object 1148" hidden="1">
              <a:extLst>
                <a:ext uri="{63B3BB69-23CF-44E3-9099-C40C66FF867C}">
                  <a14:compatExt spid="_x0000_s5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786421</xdr:row>
          <xdr:rowOff>95250</xdr:rowOff>
        </xdr:from>
        <xdr:to>
          <xdr:col>1800</xdr:col>
          <xdr:colOff>323850</xdr:colOff>
          <xdr:row>786426</xdr:row>
          <xdr:rowOff>47625</xdr:rowOff>
        </xdr:to>
        <xdr:sp macro="" textlink="">
          <xdr:nvSpPr>
            <xdr:cNvPr id="5245" name="Object 1149" hidden="1">
              <a:extLst>
                <a:ext uri="{63B3BB69-23CF-44E3-9099-C40C66FF867C}">
                  <a14:compatExt spid="_x0000_s5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851957</xdr:row>
          <xdr:rowOff>95250</xdr:rowOff>
        </xdr:from>
        <xdr:to>
          <xdr:col>1800</xdr:col>
          <xdr:colOff>323850</xdr:colOff>
          <xdr:row>851962</xdr:row>
          <xdr:rowOff>47625</xdr:rowOff>
        </xdr:to>
        <xdr:sp macro="" textlink="">
          <xdr:nvSpPr>
            <xdr:cNvPr id="5246" name="Object 1150" hidden="1">
              <a:extLst>
                <a:ext uri="{63B3BB69-23CF-44E3-9099-C40C66FF867C}">
                  <a14:compatExt spid="_x0000_s5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917493</xdr:row>
          <xdr:rowOff>95250</xdr:rowOff>
        </xdr:from>
        <xdr:to>
          <xdr:col>1800</xdr:col>
          <xdr:colOff>323850</xdr:colOff>
          <xdr:row>917498</xdr:row>
          <xdr:rowOff>47625</xdr:rowOff>
        </xdr:to>
        <xdr:sp macro="" textlink="">
          <xdr:nvSpPr>
            <xdr:cNvPr id="5247" name="Object 1151" hidden="1">
              <a:extLst>
                <a:ext uri="{63B3BB69-23CF-44E3-9099-C40C66FF867C}">
                  <a14:compatExt spid="_x0000_s5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983029</xdr:row>
          <xdr:rowOff>95250</xdr:rowOff>
        </xdr:from>
        <xdr:to>
          <xdr:col>1800</xdr:col>
          <xdr:colOff>323850</xdr:colOff>
          <xdr:row>983034</xdr:row>
          <xdr:rowOff>47625</xdr:rowOff>
        </xdr:to>
        <xdr:sp macro="" textlink="">
          <xdr:nvSpPr>
            <xdr:cNvPr id="5248" name="Object 1152" hidden="1">
              <a:extLst>
                <a:ext uri="{63B3BB69-23CF-44E3-9099-C40C66FF867C}">
                  <a14:compatExt spid="_x0000_s5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10</xdr:row>
          <xdr:rowOff>95250</xdr:rowOff>
        </xdr:from>
        <xdr:to>
          <xdr:col>2056</xdr:col>
          <xdr:colOff>323850</xdr:colOff>
          <xdr:row>15</xdr:row>
          <xdr:rowOff>47625</xdr:rowOff>
        </xdr:to>
        <xdr:sp macro="" textlink="">
          <xdr:nvSpPr>
            <xdr:cNvPr id="5249" name="Object 1153" hidden="1">
              <a:extLst>
                <a:ext uri="{63B3BB69-23CF-44E3-9099-C40C66FF867C}">
                  <a14:compatExt spid="_x0000_s5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65525</xdr:row>
          <xdr:rowOff>95250</xdr:rowOff>
        </xdr:from>
        <xdr:to>
          <xdr:col>2056</xdr:col>
          <xdr:colOff>323850</xdr:colOff>
          <xdr:row>65530</xdr:row>
          <xdr:rowOff>47625</xdr:rowOff>
        </xdr:to>
        <xdr:sp macro="" textlink="">
          <xdr:nvSpPr>
            <xdr:cNvPr id="5250" name="Object 1154" hidden="1">
              <a:extLst>
                <a:ext uri="{63B3BB69-23CF-44E3-9099-C40C66FF867C}">
                  <a14:compatExt spid="_x0000_s5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131061</xdr:row>
          <xdr:rowOff>95250</xdr:rowOff>
        </xdr:from>
        <xdr:to>
          <xdr:col>2056</xdr:col>
          <xdr:colOff>323850</xdr:colOff>
          <xdr:row>131066</xdr:row>
          <xdr:rowOff>47625</xdr:rowOff>
        </xdr:to>
        <xdr:sp macro="" textlink="">
          <xdr:nvSpPr>
            <xdr:cNvPr id="5251" name="Object 1155" hidden="1">
              <a:extLst>
                <a:ext uri="{63B3BB69-23CF-44E3-9099-C40C66FF867C}">
                  <a14:compatExt spid="_x0000_s5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196597</xdr:row>
          <xdr:rowOff>95250</xdr:rowOff>
        </xdr:from>
        <xdr:to>
          <xdr:col>2056</xdr:col>
          <xdr:colOff>323850</xdr:colOff>
          <xdr:row>196602</xdr:row>
          <xdr:rowOff>47625</xdr:rowOff>
        </xdr:to>
        <xdr:sp macro="" textlink="">
          <xdr:nvSpPr>
            <xdr:cNvPr id="5252" name="Object 1156" hidden="1">
              <a:extLst>
                <a:ext uri="{63B3BB69-23CF-44E3-9099-C40C66FF867C}">
                  <a14:compatExt spid="_x0000_s5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262133</xdr:row>
          <xdr:rowOff>95250</xdr:rowOff>
        </xdr:from>
        <xdr:to>
          <xdr:col>2056</xdr:col>
          <xdr:colOff>323850</xdr:colOff>
          <xdr:row>262138</xdr:row>
          <xdr:rowOff>47625</xdr:rowOff>
        </xdr:to>
        <xdr:sp macro="" textlink="">
          <xdr:nvSpPr>
            <xdr:cNvPr id="5253" name="Object 1157" hidden="1">
              <a:extLst>
                <a:ext uri="{63B3BB69-23CF-44E3-9099-C40C66FF867C}">
                  <a14:compatExt spid="_x0000_s5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327669</xdr:row>
          <xdr:rowOff>95250</xdr:rowOff>
        </xdr:from>
        <xdr:to>
          <xdr:col>2056</xdr:col>
          <xdr:colOff>323850</xdr:colOff>
          <xdr:row>327674</xdr:row>
          <xdr:rowOff>47625</xdr:rowOff>
        </xdr:to>
        <xdr:sp macro="" textlink="">
          <xdr:nvSpPr>
            <xdr:cNvPr id="5254" name="Object 1158" hidden="1">
              <a:extLst>
                <a:ext uri="{63B3BB69-23CF-44E3-9099-C40C66FF867C}">
                  <a14:compatExt spid="_x0000_s5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393205</xdr:row>
          <xdr:rowOff>95250</xdr:rowOff>
        </xdr:from>
        <xdr:to>
          <xdr:col>2056</xdr:col>
          <xdr:colOff>323850</xdr:colOff>
          <xdr:row>393210</xdr:row>
          <xdr:rowOff>47625</xdr:rowOff>
        </xdr:to>
        <xdr:sp macro="" textlink="">
          <xdr:nvSpPr>
            <xdr:cNvPr id="5255" name="Object 1159" hidden="1">
              <a:extLst>
                <a:ext uri="{63B3BB69-23CF-44E3-9099-C40C66FF867C}">
                  <a14:compatExt spid="_x0000_s5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458741</xdr:row>
          <xdr:rowOff>95250</xdr:rowOff>
        </xdr:from>
        <xdr:to>
          <xdr:col>2056</xdr:col>
          <xdr:colOff>323850</xdr:colOff>
          <xdr:row>458746</xdr:row>
          <xdr:rowOff>47625</xdr:rowOff>
        </xdr:to>
        <xdr:sp macro="" textlink="">
          <xdr:nvSpPr>
            <xdr:cNvPr id="5256" name="Object 1160" hidden="1">
              <a:extLst>
                <a:ext uri="{63B3BB69-23CF-44E3-9099-C40C66FF867C}">
                  <a14:compatExt spid="_x0000_s5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524277</xdr:row>
          <xdr:rowOff>95250</xdr:rowOff>
        </xdr:from>
        <xdr:to>
          <xdr:col>2056</xdr:col>
          <xdr:colOff>323850</xdr:colOff>
          <xdr:row>524282</xdr:row>
          <xdr:rowOff>47625</xdr:rowOff>
        </xdr:to>
        <xdr:sp macro="" textlink="">
          <xdr:nvSpPr>
            <xdr:cNvPr id="5257" name="Object 1161" hidden="1">
              <a:extLst>
                <a:ext uri="{63B3BB69-23CF-44E3-9099-C40C66FF867C}">
                  <a14:compatExt spid="_x0000_s5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589813</xdr:row>
          <xdr:rowOff>95250</xdr:rowOff>
        </xdr:from>
        <xdr:to>
          <xdr:col>2056</xdr:col>
          <xdr:colOff>323850</xdr:colOff>
          <xdr:row>589818</xdr:row>
          <xdr:rowOff>47625</xdr:rowOff>
        </xdr:to>
        <xdr:sp macro="" textlink="">
          <xdr:nvSpPr>
            <xdr:cNvPr id="5258" name="Object 1162" hidden="1">
              <a:extLst>
                <a:ext uri="{63B3BB69-23CF-44E3-9099-C40C66FF867C}">
                  <a14:compatExt spid="_x0000_s5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655349</xdr:row>
          <xdr:rowOff>95250</xdr:rowOff>
        </xdr:from>
        <xdr:to>
          <xdr:col>2056</xdr:col>
          <xdr:colOff>323850</xdr:colOff>
          <xdr:row>655354</xdr:row>
          <xdr:rowOff>47625</xdr:rowOff>
        </xdr:to>
        <xdr:sp macro="" textlink="">
          <xdr:nvSpPr>
            <xdr:cNvPr id="5259" name="Object 1163" hidden="1">
              <a:extLst>
                <a:ext uri="{63B3BB69-23CF-44E3-9099-C40C66FF867C}">
                  <a14:compatExt spid="_x0000_s5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720885</xdr:row>
          <xdr:rowOff>95250</xdr:rowOff>
        </xdr:from>
        <xdr:to>
          <xdr:col>2056</xdr:col>
          <xdr:colOff>323850</xdr:colOff>
          <xdr:row>720890</xdr:row>
          <xdr:rowOff>47625</xdr:rowOff>
        </xdr:to>
        <xdr:sp macro="" textlink="">
          <xdr:nvSpPr>
            <xdr:cNvPr id="5260" name="Object 1164" hidden="1">
              <a:extLst>
                <a:ext uri="{63B3BB69-23CF-44E3-9099-C40C66FF867C}">
                  <a14:compatExt spid="_x0000_s5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786421</xdr:row>
          <xdr:rowOff>95250</xdr:rowOff>
        </xdr:from>
        <xdr:to>
          <xdr:col>2056</xdr:col>
          <xdr:colOff>323850</xdr:colOff>
          <xdr:row>786426</xdr:row>
          <xdr:rowOff>47625</xdr:rowOff>
        </xdr:to>
        <xdr:sp macro="" textlink="">
          <xdr:nvSpPr>
            <xdr:cNvPr id="5261" name="Object 1165" hidden="1">
              <a:extLst>
                <a:ext uri="{63B3BB69-23CF-44E3-9099-C40C66FF867C}">
                  <a14:compatExt spid="_x0000_s5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851957</xdr:row>
          <xdr:rowOff>95250</xdr:rowOff>
        </xdr:from>
        <xdr:to>
          <xdr:col>2056</xdr:col>
          <xdr:colOff>323850</xdr:colOff>
          <xdr:row>851962</xdr:row>
          <xdr:rowOff>47625</xdr:rowOff>
        </xdr:to>
        <xdr:sp macro="" textlink="">
          <xdr:nvSpPr>
            <xdr:cNvPr id="5262" name="Object 1166" hidden="1">
              <a:extLst>
                <a:ext uri="{63B3BB69-23CF-44E3-9099-C40C66FF867C}">
                  <a14:compatExt spid="_x0000_s5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917493</xdr:row>
          <xdr:rowOff>95250</xdr:rowOff>
        </xdr:from>
        <xdr:to>
          <xdr:col>2056</xdr:col>
          <xdr:colOff>323850</xdr:colOff>
          <xdr:row>917498</xdr:row>
          <xdr:rowOff>47625</xdr:rowOff>
        </xdr:to>
        <xdr:sp macro="" textlink="">
          <xdr:nvSpPr>
            <xdr:cNvPr id="5263" name="Object 1167" hidden="1">
              <a:extLst>
                <a:ext uri="{63B3BB69-23CF-44E3-9099-C40C66FF867C}">
                  <a14:compatExt spid="_x0000_s5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983029</xdr:row>
          <xdr:rowOff>95250</xdr:rowOff>
        </xdr:from>
        <xdr:to>
          <xdr:col>2056</xdr:col>
          <xdr:colOff>323850</xdr:colOff>
          <xdr:row>983034</xdr:row>
          <xdr:rowOff>47625</xdr:rowOff>
        </xdr:to>
        <xdr:sp macro="" textlink="">
          <xdr:nvSpPr>
            <xdr:cNvPr id="5264" name="Object 1168" hidden="1">
              <a:extLst>
                <a:ext uri="{63B3BB69-23CF-44E3-9099-C40C66FF867C}">
                  <a14:compatExt spid="_x0000_s5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10</xdr:row>
          <xdr:rowOff>95250</xdr:rowOff>
        </xdr:from>
        <xdr:to>
          <xdr:col>2312</xdr:col>
          <xdr:colOff>323850</xdr:colOff>
          <xdr:row>15</xdr:row>
          <xdr:rowOff>47625</xdr:rowOff>
        </xdr:to>
        <xdr:sp macro="" textlink="">
          <xdr:nvSpPr>
            <xdr:cNvPr id="5265" name="Object 1169" hidden="1">
              <a:extLst>
                <a:ext uri="{63B3BB69-23CF-44E3-9099-C40C66FF867C}">
                  <a14:compatExt spid="_x0000_s5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65525</xdr:row>
          <xdr:rowOff>95250</xdr:rowOff>
        </xdr:from>
        <xdr:to>
          <xdr:col>2312</xdr:col>
          <xdr:colOff>323850</xdr:colOff>
          <xdr:row>65530</xdr:row>
          <xdr:rowOff>47625</xdr:rowOff>
        </xdr:to>
        <xdr:sp macro="" textlink="">
          <xdr:nvSpPr>
            <xdr:cNvPr id="5266" name="Object 1170" hidden="1">
              <a:extLst>
                <a:ext uri="{63B3BB69-23CF-44E3-9099-C40C66FF867C}">
                  <a14:compatExt spid="_x0000_s5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131061</xdr:row>
          <xdr:rowOff>95250</xdr:rowOff>
        </xdr:from>
        <xdr:to>
          <xdr:col>2312</xdr:col>
          <xdr:colOff>323850</xdr:colOff>
          <xdr:row>131066</xdr:row>
          <xdr:rowOff>47625</xdr:rowOff>
        </xdr:to>
        <xdr:sp macro="" textlink="">
          <xdr:nvSpPr>
            <xdr:cNvPr id="5267" name="Object 1171" hidden="1">
              <a:extLst>
                <a:ext uri="{63B3BB69-23CF-44E3-9099-C40C66FF867C}">
                  <a14:compatExt spid="_x0000_s5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196597</xdr:row>
          <xdr:rowOff>95250</xdr:rowOff>
        </xdr:from>
        <xdr:to>
          <xdr:col>2312</xdr:col>
          <xdr:colOff>323850</xdr:colOff>
          <xdr:row>196602</xdr:row>
          <xdr:rowOff>47625</xdr:rowOff>
        </xdr:to>
        <xdr:sp macro="" textlink="">
          <xdr:nvSpPr>
            <xdr:cNvPr id="5268" name="Object 1172" hidden="1">
              <a:extLst>
                <a:ext uri="{63B3BB69-23CF-44E3-9099-C40C66FF867C}">
                  <a14:compatExt spid="_x0000_s5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262133</xdr:row>
          <xdr:rowOff>95250</xdr:rowOff>
        </xdr:from>
        <xdr:to>
          <xdr:col>2312</xdr:col>
          <xdr:colOff>323850</xdr:colOff>
          <xdr:row>262138</xdr:row>
          <xdr:rowOff>47625</xdr:rowOff>
        </xdr:to>
        <xdr:sp macro="" textlink="">
          <xdr:nvSpPr>
            <xdr:cNvPr id="5269" name="Object 1173" hidden="1">
              <a:extLst>
                <a:ext uri="{63B3BB69-23CF-44E3-9099-C40C66FF867C}">
                  <a14:compatExt spid="_x0000_s5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327669</xdr:row>
          <xdr:rowOff>95250</xdr:rowOff>
        </xdr:from>
        <xdr:to>
          <xdr:col>2312</xdr:col>
          <xdr:colOff>323850</xdr:colOff>
          <xdr:row>327674</xdr:row>
          <xdr:rowOff>47625</xdr:rowOff>
        </xdr:to>
        <xdr:sp macro="" textlink="">
          <xdr:nvSpPr>
            <xdr:cNvPr id="5270" name="Object 1174" hidden="1">
              <a:extLst>
                <a:ext uri="{63B3BB69-23CF-44E3-9099-C40C66FF867C}">
                  <a14:compatExt spid="_x0000_s5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393205</xdr:row>
          <xdr:rowOff>95250</xdr:rowOff>
        </xdr:from>
        <xdr:to>
          <xdr:col>2312</xdr:col>
          <xdr:colOff>323850</xdr:colOff>
          <xdr:row>393210</xdr:row>
          <xdr:rowOff>47625</xdr:rowOff>
        </xdr:to>
        <xdr:sp macro="" textlink="">
          <xdr:nvSpPr>
            <xdr:cNvPr id="5271" name="Object 1175" hidden="1">
              <a:extLst>
                <a:ext uri="{63B3BB69-23CF-44E3-9099-C40C66FF867C}">
                  <a14:compatExt spid="_x0000_s5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458741</xdr:row>
          <xdr:rowOff>95250</xdr:rowOff>
        </xdr:from>
        <xdr:to>
          <xdr:col>2312</xdr:col>
          <xdr:colOff>323850</xdr:colOff>
          <xdr:row>458746</xdr:row>
          <xdr:rowOff>47625</xdr:rowOff>
        </xdr:to>
        <xdr:sp macro="" textlink="">
          <xdr:nvSpPr>
            <xdr:cNvPr id="5272" name="Object 1176" hidden="1">
              <a:extLst>
                <a:ext uri="{63B3BB69-23CF-44E3-9099-C40C66FF867C}">
                  <a14:compatExt spid="_x0000_s5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524277</xdr:row>
          <xdr:rowOff>95250</xdr:rowOff>
        </xdr:from>
        <xdr:to>
          <xdr:col>2312</xdr:col>
          <xdr:colOff>323850</xdr:colOff>
          <xdr:row>524282</xdr:row>
          <xdr:rowOff>47625</xdr:rowOff>
        </xdr:to>
        <xdr:sp macro="" textlink="">
          <xdr:nvSpPr>
            <xdr:cNvPr id="5273" name="Object 1177" hidden="1">
              <a:extLst>
                <a:ext uri="{63B3BB69-23CF-44E3-9099-C40C66FF867C}">
                  <a14:compatExt spid="_x0000_s5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589813</xdr:row>
          <xdr:rowOff>95250</xdr:rowOff>
        </xdr:from>
        <xdr:to>
          <xdr:col>2312</xdr:col>
          <xdr:colOff>323850</xdr:colOff>
          <xdr:row>589818</xdr:row>
          <xdr:rowOff>47625</xdr:rowOff>
        </xdr:to>
        <xdr:sp macro="" textlink="">
          <xdr:nvSpPr>
            <xdr:cNvPr id="5274" name="Object 1178" hidden="1">
              <a:extLst>
                <a:ext uri="{63B3BB69-23CF-44E3-9099-C40C66FF867C}">
                  <a14:compatExt spid="_x0000_s5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655349</xdr:row>
          <xdr:rowOff>95250</xdr:rowOff>
        </xdr:from>
        <xdr:to>
          <xdr:col>2312</xdr:col>
          <xdr:colOff>323850</xdr:colOff>
          <xdr:row>655354</xdr:row>
          <xdr:rowOff>47625</xdr:rowOff>
        </xdr:to>
        <xdr:sp macro="" textlink="">
          <xdr:nvSpPr>
            <xdr:cNvPr id="5275" name="Object 1179" hidden="1">
              <a:extLst>
                <a:ext uri="{63B3BB69-23CF-44E3-9099-C40C66FF867C}">
                  <a14:compatExt spid="_x0000_s5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720885</xdr:row>
          <xdr:rowOff>95250</xdr:rowOff>
        </xdr:from>
        <xdr:to>
          <xdr:col>2312</xdr:col>
          <xdr:colOff>323850</xdr:colOff>
          <xdr:row>720890</xdr:row>
          <xdr:rowOff>47625</xdr:rowOff>
        </xdr:to>
        <xdr:sp macro="" textlink="">
          <xdr:nvSpPr>
            <xdr:cNvPr id="5276" name="Object 1180" hidden="1">
              <a:extLst>
                <a:ext uri="{63B3BB69-23CF-44E3-9099-C40C66FF867C}">
                  <a14:compatExt spid="_x0000_s5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786421</xdr:row>
          <xdr:rowOff>95250</xdr:rowOff>
        </xdr:from>
        <xdr:to>
          <xdr:col>2312</xdr:col>
          <xdr:colOff>323850</xdr:colOff>
          <xdr:row>786426</xdr:row>
          <xdr:rowOff>47625</xdr:rowOff>
        </xdr:to>
        <xdr:sp macro="" textlink="">
          <xdr:nvSpPr>
            <xdr:cNvPr id="5277" name="Object 1181" hidden="1">
              <a:extLst>
                <a:ext uri="{63B3BB69-23CF-44E3-9099-C40C66FF867C}">
                  <a14:compatExt spid="_x0000_s5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851957</xdr:row>
          <xdr:rowOff>95250</xdr:rowOff>
        </xdr:from>
        <xdr:to>
          <xdr:col>2312</xdr:col>
          <xdr:colOff>323850</xdr:colOff>
          <xdr:row>851962</xdr:row>
          <xdr:rowOff>47625</xdr:rowOff>
        </xdr:to>
        <xdr:sp macro="" textlink="">
          <xdr:nvSpPr>
            <xdr:cNvPr id="5278" name="Object 1182" hidden="1">
              <a:extLst>
                <a:ext uri="{63B3BB69-23CF-44E3-9099-C40C66FF867C}">
                  <a14:compatExt spid="_x0000_s5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917493</xdr:row>
          <xdr:rowOff>95250</xdr:rowOff>
        </xdr:from>
        <xdr:to>
          <xdr:col>2312</xdr:col>
          <xdr:colOff>323850</xdr:colOff>
          <xdr:row>917498</xdr:row>
          <xdr:rowOff>47625</xdr:rowOff>
        </xdr:to>
        <xdr:sp macro="" textlink="">
          <xdr:nvSpPr>
            <xdr:cNvPr id="5279" name="Object 1183" hidden="1">
              <a:extLst>
                <a:ext uri="{63B3BB69-23CF-44E3-9099-C40C66FF867C}">
                  <a14:compatExt spid="_x0000_s5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983029</xdr:row>
          <xdr:rowOff>95250</xdr:rowOff>
        </xdr:from>
        <xdr:to>
          <xdr:col>2312</xdr:col>
          <xdr:colOff>323850</xdr:colOff>
          <xdr:row>983034</xdr:row>
          <xdr:rowOff>47625</xdr:rowOff>
        </xdr:to>
        <xdr:sp macro="" textlink="">
          <xdr:nvSpPr>
            <xdr:cNvPr id="5280" name="Object 1184" hidden="1">
              <a:extLst>
                <a:ext uri="{63B3BB69-23CF-44E3-9099-C40C66FF867C}">
                  <a14:compatExt spid="_x0000_s5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10</xdr:row>
          <xdr:rowOff>95250</xdr:rowOff>
        </xdr:from>
        <xdr:to>
          <xdr:col>2568</xdr:col>
          <xdr:colOff>323850</xdr:colOff>
          <xdr:row>15</xdr:row>
          <xdr:rowOff>47625</xdr:rowOff>
        </xdr:to>
        <xdr:sp macro="" textlink="">
          <xdr:nvSpPr>
            <xdr:cNvPr id="5281" name="Object 1185" hidden="1">
              <a:extLst>
                <a:ext uri="{63B3BB69-23CF-44E3-9099-C40C66FF867C}">
                  <a14:compatExt spid="_x0000_s5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65525</xdr:row>
          <xdr:rowOff>95250</xdr:rowOff>
        </xdr:from>
        <xdr:to>
          <xdr:col>2568</xdr:col>
          <xdr:colOff>323850</xdr:colOff>
          <xdr:row>65530</xdr:row>
          <xdr:rowOff>47625</xdr:rowOff>
        </xdr:to>
        <xdr:sp macro="" textlink="">
          <xdr:nvSpPr>
            <xdr:cNvPr id="5282" name="Object 1186" hidden="1">
              <a:extLst>
                <a:ext uri="{63B3BB69-23CF-44E3-9099-C40C66FF867C}">
                  <a14:compatExt spid="_x0000_s5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131061</xdr:row>
          <xdr:rowOff>95250</xdr:rowOff>
        </xdr:from>
        <xdr:to>
          <xdr:col>2568</xdr:col>
          <xdr:colOff>323850</xdr:colOff>
          <xdr:row>131066</xdr:row>
          <xdr:rowOff>47625</xdr:rowOff>
        </xdr:to>
        <xdr:sp macro="" textlink="">
          <xdr:nvSpPr>
            <xdr:cNvPr id="5283" name="Object 1187" hidden="1">
              <a:extLst>
                <a:ext uri="{63B3BB69-23CF-44E3-9099-C40C66FF867C}">
                  <a14:compatExt spid="_x0000_s5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196597</xdr:row>
          <xdr:rowOff>95250</xdr:rowOff>
        </xdr:from>
        <xdr:to>
          <xdr:col>2568</xdr:col>
          <xdr:colOff>323850</xdr:colOff>
          <xdr:row>196602</xdr:row>
          <xdr:rowOff>47625</xdr:rowOff>
        </xdr:to>
        <xdr:sp macro="" textlink="">
          <xdr:nvSpPr>
            <xdr:cNvPr id="5284" name="Object 1188" hidden="1">
              <a:extLst>
                <a:ext uri="{63B3BB69-23CF-44E3-9099-C40C66FF867C}">
                  <a14:compatExt spid="_x0000_s5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262133</xdr:row>
          <xdr:rowOff>95250</xdr:rowOff>
        </xdr:from>
        <xdr:to>
          <xdr:col>2568</xdr:col>
          <xdr:colOff>323850</xdr:colOff>
          <xdr:row>262138</xdr:row>
          <xdr:rowOff>47625</xdr:rowOff>
        </xdr:to>
        <xdr:sp macro="" textlink="">
          <xdr:nvSpPr>
            <xdr:cNvPr id="5285" name="Object 1189" hidden="1">
              <a:extLst>
                <a:ext uri="{63B3BB69-23CF-44E3-9099-C40C66FF867C}">
                  <a14:compatExt spid="_x0000_s5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327669</xdr:row>
          <xdr:rowOff>95250</xdr:rowOff>
        </xdr:from>
        <xdr:to>
          <xdr:col>2568</xdr:col>
          <xdr:colOff>323850</xdr:colOff>
          <xdr:row>327674</xdr:row>
          <xdr:rowOff>47625</xdr:rowOff>
        </xdr:to>
        <xdr:sp macro="" textlink="">
          <xdr:nvSpPr>
            <xdr:cNvPr id="5286" name="Object 1190" hidden="1">
              <a:extLst>
                <a:ext uri="{63B3BB69-23CF-44E3-9099-C40C66FF867C}">
                  <a14:compatExt spid="_x0000_s5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393205</xdr:row>
          <xdr:rowOff>95250</xdr:rowOff>
        </xdr:from>
        <xdr:to>
          <xdr:col>2568</xdr:col>
          <xdr:colOff>323850</xdr:colOff>
          <xdr:row>393210</xdr:row>
          <xdr:rowOff>47625</xdr:rowOff>
        </xdr:to>
        <xdr:sp macro="" textlink="">
          <xdr:nvSpPr>
            <xdr:cNvPr id="5287" name="Object 1191" hidden="1">
              <a:extLst>
                <a:ext uri="{63B3BB69-23CF-44E3-9099-C40C66FF867C}">
                  <a14:compatExt spid="_x0000_s5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458741</xdr:row>
          <xdr:rowOff>95250</xdr:rowOff>
        </xdr:from>
        <xdr:to>
          <xdr:col>2568</xdr:col>
          <xdr:colOff>323850</xdr:colOff>
          <xdr:row>458746</xdr:row>
          <xdr:rowOff>47625</xdr:rowOff>
        </xdr:to>
        <xdr:sp macro="" textlink="">
          <xdr:nvSpPr>
            <xdr:cNvPr id="5288" name="Object 1192" hidden="1">
              <a:extLst>
                <a:ext uri="{63B3BB69-23CF-44E3-9099-C40C66FF867C}">
                  <a14:compatExt spid="_x0000_s5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524277</xdr:row>
          <xdr:rowOff>95250</xdr:rowOff>
        </xdr:from>
        <xdr:to>
          <xdr:col>2568</xdr:col>
          <xdr:colOff>323850</xdr:colOff>
          <xdr:row>524282</xdr:row>
          <xdr:rowOff>47625</xdr:rowOff>
        </xdr:to>
        <xdr:sp macro="" textlink="">
          <xdr:nvSpPr>
            <xdr:cNvPr id="5289" name="Object 1193" hidden="1">
              <a:extLst>
                <a:ext uri="{63B3BB69-23CF-44E3-9099-C40C66FF867C}">
                  <a14:compatExt spid="_x0000_s5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589813</xdr:row>
          <xdr:rowOff>95250</xdr:rowOff>
        </xdr:from>
        <xdr:to>
          <xdr:col>2568</xdr:col>
          <xdr:colOff>323850</xdr:colOff>
          <xdr:row>589818</xdr:row>
          <xdr:rowOff>47625</xdr:rowOff>
        </xdr:to>
        <xdr:sp macro="" textlink="">
          <xdr:nvSpPr>
            <xdr:cNvPr id="5290" name="Object 1194" hidden="1">
              <a:extLst>
                <a:ext uri="{63B3BB69-23CF-44E3-9099-C40C66FF867C}">
                  <a14:compatExt spid="_x0000_s5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655349</xdr:row>
          <xdr:rowOff>95250</xdr:rowOff>
        </xdr:from>
        <xdr:to>
          <xdr:col>2568</xdr:col>
          <xdr:colOff>323850</xdr:colOff>
          <xdr:row>655354</xdr:row>
          <xdr:rowOff>47625</xdr:rowOff>
        </xdr:to>
        <xdr:sp macro="" textlink="">
          <xdr:nvSpPr>
            <xdr:cNvPr id="5291" name="Object 1195" hidden="1">
              <a:extLst>
                <a:ext uri="{63B3BB69-23CF-44E3-9099-C40C66FF867C}">
                  <a14:compatExt spid="_x0000_s5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720885</xdr:row>
          <xdr:rowOff>95250</xdr:rowOff>
        </xdr:from>
        <xdr:to>
          <xdr:col>2568</xdr:col>
          <xdr:colOff>323850</xdr:colOff>
          <xdr:row>720890</xdr:row>
          <xdr:rowOff>47625</xdr:rowOff>
        </xdr:to>
        <xdr:sp macro="" textlink="">
          <xdr:nvSpPr>
            <xdr:cNvPr id="5292" name="Object 1196" hidden="1">
              <a:extLst>
                <a:ext uri="{63B3BB69-23CF-44E3-9099-C40C66FF867C}">
                  <a14:compatExt spid="_x0000_s5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786421</xdr:row>
          <xdr:rowOff>95250</xdr:rowOff>
        </xdr:from>
        <xdr:to>
          <xdr:col>2568</xdr:col>
          <xdr:colOff>323850</xdr:colOff>
          <xdr:row>786426</xdr:row>
          <xdr:rowOff>47625</xdr:rowOff>
        </xdr:to>
        <xdr:sp macro="" textlink="">
          <xdr:nvSpPr>
            <xdr:cNvPr id="5293" name="Object 1197" hidden="1">
              <a:extLst>
                <a:ext uri="{63B3BB69-23CF-44E3-9099-C40C66FF867C}">
                  <a14:compatExt spid="_x0000_s5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851957</xdr:row>
          <xdr:rowOff>95250</xdr:rowOff>
        </xdr:from>
        <xdr:to>
          <xdr:col>2568</xdr:col>
          <xdr:colOff>323850</xdr:colOff>
          <xdr:row>851962</xdr:row>
          <xdr:rowOff>47625</xdr:rowOff>
        </xdr:to>
        <xdr:sp macro="" textlink="">
          <xdr:nvSpPr>
            <xdr:cNvPr id="5294" name="Object 1198" hidden="1">
              <a:extLst>
                <a:ext uri="{63B3BB69-23CF-44E3-9099-C40C66FF867C}">
                  <a14:compatExt spid="_x0000_s5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917493</xdr:row>
          <xdr:rowOff>95250</xdr:rowOff>
        </xdr:from>
        <xdr:to>
          <xdr:col>2568</xdr:col>
          <xdr:colOff>323850</xdr:colOff>
          <xdr:row>917498</xdr:row>
          <xdr:rowOff>47625</xdr:rowOff>
        </xdr:to>
        <xdr:sp macro="" textlink="">
          <xdr:nvSpPr>
            <xdr:cNvPr id="5295" name="Object 1199" hidden="1">
              <a:extLst>
                <a:ext uri="{63B3BB69-23CF-44E3-9099-C40C66FF867C}">
                  <a14:compatExt spid="_x0000_s5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983029</xdr:row>
          <xdr:rowOff>95250</xdr:rowOff>
        </xdr:from>
        <xdr:to>
          <xdr:col>2568</xdr:col>
          <xdr:colOff>323850</xdr:colOff>
          <xdr:row>983034</xdr:row>
          <xdr:rowOff>47625</xdr:rowOff>
        </xdr:to>
        <xdr:sp macro="" textlink="">
          <xdr:nvSpPr>
            <xdr:cNvPr id="5296" name="Object 1200" hidden="1">
              <a:extLst>
                <a:ext uri="{63B3BB69-23CF-44E3-9099-C40C66FF867C}">
                  <a14:compatExt spid="_x0000_s5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10</xdr:row>
          <xdr:rowOff>95250</xdr:rowOff>
        </xdr:from>
        <xdr:to>
          <xdr:col>2824</xdr:col>
          <xdr:colOff>323850</xdr:colOff>
          <xdr:row>15</xdr:row>
          <xdr:rowOff>47625</xdr:rowOff>
        </xdr:to>
        <xdr:sp macro="" textlink="">
          <xdr:nvSpPr>
            <xdr:cNvPr id="5297" name="Object 1201" hidden="1">
              <a:extLst>
                <a:ext uri="{63B3BB69-23CF-44E3-9099-C40C66FF867C}">
                  <a14:compatExt spid="_x0000_s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65525</xdr:row>
          <xdr:rowOff>95250</xdr:rowOff>
        </xdr:from>
        <xdr:to>
          <xdr:col>2824</xdr:col>
          <xdr:colOff>323850</xdr:colOff>
          <xdr:row>65530</xdr:row>
          <xdr:rowOff>47625</xdr:rowOff>
        </xdr:to>
        <xdr:sp macro="" textlink="">
          <xdr:nvSpPr>
            <xdr:cNvPr id="5298" name="Object 1202" hidden="1">
              <a:extLst>
                <a:ext uri="{63B3BB69-23CF-44E3-9099-C40C66FF867C}">
                  <a14:compatExt spid="_x0000_s5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131061</xdr:row>
          <xdr:rowOff>95250</xdr:rowOff>
        </xdr:from>
        <xdr:to>
          <xdr:col>2824</xdr:col>
          <xdr:colOff>323850</xdr:colOff>
          <xdr:row>131066</xdr:row>
          <xdr:rowOff>47625</xdr:rowOff>
        </xdr:to>
        <xdr:sp macro="" textlink="">
          <xdr:nvSpPr>
            <xdr:cNvPr id="5299" name="Object 1203" hidden="1">
              <a:extLst>
                <a:ext uri="{63B3BB69-23CF-44E3-9099-C40C66FF867C}">
                  <a14:compatExt spid="_x0000_s5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196597</xdr:row>
          <xdr:rowOff>95250</xdr:rowOff>
        </xdr:from>
        <xdr:to>
          <xdr:col>2824</xdr:col>
          <xdr:colOff>323850</xdr:colOff>
          <xdr:row>196602</xdr:row>
          <xdr:rowOff>47625</xdr:rowOff>
        </xdr:to>
        <xdr:sp macro="" textlink="">
          <xdr:nvSpPr>
            <xdr:cNvPr id="5300" name="Object 1204" hidden="1">
              <a:extLst>
                <a:ext uri="{63B3BB69-23CF-44E3-9099-C40C66FF867C}">
                  <a14:compatExt spid="_x0000_s5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262133</xdr:row>
          <xdr:rowOff>95250</xdr:rowOff>
        </xdr:from>
        <xdr:to>
          <xdr:col>2824</xdr:col>
          <xdr:colOff>323850</xdr:colOff>
          <xdr:row>262138</xdr:row>
          <xdr:rowOff>47625</xdr:rowOff>
        </xdr:to>
        <xdr:sp macro="" textlink="">
          <xdr:nvSpPr>
            <xdr:cNvPr id="5301" name="Object 1205" hidden="1">
              <a:extLst>
                <a:ext uri="{63B3BB69-23CF-44E3-9099-C40C66FF867C}">
                  <a14:compatExt spid="_x0000_s5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327669</xdr:row>
          <xdr:rowOff>95250</xdr:rowOff>
        </xdr:from>
        <xdr:to>
          <xdr:col>2824</xdr:col>
          <xdr:colOff>323850</xdr:colOff>
          <xdr:row>327674</xdr:row>
          <xdr:rowOff>47625</xdr:rowOff>
        </xdr:to>
        <xdr:sp macro="" textlink="">
          <xdr:nvSpPr>
            <xdr:cNvPr id="5302" name="Object 1206" hidden="1">
              <a:extLst>
                <a:ext uri="{63B3BB69-23CF-44E3-9099-C40C66FF867C}">
                  <a14:compatExt spid="_x0000_s5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393205</xdr:row>
          <xdr:rowOff>95250</xdr:rowOff>
        </xdr:from>
        <xdr:to>
          <xdr:col>2824</xdr:col>
          <xdr:colOff>323850</xdr:colOff>
          <xdr:row>393210</xdr:row>
          <xdr:rowOff>47625</xdr:rowOff>
        </xdr:to>
        <xdr:sp macro="" textlink="">
          <xdr:nvSpPr>
            <xdr:cNvPr id="5303" name="Object 1207" hidden="1">
              <a:extLst>
                <a:ext uri="{63B3BB69-23CF-44E3-9099-C40C66FF867C}">
                  <a14:compatExt spid="_x0000_s5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458741</xdr:row>
          <xdr:rowOff>95250</xdr:rowOff>
        </xdr:from>
        <xdr:to>
          <xdr:col>2824</xdr:col>
          <xdr:colOff>323850</xdr:colOff>
          <xdr:row>458746</xdr:row>
          <xdr:rowOff>47625</xdr:rowOff>
        </xdr:to>
        <xdr:sp macro="" textlink="">
          <xdr:nvSpPr>
            <xdr:cNvPr id="5304" name="Object 1208" hidden="1">
              <a:extLst>
                <a:ext uri="{63B3BB69-23CF-44E3-9099-C40C66FF867C}">
                  <a14:compatExt spid="_x0000_s5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524277</xdr:row>
          <xdr:rowOff>95250</xdr:rowOff>
        </xdr:from>
        <xdr:to>
          <xdr:col>2824</xdr:col>
          <xdr:colOff>323850</xdr:colOff>
          <xdr:row>524282</xdr:row>
          <xdr:rowOff>47625</xdr:rowOff>
        </xdr:to>
        <xdr:sp macro="" textlink="">
          <xdr:nvSpPr>
            <xdr:cNvPr id="5305" name="Object 1209" hidden="1">
              <a:extLst>
                <a:ext uri="{63B3BB69-23CF-44E3-9099-C40C66FF867C}">
                  <a14:compatExt spid="_x0000_s5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589813</xdr:row>
          <xdr:rowOff>95250</xdr:rowOff>
        </xdr:from>
        <xdr:to>
          <xdr:col>2824</xdr:col>
          <xdr:colOff>323850</xdr:colOff>
          <xdr:row>589818</xdr:row>
          <xdr:rowOff>47625</xdr:rowOff>
        </xdr:to>
        <xdr:sp macro="" textlink="">
          <xdr:nvSpPr>
            <xdr:cNvPr id="5306" name="Object 1210" hidden="1">
              <a:extLst>
                <a:ext uri="{63B3BB69-23CF-44E3-9099-C40C66FF867C}">
                  <a14:compatExt spid="_x0000_s5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655349</xdr:row>
          <xdr:rowOff>95250</xdr:rowOff>
        </xdr:from>
        <xdr:to>
          <xdr:col>2824</xdr:col>
          <xdr:colOff>323850</xdr:colOff>
          <xdr:row>655354</xdr:row>
          <xdr:rowOff>47625</xdr:rowOff>
        </xdr:to>
        <xdr:sp macro="" textlink="">
          <xdr:nvSpPr>
            <xdr:cNvPr id="5307" name="Object 1211" hidden="1">
              <a:extLst>
                <a:ext uri="{63B3BB69-23CF-44E3-9099-C40C66FF867C}">
                  <a14:compatExt spid="_x0000_s5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720885</xdr:row>
          <xdr:rowOff>95250</xdr:rowOff>
        </xdr:from>
        <xdr:to>
          <xdr:col>2824</xdr:col>
          <xdr:colOff>323850</xdr:colOff>
          <xdr:row>720890</xdr:row>
          <xdr:rowOff>47625</xdr:rowOff>
        </xdr:to>
        <xdr:sp macro="" textlink="">
          <xdr:nvSpPr>
            <xdr:cNvPr id="5308" name="Object 1212" hidden="1">
              <a:extLst>
                <a:ext uri="{63B3BB69-23CF-44E3-9099-C40C66FF867C}">
                  <a14:compatExt spid="_x0000_s5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786421</xdr:row>
          <xdr:rowOff>95250</xdr:rowOff>
        </xdr:from>
        <xdr:to>
          <xdr:col>2824</xdr:col>
          <xdr:colOff>323850</xdr:colOff>
          <xdr:row>786426</xdr:row>
          <xdr:rowOff>47625</xdr:rowOff>
        </xdr:to>
        <xdr:sp macro="" textlink="">
          <xdr:nvSpPr>
            <xdr:cNvPr id="5309" name="Object 1213" hidden="1">
              <a:extLst>
                <a:ext uri="{63B3BB69-23CF-44E3-9099-C40C66FF867C}">
                  <a14:compatExt spid="_x0000_s5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851957</xdr:row>
          <xdr:rowOff>95250</xdr:rowOff>
        </xdr:from>
        <xdr:to>
          <xdr:col>2824</xdr:col>
          <xdr:colOff>323850</xdr:colOff>
          <xdr:row>851962</xdr:row>
          <xdr:rowOff>47625</xdr:rowOff>
        </xdr:to>
        <xdr:sp macro="" textlink="">
          <xdr:nvSpPr>
            <xdr:cNvPr id="5310" name="Object 1214" hidden="1">
              <a:extLst>
                <a:ext uri="{63B3BB69-23CF-44E3-9099-C40C66FF867C}">
                  <a14:compatExt spid="_x0000_s5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917493</xdr:row>
          <xdr:rowOff>95250</xdr:rowOff>
        </xdr:from>
        <xdr:to>
          <xdr:col>2824</xdr:col>
          <xdr:colOff>323850</xdr:colOff>
          <xdr:row>917498</xdr:row>
          <xdr:rowOff>47625</xdr:rowOff>
        </xdr:to>
        <xdr:sp macro="" textlink="">
          <xdr:nvSpPr>
            <xdr:cNvPr id="5311" name="Object 1215" hidden="1">
              <a:extLst>
                <a:ext uri="{63B3BB69-23CF-44E3-9099-C40C66FF867C}">
                  <a14:compatExt spid="_x0000_s5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983029</xdr:row>
          <xdr:rowOff>95250</xdr:rowOff>
        </xdr:from>
        <xdr:to>
          <xdr:col>2824</xdr:col>
          <xdr:colOff>323850</xdr:colOff>
          <xdr:row>983034</xdr:row>
          <xdr:rowOff>47625</xdr:rowOff>
        </xdr:to>
        <xdr:sp macro="" textlink="">
          <xdr:nvSpPr>
            <xdr:cNvPr id="5312" name="Object 1216" hidden="1">
              <a:extLst>
                <a:ext uri="{63B3BB69-23CF-44E3-9099-C40C66FF867C}">
                  <a14:compatExt spid="_x0000_s5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10</xdr:row>
          <xdr:rowOff>95250</xdr:rowOff>
        </xdr:from>
        <xdr:to>
          <xdr:col>3080</xdr:col>
          <xdr:colOff>323850</xdr:colOff>
          <xdr:row>15</xdr:row>
          <xdr:rowOff>47625</xdr:rowOff>
        </xdr:to>
        <xdr:sp macro="" textlink="">
          <xdr:nvSpPr>
            <xdr:cNvPr id="5313" name="Object 1217" hidden="1">
              <a:extLst>
                <a:ext uri="{63B3BB69-23CF-44E3-9099-C40C66FF867C}">
                  <a14:compatExt spid="_x0000_s5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65525</xdr:row>
          <xdr:rowOff>95250</xdr:rowOff>
        </xdr:from>
        <xdr:to>
          <xdr:col>3080</xdr:col>
          <xdr:colOff>323850</xdr:colOff>
          <xdr:row>65530</xdr:row>
          <xdr:rowOff>47625</xdr:rowOff>
        </xdr:to>
        <xdr:sp macro="" textlink="">
          <xdr:nvSpPr>
            <xdr:cNvPr id="5314" name="Object 1218" hidden="1">
              <a:extLst>
                <a:ext uri="{63B3BB69-23CF-44E3-9099-C40C66FF867C}">
                  <a14:compatExt spid="_x0000_s5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131061</xdr:row>
          <xdr:rowOff>95250</xdr:rowOff>
        </xdr:from>
        <xdr:to>
          <xdr:col>3080</xdr:col>
          <xdr:colOff>323850</xdr:colOff>
          <xdr:row>131066</xdr:row>
          <xdr:rowOff>47625</xdr:rowOff>
        </xdr:to>
        <xdr:sp macro="" textlink="">
          <xdr:nvSpPr>
            <xdr:cNvPr id="5315" name="Object 1219" hidden="1">
              <a:extLst>
                <a:ext uri="{63B3BB69-23CF-44E3-9099-C40C66FF867C}">
                  <a14:compatExt spid="_x0000_s5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196597</xdr:row>
          <xdr:rowOff>95250</xdr:rowOff>
        </xdr:from>
        <xdr:to>
          <xdr:col>3080</xdr:col>
          <xdr:colOff>323850</xdr:colOff>
          <xdr:row>196602</xdr:row>
          <xdr:rowOff>47625</xdr:rowOff>
        </xdr:to>
        <xdr:sp macro="" textlink="">
          <xdr:nvSpPr>
            <xdr:cNvPr id="5316" name="Object 1220" hidden="1">
              <a:extLst>
                <a:ext uri="{63B3BB69-23CF-44E3-9099-C40C66FF867C}">
                  <a14:compatExt spid="_x0000_s5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262133</xdr:row>
          <xdr:rowOff>95250</xdr:rowOff>
        </xdr:from>
        <xdr:to>
          <xdr:col>3080</xdr:col>
          <xdr:colOff>323850</xdr:colOff>
          <xdr:row>262138</xdr:row>
          <xdr:rowOff>47625</xdr:rowOff>
        </xdr:to>
        <xdr:sp macro="" textlink="">
          <xdr:nvSpPr>
            <xdr:cNvPr id="5317" name="Object 1221" hidden="1">
              <a:extLst>
                <a:ext uri="{63B3BB69-23CF-44E3-9099-C40C66FF867C}">
                  <a14:compatExt spid="_x0000_s5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327669</xdr:row>
          <xdr:rowOff>95250</xdr:rowOff>
        </xdr:from>
        <xdr:to>
          <xdr:col>3080</xdr:col>
          <xdr:colOff>323850</xdr:colOff>
          <xdr:row>327674</xdr:row>
          <xdr:rowOff>47625</xdr:rowOff>
        </xdr:to>
        <xdr:sp macro="" textlink="">
          <xdr:nvSpPr>
            <xdr:cNvPr id="5318" name="Object 1222" hidden="1">
              <a:extLst>
                <a:ext uri="{63B3BB69-23CF-44E3-9099-C40C66FF867C}">
                  <a14:compatExt spid="_x0000_s5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393205</xdr:row>
          <xdr:rowOff>95250</xdr:rowOff>
        </xdr:from>
        <xdr:to>
          <xdr:col>3080</xdr:col>
          <xdr:colOff>323850</xdr:colOff>
          <xdr:row>393210</xdr:row>
          <xdr:rowOff>47625</xdr:rowOff>
        </xdr:to>
        <xdr:sp macro="" textlink="">
          <xdr:nvSpPr>
            <xdr:cNvPr id="5319" name="Object 1223" hidden="1">
              <a:extLst>
                <a:ext uri="{63B3BB69-23CF-44E3-9099-C40C66FF867C}">
                  <a14:compatExt spid="_x0000_s5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458741</xdr:row>
          <xdr:rowOff>95250</xdr:rowOff>
        </xdr:from>
        <xdr:to>
          <xdr:col>3080</xdr:col>
          <xdr:colOff>323850</xdr:colOff>
          <xdr:row>458746</xdr:row>
          <xdr:rowOff>47625</xdr:rowOff>
        </xdr:to>
        <xdr:sp macro="" textlink="">
          <xdr:nvSpPr>
            <xdr:cNvPr id="5320" name="Object 1224" hidden="1">
              <a:extLst>
                <a:ext uri="{63B3BB69-23CF-44E3-9099-C40C66FF867C}">
                  <a14:compatExt spid="_x0000_s5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524277</xdr:row>
          <xdr:rowOff>95250</xdr:rowOff>
        </xdr:from>
        <xdr:to>
          <xdr:col>3080</xdr:col>
          <xdr:colOff>323850</xdr:colOff>
          <xdr:row>524282</xdr:row>
          <xdr:rowOff>47625</xdr:rowOff>
        </xdr:to>
        <xdr:sp macro="" textlink="">
          <xdr:nvSpPr>
            <xdr:cNvPr id="5321" name="Object 1225" hidden="1">
              <a:extLst>
                <a:ext uri="{63B3BB69-23CF-44E3-9099-C40C66FF867C}">
                  <a14:compatExt spid="_x0000_s5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589813</xdr:row>
          <xdr:rowOff>95250</xdr:rowOff>
        </xdr:from>
        <xdr:to>
          <xdr:col>3080</xdr:col>
          <xdr:colOff>323850</xdr:colOff>
          <xdr:row>589818</xdr:row>
          <xdr:rowOff>47625</xdr:rowOff>
        </xdr:to>
        <xdr:sp macro="" textlink="">
          <xdr:nvSpPr>
            <xdr:cNvPr id="5322" name="Object 1226" hidden="1">
              <a:extLst>
                <a:ext uri="{63B3BB69-23CF-44E3-9099-C40C66FF867C}">
                  <a14:compatExt spid="_x0000_s5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655349</xdr:row>
          <xdr:rowOff>95250</xdr:rowOff>
        </xdr:from>
        <xdr:to>
          <xdr:col>3080</xdr:col>
          <xdr:colOff>323850</xdr:colOff>
          <xdr:row>655354</xdr:row>
          <xdr:rowOff>47625</xdr:rowOff>
        </xdr:to>
        <xdr:sp macro="" textlink="">
          <xdr:nvSpPr>
            <xdr:cNvPr id="5323" name="Object 1227" hidden="1">
              <a:extLst>
                <a:ext uri="{63B3BB69-23CF-44E3-9099-C40C66FF867C}">
                  <a14:compatExt spid="_x0000_s5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720885</xdr:row>
          <xdr:rowOff>95250</xdr:rowOff>
        </xdr:from>
        <xdr:to>
          <xdr:col>3080</xdr:col>
          <xdr:colOff>323850</xdr:colOff>
          <xdr:row>720890</xdr:row>
          <xdr:rowOff>47625</xdr:rowOff>
        </xdr:to>
        <xdr:sp macro="" textlink="">
          <xdr:nvSpPr>
            <xdr:cNvPr id="5324" name="Object 1228" hidden="1">
              <a:extLst>
                <a:ext uri="{63B3BB69-23CF-44E3-9099-C40C66FF867C}">
                  <a14:compatExt spid="_x0000_s5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786421</xdr:row>
          <xdr:rowOff>95250</xdr:rowOff>
        </xdr:from>
        <xdr:to>
          <xdr:col>3080</xdr:col>
          <xdr:colOff>323850</xdr:colOff>
          <xdr:row>786426</xdr:row>
          <xdr:rowOff>47625</xdr:rowOff>
        </xdr:to>
        <xdr:sp macro="" textlink="">
          <xdr:nvSpPr>
            <xdr:cNvPr id="5325" name="Object 1229" hidden="1">
              <a:extLst>
                <a:ext uri="{63B3BB69-23CF-44E3-9099-C40C66FF867C}">
                  <a14:compatExt spid="_x0000_s5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851957</xdr:row>
          <xdr:rowOff>95250</xdr:rowOff>
        </xdr:from>
        <xdr:to>
          <xdr:col>3080</xdr:col>
          <xdr:colOff>323850</xdr:colOff>
          <xdr:row>851962</xdr:row>
          <xdr:rowOff>47625</xdr:rowOff>
        </xdr:to>
        <xdr:sp macro="" textlink="">
          <xdr:nvSpPr>
            <xdr:cNvPr id="5326" name="Object 1230" hidden="1">
              <a:extLst>
                <a:ext uri="{63B3BB69-23CF-44E3-9099-C40C66FF867C}">
                  <a14:compatExt spid="_x0000_s5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917493</xdr:row>
          <xdr:rowOff>95250</xdr:rowOff>
        </xdr:from>
        <xdr:to>
          <xdr:col>3080</xdr:col>
          <xdr:colOff>323850</xdr:colOff>
          <xdr:row>917498</xdr:row>
          <xdr:rowOff>47625</xdr:rowOff>
        </xdr:to>
        <xdr:sp macro="" textlink="">
          <xdr:nvSpPr>
            <xdr:cNvPr id="5327" name="Object 1231" hidden="1">
              <a:extLst>
                <a:ext uri="{63B3BB69-23CF-44E3-9099-C40C66FF867C}">
                  <a14:compatExt spid="_x0000_s5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983029</xdr:row>
          <xdr:rowOff>95250</xdr:rowOff>
        </xdr:from>
        <xdr:to>
          <xdr:col>3080</xdr:col>
          <xdr:colOff>323850</xdr:colOff>
          <xdr:row>983034</xdr:row>
          <xdr:rowOff>47625</xdr:rowOff>
        </xdr:to>
        <xdr:sp macro="" textlink="">
          <xdr:nvSpPr>
            <xdr:cNvPr id="5328" name="Object 1232" hidden="1">
              <a:extLst>
                <a:ext uri="{63B3BB69-23CF-44E3-9099-C40C66FF867C}">
                  <a14:compatExt spid="_x0000_s5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10</xdr:row>
          <xdr:rowOff>95250</xdr:rowOff>
        </xdr:from>
        <xdr:to>
          <xdr:col>3336</xdr:col>
          <xdr:colOff>323850</xdr:colOff>
          <xdr:row>15</xdr:row>
          <xdr:rowOff>47625</xdr:rowOff>
        </xdr:to>
        <xdr:sp macro="" textlink="">
          <xdr:nvSpPr>
            <xdr:cNvPr id="5329" name="Object 1233" hidden="1">
              <a:extLst>
                <a:ext uri="{63B3BB69-23CF-44E3-9099-C40C66FF867C}">
                  <a14:compatExt spid="_x0000_s5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65525</xdr:row>
          <xdr:rowOff>95250</xdr:rowOff>
        </xdr:from>
        <xdr:to>
          <xdr:col>3336</xdr:col>
          <xdr:colOff>323850</xdr:colOff>
          <xdr:row>65530</xdr:row>
          <xdr:rowOff>47625</xdr:rowOff>
        </xdr:to>
        <xdr:sp macro="" textlink="">
          <xdr:nvSpPr>
            <xdr:cNvPr id="5330" name="Object 1234" hidden="1">
              <a:extLst>
                <a:ext uri="{63B3BB69-23CF-44E3-9099-C40C66FF867C}">
                  <a14:compatExt spid="_x0000_s5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131061</xdr:row>
          <xdr:rowOff>95250</xdr:rowOff>
        </xdr:from>
        <xdr:to>
          <xdr:col>3336</xdr:col>
          <xdr:colOff>323850</xdr:colOff>
          <xdr:row>131066</xdr:row>
          <xdr:rowOff>47625</xdr:rowOff>
        </xdr:to>
        <xdr:sp macro="" textlink="">
          <xdr:nvSpPr>
            <xdr:cNvPr id="5331" name="Object 1235" hidden="1">
              <a:extLst>
                <a:ext uri="{63B3BB69-23CF-44E3-9099-C40C66FF867C}">
                  <a14:compatExt spid="_x0000_s5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196597</xdr:row>
          <xdr:rowOff>95250</xdr:rowOff>
        </xdr:from>
        <xdr:to>
          <xdr:col>3336</xdr:col>
          <xdr:colOff>323850</xdr:colOff>
          <xdr:row>196602</xdr:row>
          <xdr:rowOff>47625</xdr:rowOff>
        </xdr:to>
        <xdr:sp macro="" textlink="">
          <xdr:nvSpPr>
            <xdr:cNvPr id="5332" name="Object 1236" hidden="1">
              <a:extLst>
                <a:ext uri="{63B3BB69-23CF-44E3-9099-C40C66FF867C}">
                  <a14:compatExt spid="_x0000_s5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262133</xdr:row>
          <xdr:rowOff>95250</xdr:rowOff>
        </xdr:from>
        <xdr:to>
          <xdr:col>3336</xdr:col>
          <xdr:colOff>323850</xdr:colOff>
          <xdr:row>262138</xdr:row>
          <xdr:rowOff>47625</xdr:rowOff>
        </xdr:to>
        <xdr:sp macro="" textlink="">
          <xdr:nvSpPr>
            <xdr:cNvPr id="5333" name="Object 1237" hidden="1">
              <a:extLst>
                <a:ext uri="{63B3BB69-23CF-44E3-9099-C40C66FF867C}">
                  <a14:compatExt spid="_x0000_s5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327669</xdr:row>
          <xdr:rowOff>95250</xdr:rowOff>
        </xdr:from>
        <xdr:to>
          <xdr:col>3336</xdr:col>
          <xdr:colOff>323850</xdr:colOff>
          <xdr:row>327674</xdr:row>
          <xdr:rowOff>47625</xdr:rowOff>
        </xdr:to>
        <xdr:sp macro="" textlink="">
          <xdr:nvSpPr>
            <xdr:cNvPr id="5334" name="Object 1238" hidden="1">
              <a:extLst>
                <a:ext uri="{63B3BB69-23CF-44E3-9099-C40C66FF867C}">
                  <a14:compatExt spid="_x0000_s5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393205</xdr:row>
          <xdr:rowOff>95250</xdr:rowOff>
        </xdr:from>
        <xdr:to>
          <xdr:col>3336</xdr:col>
          <xdr:colOff>323850</xdr:colOff>
          <xdr:row>393210</xdr:row>
          <xdr:rowOff>47625</xdr:rowOff>
        </xdr:to>
        <xdr:sp macro="" textlink="">
          <xdr:nvSpPr>
            <xdr:cNvPr id="5335" name="Object 1239" hidden="1">
              <a:extLst>
                <a:ext uri="{63B3BB69-23CF-44E3-9099-C40C66FF867C}">
                  <a14:compatExt spid="_x0000_s5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458741</xdr:row>
          <xdr:rowOff>95250</xdr:rowOff>
        </xdr:from>
        <xdr:to>
          <xdr:col>3336</xdr:col>
          <xdr:colOff>323850</xdr:colOff>
          <xdr:row>458746</xdr:row>
          <xdr:rowOff>47625</xdr:rowOff>
        </xdr:to>
        <xdr:sp macro="" textlink="">
          <xdr:nvSpPr>
            <xdr:cNvPr id="5336" name="Object 1240" hidden="1">
              <a:extLst>
                <a:ext uri="{63B3BB69-23CF-44E3-9099-C40C66FF867C}">
                  <a14:compatExt spid="_x0000_s5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524277</xdr:row>
          <xdr:rowOff>95250</xdr:rowOff>
        </xdr:from>
        <xdr:to>
          <xdr:col>3336</xdr:col>
          <xdr:colOff>323850</xdr:colOff>
          <xdr:row>524282</xdr:row>
          <xdr:rowOff>47625</xdr:rowOff>
        </xdr:to>
        <xdr:sp macro="" textlink="">
          <xdr:nvSpPr>
            <xdr:cNvPr id="5337" name="Object 1241" hidden="1">
              <a:extLst>
                <a:ext uri="{63B3BB69-23CF-44E3-9099-C40C66FF867C}">
                  <a14:compatExt spid="_x0000_s5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589813</xdr:row>
          <xdr:rowOff>95250</xdr:rowOff>
        </xdr:from>
        <xdr:to>
          <xdr:col>3336</xdr:col>
          <xdr:colOff>323850</xdr:colOff>
          <xdr:row>589818</xdr:row>
          <xdr:rowOff>47625</xdr:rowOff>
        </xdr:to>
        <xdr:sp macro="" textlink="">
          <xdr:nvSpPr>
            <xdr:cNvPr id="5338" name="Object 1242" hidden="1">
              <a:extLst>
                <a:ext uri="{63B3BB69-23CF-44E3-9099-C40C66FF867C}">
                  <a14:compatExt spid="_x0000_s5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655349</xdr:row>
          <xdr:rowOff>95250</xdr:rowOff>
        </xdr:from>
        <xdr:to>
          <xdr:col>3336</xdr:col>
          <xdr:colOff>323850</xdr:colOff>
          <xdr:row>655354</xdr:row>
          <xdr:rowOff>47625</xdr:rowOff>
        </xdr:to>
        <xdr:sp macro="" textlink="">
          <xdr:nvSpPr>
            <xdr:cNvPr id="5339" name="Object 1243" hidden="1">
              <a:extLst>
                <a:ext uri="{63B3BB69-23CF-44E3-9099-C40C66FF867C}">
                  <a14:compatExt spid="_x0000_s5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720885</xdr:row>
          <xdr:rowOff>95250</xdr:rowOff>
        </xdr:from>
        <xdr:to>
          <xdr:col>3336</xdr:col>
          <xdr:colOff>323850</xdr:colOff>
          <xdr:row>720890</xdr:row>
          <xdr:rowOff>47625</xdr:rowOff>
        </xdr:to>
        <xdr:sp macro="" textlink="">
          <xdr:nvSpPr>
            <xdr:cNvPr id="5340" name="Object 1244" hidden="1">
              <a:extLst>
                <a:ext uri="{63B3BB69-23CF-44E3-9099-C40C66FF867C}">
                  <a14:compatExt spid="_x0000_s5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786421</xdr:row>
          <xdr:rowOff>95250</xdr:rowOff>
        </xdr:from>
        <xdr:to>
          <xdr:col>3336</xdr:col>
          <xdr:colOff>323850</xdr:colOff>
          <xdr:row>786426</xdr:row>
          <xdr:rowOff>47625</xdr:rowOff>
        </xdr:to>
        <xdr:sp macro="" textlink="">
          <xdr:nvSpPr>
            <xdr:cNvPr id="5341" name="Object 1245" hidden="1">
              <a:extLst>
                <a:ext uri="{63B3BB69-23CF-44E3-9099-C40C66FF867C}">
                  <a14:compatExt spid="_x0000_s5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851957</xdr:row>
          <xdr:rowOff>95250</xdr:rowOff>
        </xdr:from>
        <xdr:to>
          <xdr:col>3336</xdr:col>
          <xdr:colOff>323850</xdr:colOff>
          <xdr:row>851962</xdr:row>
          <xdr:rowOff>47625</xdr:rowOff>
        </xdr:to>
        <xdr:sp macro="" textlink="">
          <xdr:nvSpPr>
            <xdr:cNvPr id="5342" name="Object 1246" hidden="1">
              <a:extLst>
                <a:ext uri="{63B3BB69-23CF-44E3-9099-C40C66FF867C}">
                  <a14:compatExt spid="_x0000_s5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917493</xdr:row>
          <xdr:rowOff>95250</xdr:rowOff>
        </xdr:from>
        <xdr:to>
          <xdr:col>3336</xdr:col>
          <xdr:colOff>323850</xdr:colOff>
          <xdr:row>917498</xdr:row>
          <xdr:rowOff>47625</xdr:rowOff>
        </xdr:to>
        <xdr:sp macro="" textlink="">
          <xdr:nvSpPr>
            <xdr:cNvPr id="5343" name="Object 1247" hidden="1">
              <a:extLst>
                <a:ext uri="{63B3BB69-23CF-44E3-9099-C40C66FF867C}">
                  <a14:compatExt spid="_x0000_s5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983029</xdr:row>
          <xdr:rowOff>95250</xdr:rowOff>
        </xdr:from>
        <xdr:to>
          <xdr:col>3336</xdr:col>
          <xdr:colOff>323850</xdr:colOff>
          <xdr:row>983034</xdr:row>
          <xdr:rowOff>47625</xdr:rowOff>
        </xdr:to>
        <xdr:sp macro="" textlink="">
          <xdr:nvSpPr>
            <xdr:cNvPr id="5344" name="Object 1248" hidden="1">
              <a:extLst>
                <a:ext uri="{63B3BB69-23CF-44E3-9099-C40C66FF867C}">
                  <a14:compatExt spid="_x0000_s5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10</xdr:row>
          <xdr:rowOff>95250</xdr:rowOff>
        </xdr:from>
        <xdr:to>
          <xdr:col>3592</xdr:col>
          <xdr:colOff>323850</xdr:colOff>
          <xdr:row>15</xdr:row>
          <xdr:rowOff>47625</xdr:rowOff>
        </xdr:to>
        <xdr:sp macro="" textlink="">
          <xdr:nvSpPr>
            <xdr:cNvPr id="5345" name="Object 1249" hidden="1">
              <a:extLst>
                <a:ext uri="{63B3BB69-23CF-44E3-9099-C40C66FF867C}">
                  <a14:compatExt spid="_x0000_s5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65525</xdr:row>
          <xdr:rowOff>95250</xdr:rowOff>
        </xdr:from>
        <xdr:to>
          <xdr:col>3592</xdr:col>
          <xdr:colOff>323850</xdr:colOff>
          <xdr:row>65530</xdr:row>
          <xdr:rowOff>47625</xdr:rowOff>
        </xdr:to>
        <xdr:sp macro="" textlink="">
          <xdr:nvSpPr>
            <xdr:cNvPr id="5346" name="Object 1250" hidden="1">
              <a:extLst>
                <a:ext uri="{63B3BB69-23CF-44E3-9099-C40C66FF867C}">
                  <a14:compatExt spid="_x0000_s5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131061</xdr:row>
          <xdr:rowOff>95250</xdr:rowOff>
        </xdr:from>
        <xdr:to>
          <xdr:col>3592</xdr:col>
          <xdr:colOff>323850</xdr:colOff>
          <xdr:row>131066</xdr:row>
          <xdr:rowOff>47625</xdr:rowOff>
        </xdr:to>
        <xdr:sp macro="" textlink="">
          <xdr:nvSpPr>
            <xdr:cNvPr id="5347" name="Object 1251" hidden="1">
              <a:extLst>
                <a:ext uri="{63B3BB69-23CF-44E3-9099-C40C66FF867C}">
                  <a14:compatExt spid="_x0000_s5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196597</xdr:row>
          <xdr:rowOff>95250</xdr:rowOff>
        </xdr:from>
        <xdr:to>
          <xdr:col>3592</xdr:col>
          <xdr:colOff>323850</xdr:colOff>
          <xdr:row>196602</xdr:row>
          <xdr:rowOff>47625</xdr:rowOff>
        </xdr:to>
        <xdr:sp macro="" textlink="">
          <xdr:nvSpPr>
            <xdr:cNvPr id="5348" name="Object 1252" hidden="1">
              <a:extLst>
                <a:ext uri="{63B3BB69-23CF-44E3-9099-C40C66FF867C}">
                  <a14:compatExt spid="_x0000_s5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262133</xdr:row>
          <xdr:rowOff>95250</xdr:rowOff>
        </xdr:from>
        <xdr:to>
          <xdr:col>3592</xdr:col>
          <xdr:colOff>323850</xdr:colOff>
          <xdr:row>262138</xdr:row>
          <xdr:rowOff>47625</xdr:rowOff>
        </xdr:to>
        <xdr:sp macro="" textlink="">
          <xdr:nvSpPr>
            <xdr:cNvPr id="5349" name="Object 1253" hidden="1">
              <a:extLst>
                <a:ext uri="{63B3BB69-23CF-44E3-9099-C40C66FF867C}">
                  <a14:compatExt spid="_x0000_s5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327669</xdr:row>
          <xdr:rowOff>95250</xdr:rowOff>
        </xdr:from>
        <xdr:to>
          <xdr:col>3592</xdr:col>
          <xdr:colOff>323850</xdr:colOff>
          <xdr:row>327674</xdr:row>
          <xdr:rowOff>47625</xdr:rowOff>
        </xdr:to>
        <xdr:sp macro="" textlink="">
          <xdr:nvSpPr>
            <xdr:cNvPr id="5350" name="Object 1254" hidden="1">
              <a:extLst>
                <a:ext uri="{63B3BB69-23CF-44E3-9099-C40C66FF867C}">
                  <a14:compatExt spid="_x0000_s5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393205</xdr:row>
          <xdr:rowOff>95250</xdr:rowOff>
        </xdr:from>
        <xdr:to>
          <xdr:col>3592</xdr:col>
          <xdr:colOff>323850</xdr:colOff>
          <xdr:row>393210</xdr:row>
          <xdr:rowOff>47625</xdr:rowOff>
        </xdr:to>
        <xdr:sp macro="" textlink="">
          <xdr:nvSpPr>
            <xdr:cNvPr id="5351" name="Object 1255" hidden="1">
              <a:extLst>
                <a:ext uri="{63B3BB69-23CF-44E3-9099-C40C66FF867C}">
                  <a14:compatExt spid="_x0000_s5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458741</xdr:row>
          <xdr:rowOff>95250</xdr:rowOff>
        </xdr:from>
        <xdr:to>
          <xdr:col>3592</xdr:col>
          <xdr:colOff>323850</xdr:colOff>
          <xdr:row>458746</xdr:row>
          <xdr:rowOff>47625</xdr:rowOff>
        </xdr:to>
        <xdr:sp macro="" textlink="">
          <xdr:nvSpPr>
            <xdr:cNvPr id="5352" name="Object 1256" hidden="1">
              <a:extLst>
                <a:ext uri="{63B3BB69-23CF-44E3-9099-C40C66FF867C}">
                  <a14:compatExt spid="_x0000_s5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524277</xdr:row>
          <xdr:rowOff>95250</xdr:rowOff>
        </xdr:from>
        <xdr:to>
          <xdr:col>3592</xdr:col>
          <xdr:colOff>323850</xdr:colOff>
          <xdr:row>524282</xdr:row>
          <xdr:rowOff>47625</xdr:rowOff>
        </xdr:to>
        <xdr:sp macro="" textlink="">
          <xdr:nvSpPr>
            <xdr:cNvPr id="5353" name="Object 1257" hidden="1">
              <a:extLst>
                <a:ext uri="{63B3BB69-23CF-44E3-9099-C40C66FF867C}">
                  <a14:compatExt spid="_x0000_s5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589813</xdr:row>
          <xdr:rowOff>95250</xdr:rowOff>
        </xdr:from>
        <xdr:to>
          <xdr:col>3592</xdr:col>
          <xdr:colOff>323850</xdr:colOff>
          <xdr:row>589818</xdr:row>
          <xdr:rowOff>47625</xdr:rowOff>
        </xdr:to>
        <xdr:sp macro="" textlink="">
          <xdr:nvSpPr>
            <xdr:cNvPr id="5354" name="Object 1258" hidden="1">
              <a:extLst>
                <a:ext uri="{63B3BB69-23CF-44E3-9099-C40C66FF867C}">
                  <a14:compatExt spid="_x0000_s5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655349</xdr:row>
          <xdr:rowOff>95250</xdr:rowOff>
        </xdr:from>
        <xdr:to>
          <xdr:col>3592</xdr:col>
          <xdr:colOff>323850</xdr:colOff>
          <xdr:row>655354</xdr:row>
          <xdr:rowOff>47625</xdr:rowOff>
        </xdr:to>
        <xdr:sp macro="" textlink="">
          <xdr:nvSpPr>
            <xdr:cNvPr id="5355" name="Object 1259" hidden="1">
              <a:extLst>
                <a:ext uri="{63B3BB69-23CF-44E3-9099-C40C66FF867C}">
                  <a14:compatExt spid="_x0000_s5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720885</xdr:row>
          <xdr:rowOff>95250</xdr:rowOff>
        </xdr:from>
        <xdr:to>
          <xdr:col>3592</xdr:col>
          <xdr:colOff>323850</xdr:colOff>
          <xdr:row>720890</xdr:row>
          <xdr:rowOff>47625</xdr:rowOff>
        </xdr:to>
        <xdr:sp macro="" textlink="">
          <xdr:nvSpPr>
            <xdr:cNvPr id="5356" name="Object 1260" hidden="1">
              <a:extLst>
                <a:ext uri="{63B3BB69-23CF-44E3-9099-C40C66FF867C}">
                  <a14:compatExt spid="_x0000_s5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786421</xdr:row>
          <xdr:rowOff>95250</xdr:rowOff>
        </xdr:from>
        <xdr:to>
          <xdr:col>3592</xdr:col>
          <xdr:colOff>323850</xdr:colOff>
          <xdr:row>786426</xdr:row>
          <xdr:rowOff>47625</xdr:rowOff>
        </xdr:to>
        <xdr:sp macro="" textlink="">
          <xdr:nvSpPr>
            <xdr:cNvPr id="5357" name="Object 1261" hidden="1">
              <a:extLst>
                <a:ext uri="{63B3BB69-23CF-44E3-9099-C40C66FF867C}">
                  <a14:compatExt spid="_x0000_s5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851957</xdr:row>
          <xdr:rowOff>95250</xdr:rowOff>
        </xdr:from>
        <xdr:to>
          <xdr:col>3592</xdr:col>
          <xdr:colOff>323850</xdr:colOff>
          <xdr:row>851962</xdr:row>
          <xdr:rowOff>47625</xdr:rowOff>
        </xdr:to>
        <xdr:sp macro="" textlink="">
          <xdr:nvSpPr>
            <xdr:cNvPr id="5358" name="Object 1262" hidden="1">
              <a:extLst>
                <a:ext uri="{63B3BB69-23CF-44E3-9099-C40C66FF867C}">
                  <a14:compatExt spid="_x0000_s5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917493</xdr:row>
          <xdr:rowOff>95250</xdr:rowOff>
        </xdr:from>
        <xdr:to>
          <xdr:col>3592</xdr:col>
          <xdr:colOff>323850</xdr:colOff>
          <xdr:row>917498</xdr:row>
          <xdr:rowOff>47625</xdr:rowOff>
        </xdr:to>
        <xdr:sp macro="" textlink="">
          <xdr:nvSpPr>
            <xdr:cNvPr id="5359" name="Object 1263" hidden="1">
              <a:extLst>
                <a:ext uri="{63B3BB69-23CF-44E3-9099-C40C66FF867C}">
                  <a14:compatExt spid="_x0000_s5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983029</xdr:row>
          <xdr:rowOff>95250</xdr:rowOff>
        </xdr:from>
        <xdr:to>
          <xdr:col>3592</xdr:col>
          <xdr:colOff>323850</xdr:colOff>
          <xdr:row>983034</xdr:row>
          <xdr:rowOff>47625</xdr:rowOff>
        </xdr:to>
        <xdr:sp macro="" textlink="">
          <xdr:nvSpPr>
            <xdr:cNvPr id="5360" name="Object 1264" hidden="1">
              <a:extLst>
                <a:ext uri="{63B3BB69-23CF-44E3-9099-C40C66FF867C}">
                  <a14:compatExt spid="_x0000_s5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10</xdr:row>
          <xdr:rowOff>95250</xdr:rowOff>
        </xdr:from>
        <xdr:to>
          <xdr:col>3848</xdr:col>
          <xdr:colOff>323850</xdr:colOff>
          <xdr:row>15</xdr:row>
          <xdr:rowOff>47625</xdr:rowOff>
        </xdr:to>
        <xdr:sp macro="" textlink="">
          <xdr:nvSpPr>
            <xdr:cNvPr id="5361" name="Object 1265" hidden="1">
              <a:extLst>
                <a:ext uri="{63B3BB69-23CF-44E3-9099-C40C66FF867C}">
                  <a14:compatExt spid="_x0000_s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65525</xdr:row>
          <xdr:rowOff>95250</xdr:rowOff>
        </xdr:from>
        <xdr:to>
          <xdr:col>3848</xdr:col>
          <xdr:colOff>323850</xdr:colOff>
          <xdr:row>65530</xdr:row>
          <xdr:rowOff>47625</xdr:rowOff>
        </xdr:to>
        <xdr:sp macro="" textlink="">
          <xdr:nvSpPr>
            <xdr:cNvPr id="5362" name="Object 1266" hidden="1">
              <a:extLst>
                <a:ext uri="{63B3BB69-23CF-44E3-9099-C40C66FF867C}">
                  <a14:compatExt spid="_x0000_s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131061</xdr:row>
          <xdr:rowOff>95250</xdr:rowOff>
        </xdr:from>
        <xdr:to>
          <xdr:col>3848</xdr:col>
          <xdr:colOff>323850</xdr:colOff>
          <xdr:row>131066</xdr:row>
          <xdr:rowOff>47625</xdr:rowOff>
        </xdr:to>
        <xdr:sp macro="" textlink="">
          <xdr:nvSpPr>
            <xdr:cNvPr id="5363" name="Object 1267" hidden="1">
              <a:extLst>
                <a:ext uri="{63B3BB69-23CF-44E3-9099-C40C66FF867C}">
                  <a14:compatExt spid="_x0000_s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196597</xdr:row>
          <xdr:rowOff>95250</xdr:rowOff>
        </xdr:from>
        <xdr:to>
          <xdr:col>3848</xdr:col>
          <xdr:colOff>323850</xdr:colOff>
          <xdr:row>196602</xdr:row>
          <xdr:rowOff>47625</xdr:rowOff>
        </xdr:to>
        <xdr:sp macro="" textlink="">
          <xdr:nvSpPr>
            <xdr:cNvPr id="5364" name="Object 1268" hidden="1">
              <a:extLst>
                <a:ext uri="{63B3BB69-23CF-44E3-9099-C40C66FF867C}">
                  <a14:compatExt spid="_x0000_s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262133</xdr:row>
          <xdr:rowOff>95250</xdr:rowOff>
        </xdr:from>
        <xdr:to>
          <xdr:col>3848</xdr:col>
          <xdr:colOff>323850</xdr:colOff>
          <xdr:row>262138</xdr:row>
          <xdr:rowOff>47625</xdr:rowOff>
        </xdr:to>
        <xdr:sp macro="" textlink="">
          <xdr:nvSpPr>
            <xdr:cNvPr id="5365" name="Object 1269" hidden="1">
              <a:extLst>
                <a:ext uri="{63B3BB69-23CF-44E3-9099-C40C66FF867C}">
                  <a14:compatExt spid="_x0000_s5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327669</xdr:row>
          <xdr:rowOff>95250</xdr:rowOff>
        </xdr:from>
        <xdr:to>
          <xdr:col>3848</xdr:col>
          <xdr:colOff>323850</xdr:colOff>
          <xdr:row>327674</xdr:row>
          <xdr:rowOff>47625</xdr:rowOff>
        </xdr:to>
        <xdr:sp macro="" textlink="">
          <xdr:nvSpPr>
            <xdr:cNvPr id="5366" name="Object 1270" hidden="1">
              <a:extLst>
                <a:ext uri="{63B3BB69-23CF-44E3-9099-C40C66FF867C}">
                  <a14:compatExt spid="_x0000_s5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393205</xdr:row>
          <xdr:rowOff>95250</xdr:rowOff>
        </xdr:from>
        <xdr:to>
          <xdr:col>3848</xdr:col>
          <xdr:colOff>323850</xdr:colOff>
          <xdr:row>393210</xdr:row>
          <xdr:rowOff>47625</xdr:rowOff>
        </xdr:to>
        <xdr:sp macro="" textlink="">
          <xdr:nvSpPr>
            <xdr:cNvPr id="5367" name="Object 1271" hidden="1">
              <a:extLst>
                <a:ext uri="{63B3BB69-23CF-44E3-9099-C40C66FF867C}">
                  <a14:compatExt spid="_x0000_s5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458741</xdr:row>
          <xdr:rowOff>95250</xdr:rowOff>
        </xdr:from>
        <xdr:to>
          <xdr:col>3848</xdr:col>
          <xdr:colOff>323850</xdr:colOff>
          <xdr:row>458746</xdr:row>
          <xdr:rowOff>47625</xdr:rowOff>
        </xdr:to>
        <xdr:sp macro="" textlink="">
          <xdr:nvSpPr>
            <xdr:cNvPr id="5368" name="Object 1272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524277</xdr:row>
          <xdr:rowOff>95250</xdr:rowOff>
        </xdr:from>
        <xdr:to>
          <xdr:col>3848</xdr:col>
          <xdr:colOff>323850</xdr:colOff>
          <xdr:row>524282</xdr:row>
          <xdr:rowOff>47625</xdr:rowOff>
        </xdr:to>
        <xdr:sp macro="" textlink="">
          <xdr:nvSpPr>
            <xdr:cNvPr id="5369" name="Object 1273" hidden="1">
              <a:extLst>
                <a:ext uri="{63B3BB69-23CF-44E3-9099-C40C66FF867C}">
                  <a14:compatExt spid="_x0000_s5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589813</xdr:row>
          <xdr:rowOff>95250</xdr:rowOff>
        </xdr:from>
        <xdr:to>
          <xdr:col>3848</xdr:col>
          <xdr:colOff>323850</xdr:colOff>
          <xdr:row>589818</xdr:row>
          <xdr:rowOff>47625</xdr:rowOff>
        </xdr:to>
        <xdr:sp macro="" textlink="">
          <xdr:nvSpPr>
            <xdr:cNvPr id="5370" name="Object 1274" hidden="1">
              <a:extLst>
                <a:ext uri="{63B3BB69-23CF-44E3-9099-C40C66FF867C}">
                  <a14:compatExt spid="_x0000_s5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655349</xdr:row>
          <xdr:rowOff>95250</xdr:rowOff>
        </xdr:from>
        <xdr:to>
          <xdr:col>3848</xdr:col>
          <xdr:colOff>323850</xdr:colOff>
          <xdr:row>655354</xdr:row>
          <xdr:rowOff>47625</xdr:rowOff>
        </xdr:to>
        <xdr:sp macro="" textlink="">
          <xdr:nvSpPr>
            <xdr:cNvPr id="5371" name="Object 1275" hidden="1">
              <a:extLst>
                <a:ext uri="{63B3BB69-23CF-44E3-9099-C40C66FF867C}">
                  <a14:compatExt spid="_x0000_s5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720885</xdr:row>
          <xdr:rowOff>95250</xdr:rowOff>
        </xdr:from>
        <xdr:to>
          <xdr:col>3848</xdr:col>
          <xdr:colOff>323850</xdr:colOff>
          <xdr:row>720890</xdr:row>
          <xdr:rowOff>47625</xdr:rowOff>
        </xdr:to>
        <xdr:sp macro="" textlink="">
          <xdr:nvSpPr>
            <xdr:cNvPr id="5372" name="Object 1276" hidden="1">
              <a:extLst>
                <a:ext uri="{63B3BB69-23CF-44E3-9099-C40C66FF867C}">
                  <a14:compatExt spid="_x0000_s5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786421</xdr:row>
          <xdr:rowOff>95250</xdr:rowOff>
        </xdr:from>
        <xdr:to>
          <xdr:col>3848</xdr:col>
          <xdr:colOff>323850</xdr:colOff>
          <xdr:row>786426</xdr:row>
          <xdr:rowOff>47625</xdr:rowOff>
        </xdr:to>
        <xdr:sp macro="" textlink="">
          <xdr:nvSpPr>
            <xdr:cNvPr id="5373" name="Object 1277" hidden="1">
              <a:extLst>
                <a:ext uri="{63B3BB69-23CF-44E3-9099-C40C66FF867C}">
                  <a14:compatExt spid="_x0000_s5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851957</xdr:row>
          <xdr:rowOff>95250</xdr:rowOff>
        </xdr:from>
        <xdr:to>
          <xdr:col>3848</xdr:col>
          <xdr:colOff>323850</xdr:colOff>
          <xdr:row>851962</xdr:row>
          <xdr:rowOff>47625</xdr:rowOff>
        </xdr:to>
        <xdr:sp macro="" textlink="">
          <xdr:nvSpPr>
            <xdr:cNvPr id="5374" name="Object 1278" hidden="1">
              <a:extLst>
                <a:ext uri="{63B3BB69-23CF-44E3-9099-C40C66FF867C}">
                  <a14:compatExt spid="_x0000_s5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917493</xdr:row>
          <xdr:rowOff>95250</xdr:rowOff>
        </xdr:from>
        <xdr:to>
          <xdr:col>3848</xdr:col>
          <xdr:colOff>323850</xdr:colOff>
          <xdr:row>917498</xdr:row>
          <xdr:rowOff>47625</xdr:rowOff>
        </xdr:to>
        <xdr:sp macro="" textlink="">
          <xdr:nvSpPr>
            <xdr:cNvPr id="5375" name="Object 1279" hidden="1">
              <a:extLst>
                <a:ext uri="{63B3BB69-23CF-44E3-9099-C40C66FF867C}">
                  <a14:compatExt spid="_x0000_s5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983029</xdr:row>
          <xdr:rowOff>95250</xdr:rowOff>
        </xdr:from>
        <xdr:to>
          <xdr:col>3848</xdr:col>
          <xdr:colOff>323850</xdr:colOff>
          <xdr:row>983034</xdr:row>
          <xdr:rowOff>47625</xdr:rowOff>
        </xdr:to>
        <xdr:sp macro="" textlink="">
          <xdr:nvSpPr>
            <xdr:cNvPr id="5376" name="Object 1280" hidden="1">
              <a:extLst>
                <a:ext uri="{63B3BB69-23CF-44E3-9099-C40C66FF867C}">
                  <a14:compatExt spid="_x0000_s5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10</xdr:row>
          <xdr:rowOff>95250</xdr:rowOff>
        </xdr:from>
        <xdr:to>
          <xdr:col>4104</xdr:col>
          <xdr:colOff>323850</xdr:colOff>
          <xdr:row>15</xdr:row>
          <xdr:rowOff>47625</xdr:rowOff>
        </xdr:to>
        <xdr:sp macro="" textlink="">
          <xdr:nvSpPr>
            <xdr:cNvPr id="5377" name="Object 1281" hidden="1">
              <a:extLst>
                <a:ext uri="{63B3BB69-23CF-44E3-9099-C40C66FF867C}">
                  <a14:compatExt spid="_x0000_s5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65525</xdr:row>
          <xdr:rowOff>95250</xdr:rowOff>
        </xdr:from>
        <xdr:to>
          <xdr:col>4104</xdr:col>
          <xdr:colOff>323850</xdr:colOff>
          <xdr:row>65530</xdr:row>
          <xdr:rowOff>47625</xdr:rowOff>
        </xdr:to>
        <xdr:sp macro="" textlink="">
          <xdr:nvSpPr>
            <xdr:cNvPr id="5378" name="Object 1282" hidden="1">
              <a:extLst>
                <a:ext uri="{63B3BB69-23CF-44E3-9099-C40C66FF867C}">
                  <a14:compatExt spid="_x0000_s5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131061</xdr:row>
          <xdr:rowOff>95250</xdr:rowOff>
        </xdr:from>
        <xdr:to>
          <xdr:col>4104</xdr:col>
          <xdr:colOff>323850</xdr:colOff>
          <xdr:row>131066</xdr:row>
          <xdr:rowOff>47625</xdr:rowOff>
        </xdr:to>
        <xdr:sp macro="" textlink="">
          <xdr:nvSpPr>
            <xdr:cNvPr id="5379" name="Object 1283" hidden="1">
              <a:extLst>
                <a:ext uri="{63B3BB69-23CF-44E3-9099-C40C66FF867C}">
                  <a14:compatExt spid="_x0000_s5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196597</xdr:row>
          <xdr:rowOff>95250</xdr:rowOff>
        </xdr:from>
        <xdr:to>
          <xdr:col>4104</xdr:col>
          <xdr:colOff>323850</xdr:colOff>
          <xdr:row>196602</xdr:row>
          <xdr:rowOff>47625</xdr:rowOff>
        </xdr:to>
        <xdr:sp macro="" textlink="">
          <xdr:nvSpPr>
            <xdr:cNvPr id="5380" name="Object 1284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262133</xdr:row>
          <xdr:rowOff>95250</xdr:rowOff>
        </xdr:from>
        <xdr:to>
          <xdr:col>4104</xdr:col>
          <xdr:colOff>323850</xdr:colOff>
          <xdr:row>262138</xdr:row>
          <xdr:rowOff>47625</xdr:rowOff>
        </xdr:to>
        <xdr:sp macro="" textlink="">
          <xdr:nvSpPr>
            <xdr:cNvPr id="5381" name="Object 1285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327669</xdr:row>
          <xdr:rowOff>95250</xdr:rowOff>
        </xdr:from>
        <xdr:to>
          <xdr:col>4104</xdr:col>
          <xdr:colOff>323850</xdr:colOff>
          <xdr:row>327674</xdr:row>
          <xdr:rowOff>47625</xdr:rowOff>
        </xdr:to>
        <xdr:sp macro="" textlink="">
          <xdr:nvSpPr>
            <xdr:cNvPr id="5382" name="Object 1286" hidden="1">
              <a:extLst>
                <a:ext uri="{63B3BB69-23CF-44E3-9099-C40C66FF867C}">
                  <a14:compatExt spid="_x0000_s5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393205</xdr:row>
          <xdr:rowOff>95250</xdr:rowOff>
        </xdr:from>
        <xdr:to>
          <xdr:col>4104</xdr:col>
          <xdr:colOff>323850</xdr:colOff>
          <xdr:row>393210</xdr:row>
          <xdr:rowOff>47625</xdr:rowOff>
        </xdr:to>
        <xdr:sp macro="" textlink="">
          <xdr:nvSpPr>
            <xdr:cNvPr id="5383" name="Object 1287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458741</xdr:row>
          <xdr:rowOff>95250</xdr:rowOff>
        </xdr:from>
        <xdr:to>
          <xdr:col>4104</xdr:col>
          <xdr:colOff>323850</xdr:colOff>
          <xdr:row>458746</xdr:row>
          <xdr:rowOff>47625</xdr:rowOff>
        </xdr:to>
        <xdr:sp macro="" textlink="">
          <xdr:nvSpPr>
            <xdr:cNvPr id="5384" name="Object 1288" hidden="1">
              <a:extLst>
                <a:ext uri="{63B3BB69-23CF-44E3-9099-C40C66FF867C}">
                  <a14:compatExt spid="_x0000_s5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524277</xdr:row>
          <xdr:rowOff>95250</xdr:rowOff>
        </xdr:from>
        <xdr:to>
          <xdr:col>4104</xdr:col>
          <xdr:colOff>323850</xdr:colOff>
          <xdr:row>524282</xdr:row>
          <xdr:rowOff>47625</xdr:rowOff>
        </xdr:to>
        <xdr:sp macro="" textlink="">
          <xdr:nvSpPr>
            <xdr:cNvPr id="5385" name="Object 1289" hidden="1">
              <a:extLst>
                <a:ext uri="{63B3BB69-23CF-44E3-9099-C40C66FF867C}">
                  <a14:compatExt spid="_x0000_s5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589813</xdr:row>
          <xdr:rowOff>95250</xdr:rowOff>
        </xdr:from>
        <xdr:to>
          <xdr:col>4104</xdr:col>
          <xdr:colOff>323850</xdr:colOff>
          <xdr:row>589818</xdr:row>
          <xdr:rowOff>47625</xdr:rowOff>
        </xdr:to>
        <xdr:sp macro="" textlink="">
          <xdr:nvSpPr>
            <xdr:cNvPr id="5386" name="Object 1290" hidden="1">
              <a:extLst>
                <a:ext uri="{63B3BB69-23CF-44E3-9099-C40C66FF867C}">
                  <a14:compatExt spid="_x0000_s5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655349</xdr:row>
          <xdr:rowOff>95250</xdr:rowOff>
        </xdr:from>
        <xdr:to>
          <xdr:col>4104</xdr:col>
          <xdr:colOff>323850</xdr:colOff>
          <xdr:row>655354</xdr:row>
          <xdr:rowOff>47625</xdr:rowOff>
        </xdr:to>
        <xdr:sp macro="" textlink="">
          <xdr:nvSpPr>
            <xdr:cNvPr id="5387" name="Object 1291" hidden="1">
              <a:extLst>
                <a:ext uri="{63B3BB69-23CF-44E3-9099-C40C66FF867C}">
                  <a14:compatExt spid="_x0000_s5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720885</xdr:row>
          <xdr:rowOff>95250</xdr:rowOff>
        </xdr:from>
        <xdr:to>
          <xdr:col>4104</xdr:col>
          <xdr:colOff>323850</xdr:colOff>
          <xdr:row>720890</xdr:row>
          <xdr:rowOff>47625</xdr:rowOff>
        </xdr:to>
        <xdr:sp macro="" textlink="">
          <xdr:nvSpPr>
            <xdr:cNvPr id="5388" name="Object 1292" hidden="1">
              <a:extLst>
                <a:ext uri="{63B3BB69-23CF-44E3-9099-C40C66FF867C}">
                  <a14:compatExt spid="_x0000_s5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786421</xdr:row>
          <xdr:rowOff>95250</xdr:rowOff>
        </xdr:from>
        <xdr:to>
          <xdr:col>4104</xdr:col>
          <xdr:colOff>323850</xdr:colOff>
          <xdr:row>786426</xdr:row>
          <xdr:rowOff>47625</xdr:rowOff>
        </xdr:to>
        <xdr:sp macro="" textlink="">
          <xdr:nvSpPr>
            <xdr:cNvPr id="5389" name="Object 1293" hidden="1">
              <a:extLst>
                <a:ext uri="{63B3BB69-23CF-44E3-9099-C40C66FF867C}">
                  <a14:compatExt spid="_x0000_s5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851957</xdr:row>
          <xdr:rowOff>95250</xdr:rowOff>
        </xdr:from>
        <xdr:to>
          <xdr:col>4104</xdr:col>
          <xdr:colOff>323850</xdr:colOff>
          <xdr:row>851962</xdr:row>
          <xdr:rowOff>47625</xdr:rowOff>
        </xdr:to>
        <xdr:sp macro="" textlink="">
          <xdr:nvSpPr>
            <xdr:cNvPr id="5390" name="Object 1294" hidden="1">
              <a:extLst>
                <a:ext uri="{63B3BB69-23CF-44E3-9099-C40C66FF867C}">
                  <a14:compatExt spid="_x0000_s5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917493</xdr:row>
          <xdr:rowOff>95250</xdr:rowOff>
        </xdr:from>
        <xdr:to>
          <xdr:col>4104</xdr:col>
          <xdr:colOff>323850</xdr:colOff>
          <xdr:row>917498</xdr:row>
          <xdr:rowOff>47625</xdr:rowOff>
        </xdr:to>
        <xdr:sp macro="" textlink="">
          <xdr:nvSpPr>
            <xdr:cNvPr id="5391" name="Object 1295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983029</xdr:row>
          <xdr:rowOff>95250</xdr:rowOff>
        </xdr:from>
        <xdr:to>
          <xdr:col>4104</xdr:col>
          <xdr:colOff>323850</xdr:colOff>
          <xdr:row>983034</xdr:row>
          <xdr:rowOff>47625</xdr:rowOff>
        </xdr:to>
        <xdr:sp macro="" textlink="">
          <xdr:nvSpPr>
            <xdr:cNvPr id="5392" name="Object 1296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10</xdr:row>
          <xdr:rowOff>95250</xdr:rowOff>
        </xdr:from>
        <xdr:to>
          <xdr:col>4360</xdr:col>
          <xdr:colOff>323850</xdr:colOff>
          <xdr:row>15</xdr:row>
          <xdr:rowOff>47625</xdr:rowOff>
        </xdr:to>
        <xdr:sp macro="" textlink="">
          <xdr:nvSpPr>
            <xdr:cNvPr id="5393" name="Object 1297" hidden="1">
              <a:extLst>
                <a:ext uri="{63B3BB69-23CF-44E3-9099-C40C66FF867C}">
                  <a14:compatExt spid="_x0000_s5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65525</xdr:row>
          <xdr:rowOff>95250</xdr:rowOff>
        </xdr:from>
        <xdr:to>
          <xdr:col>4360</xdr:col>
          <xdr:colOff>323850</xdr:colOff>
          <xdr:row>65530</xdr:row>
          <xdr:rowOff>47625</xdr:rowOff>
        </xdr:to>
        <xdr:sp macro="" textlink="">
          <xdr:nvSpPr>
            <xdr:cNvPr id="5394" name="Object 1298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131061</xdr:row>
          <xdr:rowOff>95250</xdr:rowOff>
        </xdr:from>
        <xdr:to>
          <xdr:col>4360</xdr:col>
          <xdr:colOff>323850</xdr:colOff>
          <xdr:row>131066</xdr:row>
          <xdr:rowOff>47625</xdr:rowOff>
        </xdr:to>
        <xdr:sp macro="" textlink="">
          <xdr:nvSpPr>
            <xdr:cNvPr id="5395" name="Object 1299" hidden="1">
              <a:extLst>
                <a:ext uri="{63B3BB69-23CF-44E3-9099-C40C66FF867C}">
                  <a14:compatExt spid="_x0000_s5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196597</xdr:row>
          <xdr:rowOff>95250</xdr:rowOff>
        </xdr:from>
        <xdr:to>
          <xdr:col>4360</xdr:col>
          <xdr:colOff>323850</xdr:colOff>
          <xdr:row>196602</xdr:row>
          <xdr:rowOff>47625</xdr:rowOff>
        </xdr:to>
        <xdr:sp macro="" textlink="">
          <xdr:nvSpPr>
            <xdr:cNvPr id="5396" name="Object 1300" hidden="1">
              <a:extLst>
                <a:ext uri="{63B3BB69-23CF-44E3-9099-C40C66FF867C}">
                  <a14:compatExt spid="_x0000_s5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262133</xdr:row>
          <xdr:rowOff>95250</xdr:rowOff>
        </xdr:from>
        <xdr:to>
          <xdr:col>4360</xdr:col>
          <xdr:colOff>323850</xdr:colOff>
          <xdr:row>262138</xdr:row>
          <xdr:rowOff>47625</xdr:rowOff>
        </xdr:to>
        <xdr:sp macro="" textlink="">
          <xdr:nvSpPr>
            <xdr:cNvPr id="5397" name="Object 1301" hidden="1">
              <a:extLst>
                <a:ext uri="{63B3BB69-23CF-44E3-9099-C40C66FF867C}">
                  <a14:compatExt spid="_x0000_s5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327669</xdr:row>
          <xdr:rowOff>95250</xdr:rowOff>
        </xdr:from>
        <xdr:to>
          <xdr:col>4360</xdr:col>
          <xdr:colOff>323850</xdr:colOff>
          <xdr:row>327674</xdr:row>
          <xdr:rowOff>47625</xdr:rowOff>
        </xdr:to>
        <xdr:sp macro="" textlink="">
          <xdr:nvSpPr>
            <xdr:cNvPr id="5398" name="Object 1302" hidden="1">
              <a:extLst>
                <a:ext uri="{63B3BB69-23CF-44E3-9099-C40C66FF867C}">
                  <a14:compatExt spid="_x0000_s5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393205</xdr:row>
          <xdr:rowOff>95250</xdr:rowOff>
        </xdr:from>
        <xdr:to>
          <xdr:col>4360</xdr:col>
          <xdr:colOff>323850</xdr:colOff>
          <xdr:row>393210</xdr:row>
          <xdr:rowOff>47625</xdr:rowOff>
        </xdr:to>
        <xdr:sp macro="" textlink="">
          <xdr:nvSpPr>
            <xdr:cNvPr id="5399" name="Object 1303" hidden="1">
              <a:extLst>
                <a:ext uri="{63B3BB69-23CF-44E3-9099-C40C66FF867C}">
                  <a14:compatExt spid="_x0000_s5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458741</xdr:row>
          <xdr:rowOff>95250</xdr:rowOff>
        </xdr:from>
        <xdr:to>
          <xdr:col>4360</xdr:col>
          <xdr:colOff>323850</xdr:colOff>
          <xdr:row>458746</xdr:row>
          <xdr:rowOff>47625</xdr:rowOff>
        </xdr:to>
        <xdr:sp macro="" textlink="">
          <xdr:nvSpPr>
            <xdr:cNvPr id="5400" name="Object 1304" hidden="1">
              <a:extLst>
                <a:ext uri="{63B3BB69-23CF-44E3-9099-C40C66FF867C}">
                  <a14:compatExt spid="_x0000_s5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524277</xdr:row>
          <xdr:rowOff>95250</xdr:rowOff>
        </xdr:from>
        <xdr:to>
          <xdr:col>4360</xdr:col>
          <xdr:colOff>323850</xdr:colOff>
          <xdr:row>524282</xdr:row>
          <xdr:rowOff>47625</xdr:rowOff>
        </xdr:to>
        <xdr:sp macro="" textlink="">
          <xdr:nvSpPr>
            <xdr:cNvPr id="5401" name="Object 1305" hidden="1">
              <a:extLst>
                <a:ext uri="{63B3BB69-23CF-44E3-9099-C40C66FF867C}">
                  <a14:compatExt spid="_x0000_s5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589813</xdr:row>
          <xdr:rowOff>95250</xdr:rowOff>
        </xdr:from>
        <xdr:to>
          <xdr:col>4360</xdr:col>
          <xdr:colOff>323850</xdr:colOff>
          <xdr:row>589818</xdr:row>
          <xdr:rowOff>47625</xdr:rowOff>
        </xdr:to>
        <xdr:sp macro="" textlink="">
          <xdr:nvSpPr>
            <xdr:cNvPr id="5402" name="Object 1306" hidden="1">
              <a:extLst>
                <a:ext uri="{63B3BB69-23CF-44E3-9099-C40C66FF867C}">
                  <a14:compatExt spid="_x0000_s5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655349</xdr:row>
          <xdr:rowOff>95250</xdr:rowOff>
        </xdr:from>
        <xdr:to>
          <xdr:col>4360</xdr:col>
          <xdr:colOff>323850</xdr:colOff>
          <xdr:row>655354</xdr:row>
          <xdr:rowOff>47625</xdr:rowOff>
        </xdr:to>
        <xdr:sp macro="" textlink="">
          <xdr:nvSpPr>
            <xdr:cNvPr id="5403" name="Object 1307" hidden="1">
              <a:extLst>
                <a:ext uri="{63B3BB69-23CF-44E3-9099-C40C66FF867C}">
                  <a14:compatExt spid="_x0000_s5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720885</xdr:row>
          <xdr:rowOff>95250</xdr:rowOff>
        </xdr:from>
        <xdr:to>
          <xdr:col>4360</xdr:col>
          <xdr:colOff>323850</xdr:colOff>
          <xdr:row>720890</xdr:row>
          <xdr:rowOff>47625</xdr:rowOff>
        </xdr:to>
        <xdr:sp macro="" textlink="">
          <xdr:nvSpPr>
            <xdr:cNvPr id="5404" name="Object 1308" hidden="1">
              <a:extLst>
                <a:ext uri="{63B3BB69-23CF-44E3-9099-C40C66FF867C}">
                  <a14:compatExt spid="_x0000_s5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786421</xdr:row>
          <xdr:rowOff>95250</xdr:rowOff>
        </xdr:from>
        <xdr:to>
          <xdr:col>4360</xdr:col>
          <xdr:colOff>323850</xdr:colOff>
          <xdr:row>786426</xdr:row>
          <xdr:rowOff>47625</xdr:rowOff>
        </xdr:to>
        <xdr:sp macro="" textlink="">
          <xdr:nvSpPr>
            <xdr:cNvPr id="5405" name="Object 1309" hidden="1">
              <a:extLst>
                <a:ext uri="{63B3BB69-23CF-44E3-9099-C40C66FF867C}">
                  <a14:compatExt spid="_x0000_s5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851957</xdr:row>
          <xdr:rowOff>95250</xdr:rowOff>
        </xdr:from>
        <xdr:to>
          <xdr:col>4360</xdr:col>
          <xdr:colOff>323850</xdr:colOff>
          <xdr:row>851962</xdr:row>
          <xdr:rowOff>47625</xdr:rowOff>
        </xdr:to>
        <xdr:sp macro="" textlink="">
          <xdr:nvSpPr>
            <xdr:cNvPr id="5406" name="Object 1310" hidden="1">
              <a:extLst>
                <a:ext uri="{63B3BB69-23CF-44E3-9099-C40C66FF867C}">
                  <a14:compatExt spid="_x0000_s5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917493</xdr:row>
          <xdr:rowOff>95250</xdr:rowOff>
        </xdr:from>
        <xdr:to>
          <xdr:col>4360</xdr:col>
          <xdr:colOff>323850</xdr:colOff>
          <xdr:row>917498</xdr:row>
          <xdr:rowOff>47625</xdr:rowOff>
        </xdr:to>
        <xdr:sp macro="" textlink="">
          <xdr:nvSpPr>
            <xdr:cNvPr id="5407" name="Object 1311" hidden="1">
              <a:extLst>
                <a:ext uri="{63B3BB69-23CF-44E3-9099-C40C66FF867C}">
                  <a14:compatExt spid="_x0000_s5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983029</xdr:row>
          <xdr:rowOff>95250</xdr:rowOff>
        </xdr:from>
        <xdr:to>
          <xdr:col>4360</xdr:col>
          <xdr:colOff>323850</xdr:colOff>
          <xdr:row>983034</xdr:row>
          <xdr:rowOff>47625</xdr:rowOff>
        </xdr:to>
        <xdr:sp macro="" textlink="">
          <xdr:nvSpPr>
            <xdr:cNvPr id="5408" name="Object 1312" hidden="1">
              <a:extLst>
                <a:ext uri="{63B3BB69-23CF-44E3-9099-C40C66FF867C}">
                  <a14:compatExt spid="_x0000_s5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10</xdr:row>
          <xdr:rowOff>95250</xdr:rowOff>
        </xdr:from>
        <xdr:to>
          <xdr:col>4616</xdr:col>
          <xdr:colOff>323850</xdr:colOff>
          <xdr:row>15</xdr:row>
          <xdr:rowOff>47625</xdr:rowOff>
        </xdr:to>
        <xdr:sp macro="" textlink="">
          <xdr:nvSpPr>
            <xdr:cNvPr id="5409" name="Object 1313" hidden="1">
              <a:extLst>
                <a:ext uri="{63B3BB69-23CF-44E3-9099-C40C66FF867C}">
                  <a14:compatExt spid="_x0000_s5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65525</xdr:row>
          <xdr:rowOff>95250</xdr:rowOff>
        </xdr:from>
        <xdr:to>
          <xdr:col>4616</xdr:col>
          <xdr:colOff>323850</xdr:colOff>
          <xdr:row>65530</xdr:row>
          <xdr:rowOff>47625</xdr:rowOff>
        </xdr:to>
        <xdr:sp macro="" textlink="">
          <xdr:nvSpPr>
            <xdr:cNvPr id="5410" name="Object 1314" hidden="1">
              <a:extLst>
                <a:ext uri="{63B3BB69-23CF-44E3-9099-C40C66FF867C}">
                  <a14:compatExt spid="_x0000_s5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131061</xdr:row>
          <xdr:rowOff>95250</xdr:rowOff>
        </xdr:from>
        <xdr:to>
          <xdr:col>4616</xdr:col>
          <xdr:colOff>323850</xdr:colOff>
          <xdr:row>131066</xdr:row>
          <xdr:rowOff>47625</xdr:rowOff>
        </xdr:to>
        <xdr:sp macro="" textlink="">
          <xdr:nvSpPr>
            <xdr:cNvPr id="5411" name="Object 1315" hidden="1">
              <a:extLst>
                <a:ext uri="{63B3BB69-23CF-44E3-9099-C40C66FF867C}">
                  <a14:compatExt spid="_x0000_s5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196597</xdr:row>
          <xdr:rowOff>95250</xdr:rowOff>
        </xdr:from>
        <xdr:to>
          <xdr:col>4616</xdr:col>
          <xdr:colOff>323850</xdr:colOff>
          <xdr:row>196602</xdr:row>
          <xdr:rowOff>47625</xdr:rowOff>
        </xdr:to>
        <xdr:sp macro="" textlink="">
          <xdr:nvSpPr>
            <xdr:cNvPr id="5412" name="Object 1316" hidden="1">
              <a:extLst>
                <a:ext uri="{63B3BB69-23CF-44E3-9099-C40C66FF867C}">
                  <a14:compatExt spid="_x0000_s5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262133</xdr:row>
          <xdr:rowOff>95250</xdr:rowOff>
        </xdr:from>
        <xdr:to>
          <xdr:col>4616</xdr:col>
          <xdr:colOff>323850</xdr:colOff>
          <xdr:row>262138</xdr:row>
          <xdr:rowOff>47625</xdr:rowOff>
        </xdr:to>
        <xdr:sp macro="" textlink="">
          <xdr:nvSpPr>
            <xdr:cNvPr id="5413" name="Object 1317" hidden="1">
              <a:extLst>
                <a:ext uri="{63B3BB69-23CF-44E3-9099-C40C66FF867C}">
                  <a14:compatExt spid="_x0000_s5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327669</xdr:row>
          <xdr:rowOff>95250</xdr:rowOff>
        </xdr:from>
        <xdr:to>
          <xdr:col>4616</xdr:col>
          <xdr:colOff>323850</xdr:colOff>
          <xdr:row>327674</xdr:row>
          <xdr:rowOff>47625</xdr:rowOff>
        </xdr:to>
        <xdr:sp macro="" textlink="">
          <xdr:nvSpPr>
            <xdr:cNvPr id="5414" name="Object 1318" hidden="1">
              <a:extLst>
                <a:ext uri="{63B3BB69-23CF-44E3-9099-C40C66FF867C}">
                  <a14:compatExt spid="_x0000_s5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393205</xdr:row>
          <xdr:rowOff>95250</xdr:rowOff>
        </xdr:from>
        <xdr:to>
          <xdr:col>4616</xdr:col>
          <xdr:colOff>323850</xdr:colOff>
          <xdr:row>393210</xdr:row>
          <xdr:rowOff>47625</xdr:rowOff>
        </xdr:to>
        <xdr:sp macro="" textlink="">
          <xdr:nvSpPr>
            <xdr:cNvPr id="5415" name="Object 1319" hidden="1">
              <a:extLst>
                <a:ext uri="{63B3BB69-23CF-44E3-9099-C40C66FF867C}">
                  <a14:compatExt spid="_x0000_s5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458741</xdr:row>
          <xdr:rowOff>95250</xdr:rowOff>
        </xdr:from>
        <xdr:to>
          <xdr:col>4616</xdr:col>
          <xdr:colOff>323850</xdr:colOff>
          <xdr:row>458746</xdr:row>
          <xdr:rowOff>47625</xdr:rowOff>
        </xdr:to>
        <xdr:sp macro="" textlink="">
          <xdr:nvSpPr>
            <xdr:cNvPr id="5416" name="Object 1320" hidden="1">
              <a:extLst>
                <a:ext uri="{63B3BB69-23CF-44E3-9099-C40C66FF867C}">
                  <a14:compatExt spid="_x0000_s5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524277</xdr:row>
          <xdr:rowOff>95250</xdr:rowOff>
        </xdr:from>
        <xdr:to>
          <xdr:col>4616</xdr:col>
          <xdr:colOff>323850</xdr:colOff>
          <xdr:row>524282</xdr:row>
          <xdr:rowOff>47625</xdr:rowOff>
        </xdr:to>
        <xdr:sp macro="" textlink="">
          <xdr:nvSpPr>
            <xdr:cNvPr id="5417" name="Object 1321" hidden="1">
              <a:extLst>
                <a:ext uri="{63B3BB69-23CF-44E3-9099-C40C66FF867C}">
                  <a14:compatExt spid="_x0000_s5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589813</xdr:row>
          <xdr:rowOff>95250</xdr:rowOff>
        </xdr:from>
        <xdr:to>
          <xdr:col>4616</xdr:col>
          <xdr:colOff>323850</xdr:colOff>
          <xdr:row>589818</xdr:row>
          <xdr:rowOff>47625</xdr:rowOff>
        </xdr:to>
        <xdr:sp macro="" textlink="">
          <xdr:nvSpPr>
            <xdr:cNvPr id="5418" name="Object 1322" hidden="1">
              <a:extLst>
                <a:ext uri="{63B3BB69-23CF-44E3-9099-C40C66FF867C}">
                  <a14:compatExt spid="_x0000_s5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655349</xdr:row>
          <xdr:rowOff>95250</xdr:rowOff>
        </xdr:from>
        <xdr:to>
          <xdr:col>4616</xdr:col>
          <xdr:colOff>323850</xdr:colOff>
          <xdr:row>655354</xdr:row>
          <xdr:rowOff>47625</xdr:rowOff>
        </xdr:to>
        <xdr:sp macro="" textlink="">
          <xdr:nvSpPr>
            <xdr:cNvPr id="5419" name="Object 1323" hidden="1">
              <a:extLst>
                <a:ext uri="{63B3BB69-23CF-44E3-9099-C40C66FF867C}">
                  <a14:compatExt spid="_x0000_s5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720885</xdr:row>
          <xdr:rowOff>95250</xdr:rowOff>
        </xdr:from>
        <xdr:to>
          <xdr:col>4616</xdr:col>
          <xdr:colOff>323850</xdr:colOff>
          <xdr:row>720890</xdr:row>
          <xdr:rowOff>47625</xdr:rowOff>
        </xdr:to>
        <xdr:sp macro="" textlink="">
          <xdr:nvSpPr>
            <xdr:cNvPr id="5420" name="Object 1324" hidden="1">
              <a:extLst>
                <a:ext uri="{63B3BB69-23CF-44E3-9099-C40C66FF867C}">
                  <a14:compatExt spid="_x0000_s5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786421</xdr:row>
          <xdr:rowOff>95250</xdr:rowOff>
        </xdr:from>
        <xdr:to>
          <xdr:col>4616</xdr:col>
          <xdr:colOff>323850</xdr:colOff>
          <xdr:row>786426</xdr:row>
          <xdr:rowOff>47625</xdr:rowOff>
        </xdr:to>
        <xdr:sp macro="" textlink="">
          <xdr:nvSpPr>
            <xdr:cNvPr id="5421" name="Object 1325" hidden="1">
              <a:extLst>
                <a:ext uri="{63B3BB69-23CF-44E3-9099-C40C66FF867C}">
                  <a14:compatExt spid="_x0000_s5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851957</xdr:row>
          <xdr:rowOff>95250</xdr:rowOff>
        </xdr:from>
        <xdr:to>
          <xdr:col>4616</xdr:col>
          <xdr:colOff>323850</xdr:colOff>
          <xdr:row>851962</xdr:row>
          <xdr:rowOff>47625</xdr:rowOff>
        </xdr:to>
        <xdr:sp macro="" textlink="">
          <xdr:nvSpPr>
            <xdr:cNvPr id="5422" name="Object 1326" hidden="1">
              <a:extLst>
                <a:ext uri="{63B3BB69-23CF-44E3-9099-C40C66FF867C}">
                  <a14:compatExt spid="_x0000_s5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917493</xdr:row>
          <xdr:rowOff>95250</xdr:rowOff>
        </xdr:from>
        <xdr:to>
          <xdr:col>4616</xdr:col>
          <xdr:colOff>323850</xdr:colOff>
          <xdr:row>917498</xdr:row>
          <xdr:rowOff>47625</xdr:rowOff>
        </xdr:to>
        <xdr:sp macro="" textlink="">
          <xdr:nvSpPr>
            <xdr:cNvPr id="5423" name="Object 1327" hidden="1">
              <a:extLst>
                <a:ext uri="{63B3BB69-23CF-44E3-9099-C40C66FF867C}">
                  <a14:compatExt spid="_x0000_s5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983029</xdr:row>
          <xdr:rowOff>95250</xdr:rowOff>
        </xdr:from>
        <xdr:to>
          <xdr:col>4616</xdr:col>
          <xdr:colOff>323850</xdr:colOff>
          <xdr:row>983034</xdr:row>
          <xdr:rowOff>47625</xdr:rowOff>
        </xdr:to>
        <xdr:sp macro="" textlink="">
          <xdr:nvSpPr>
            <xdr:cNvPr id="5424" name="Object 1328" hidden="1">
              <a:extLst>
                <a:ext uri="{63B3BB69-23CF-44E3-9099-C40C66FF867C}">
                  <a14:compatExt spid="_x0000_s5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10</xdr:row>
          <xdr:rowOff>95250</xdr:rowOff>
        </xdr:from>
        <xdr:to>
          <xdr:col>4872</xdr:col>
          <xdr:colOff>323850</xdr:colOff>
          <xdr:row>15</xdr:row>
          <xdr:rowOff>47625</xdr:rowOff>
        </xdr:to>
        <xdr:sp macro="" textlink="">
          <xdr:nvSpPr>
            <xdr:cNvPr id="5425" name="Object 1329" hidden="1">
              <a:extLst>
                <a:ext uri="{63B3BB69-23CF-44E3-9099-C40C66FF867C}">
                  <a14:compatExt spid="_x0000_s5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65525</xdr:row>
          <xdr:rowOff>95250</xdr:rowOff>
        </xdr:from>
        <xdr:to>
          <xdr:col>4872</xdr:col>
          <xdr:colOff>323850</xdr:colOff>
          <xdr:row>65530</xdr:row>
          <xdr:rowOff>47625</xdr:rowOff>
        </xdr:to>
        <xdr:sp macro="" textlink="">
          <xdr:nvSpPr>
            <xdr:cNvPr id="5426" name="Object 1330" hidden="1">
              <a:extLst>
                <a:ext uri="{63B3BB69-23CF-44E3-9099-C40C66FF867C}">
                  <a14:compatExt spid="_x0000_s5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131061</xdr:row>
          <xdr:rowOff>95250</xdr:rowOff>
        </xdr:from>
        <xdr:to>
          <xdr:col>4872</xdr:col>
          <xdr:colOff>323850</xdr:colOff>
          <xdr:row>131066</xdr:row>
          <xdr:rowOff>47625</xdr:rowOff>
        </xdr:to>
        <xdr:sp macro="" textlink="">
          <xdr:nvSpPr>
            <xdr:cNvPr id="5427" name="Object 1331" hidden="1">
              <a:extLst>
                <a:ext uri="{63B3BB69-23CF-44E3-9099-C40C66FF867C}">
                  <a14:compatExt spid="_x0000_s5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196597</xdr:row>
          <xdr:rowOff>95250</xdr:rowOff>
        </xdr:from>
        <xdr:to>
          <xdr:col>4872</xdr:col>
          <xdr:colOff>323850</xdr:colOff>
          <xdr:row>196602</xdr:row>
          <xdr:rowOff>47625</xdr:rowOff>
        </xdr:to>
        <xdr:sp macro="" textlink="">
          <xdr:nvSpPr>
            <xdr:cNvPr id="5428" name="Object 1332" hidden="1">
              <a:extLst>
                <a:ext uri="{63B3BB69-23CF-44E3-9099-C40C66FF867C}">
                  <a14:compatExt spid="_x0000_s5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262133</xdr:row>
          <xdr:rowOff>95250</xdr:rowOff>
        </xdr:from>
        <xdr:to>
          <xdr:col>4872</xdr:col>
          <xdr:colOff>323850</xdr:colOff>
          <xdr:row>262138</xdr:row>
          <xdr:rowOff>47625</xdr:rowOff>
        </xdr:to>
        <xdr:sp macro="" textlink="">
          <xdr:nvSpPr>
            <xdr:cNvPr id="5429" name="Object 1333" hidden="1">
              <a:extLst>
                <a:ext uri="{63B3BB69-23CF-44E3-9099-C40C66FF867C}">
                  <a14:compatExt spid="_x0000_s5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327669</xdr:row>
          <xdr:rowOff>95250</xdr:rowOff>
        </xdr:from>
        <xdr:to>
          <xdr:col>4872</xdr:col>
          <xdr:colOff>323850</xdr:colOff>
          <xdr:row>327674</xdr:row>
          <xdr:rowOff>47625</xdr:rowOff>
        </xdr:to>
        <xdr:sp macro="" textlink="">
          <xdr:nvSpPr>
            <xdr:cNvPr id="5430" name="Object 1334" hidden="1">
              <a:extLst>
                <a:ext uri="{63B3BB69-23CF-44E3-9099-C40C66FF867C}">
                  <a14:compatExt spid="_x0000_s5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393205</xdr:row>
          <xdr:rowOff>95250</xdr:rowOff>
        </xdr:from>
        <xdr:to>
          <xdr:col>4872</xdr:col>
          <xdr:colOff>323850</xdr:colOff>
          <xdr:row>393210</xdr:row>
          <xdr:rowOff>47625</xdr:rowOff>
        </xdr:to>
        <xdr:sp macro="" textlink="">
          <xdr:nvSpPr>
            <xdr:cNvPr id="5431" name="Object 1335" hidden="1">
              <a:extLst>
                <a:ext uri="{63B3BB69-23CF-44E3-9099-C40C66FF867C}">
                  <a14:compatExt spid="_x0000_s5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458741</xdr:row>
          <xdr:rowOff>95250</xdr:rowOff>
        </xdr:from>
        <xdr:to>
          <xdr:col>4872</xdr:col>
          <xdr:colOff>323850</xdr:colOff>
          <xdr:row>458746</xdr:row>
          <xdr:rowOff>47625</xdr:rowOff>
        </xdr:to>
        <xdr:sp macro="" textlink="">
          <xdr:nvSpPr>
            <xdr:cNvPr id="5432" name="Object 1336" hidden="1">
              <a:extLst>
                <a:ext uri="{63B3BB69-23CF-44E3-9099-C40C66FF867C}">
                  <a14:compatExt spid="_x0000_s5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524277</xdr:row>
          <xdr:rowOff>95250</xdr:rowOff>
        </xdr:from>
        <xdr:to>
          <xdr:col>4872</xdr:col>
          <xdr:colOff>323850</xdr:colOff>
          <xdr:row>524282</xdr:row>
          <xdr:rowOff>47625</xdr:rowOff>
        </xdr:to>
        <xdr:sp macro="" textlink="">
          <xdr:nvSpPr>
            <xdr:cNvPr id="5433" name="Object 1337" hidden="1">
              <a:extLst>
                <a:ext uri="{63B3BB69-23CF-44E3-9099-C40C66FF867C}">
                  <a14:compatExt spid="_x0000_s5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589813</xdr:row>
          <xdr:rowOff>95250</xdr:rowOff>
        </xdr:from>
        <xdr:to>
          <xdr:col>4872</xdr:col>
          <xdr:colOff>323850</xdr:colOff>
          <xdr:row>589818</xdr:row>
          <xdr:rowOff>47625</xdr:rowOff>
        </xdr:to>
        <xdr:sp macro="" textlink="">
          <xdr:nvSpPr>
            <xdr:cNvPr id="5434" name="Object 1338" hidden="1">
              <a:extLst>
                <a:ext uri="{63B3BB69-23CF-44E3-9099-C40C66FF867C}">
                  <a14:compatExt spid="_x0000_s5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655349</xdr:row>
          <xdr:rowOff>95250</xdr:rowOff>
        </xdr:from>
        <xdr:to>
          <xdr:col>4872</xdr:col>
          <xdr:colOff>323850</xdr:colOff>
          <xdr:row>655354</xdr:row>
          <xdr:rowOff>47625</xdr:rowOff>
        </xdr:to>
        <xdr:sp macro="" textlink="">
          <xdr:nvSpPr>
            <xdr:cNvPr id="5435" name="Object 1339" hidden="1">
              <a:extLst>
                <a:ext uri="{63B3BB69-23CF-44E3-9099-C40C66FF867C}">
                  <a14:compatExt spid="_x0000_s5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720885</xdr:row>
          <xdr:rowOff>95250</xdr:rowOff>
        </xdr:from>
        <xdr:to>
          <xdr:col>4872</xdr:col>
          <xdr:colOff>323850</xdr:colOff>
          <xdr:row>720890</xdr:row>
          <xdr:rowOff>47625</xdr:rowOff>
        </xdr:to>
        <xdr:sp macro="" textlink="">
          <xdr:nvSpPr>
            <xdr:cNvPr id="5436" name="Object 1340" hidden="1">
              <a:extLst>
                <a:ext uri="{63B3BB69-23CF-44E3-9099-C40C66FF867C}">
                  <a14:compatExt spid="_x0000_s5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786421</xdr:row>
          <xdr:rowOff>95250</xdr:rowOff>
        </xdr:from>
        <xdr:to>
          <xdr:col>4872</xdr:col>
          <xdr:colOff>323850</xdr:colOff>
          <xdr:row>786426</xdr:row>
          <xdr:rowOff>47625</xdr:rowOff>
        </xdr:to>
        <xdr:sp macro="" textlink="">
          <xdr:nvSpPr>
            <xdr:cNvPr id="5437" name="Object 1341" hidden="1">
              <a:extLst>
                <a:ext uri="{63B3BB69-23CF-44E3-9099-C40C66FF867C}">
                  <a14:compatExt spid="_x0000_s5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851957</xdr:row>
          <xdr:rowOff>95250</xdr:rowOff>
        </xdr:from>
        <xdr:to>
          <xdr:col>4872</xdr:col>
          <xdr:colOff>323850</xdr:colOff>
          <xdr:row>851962</xdr:row>
          <xdr:rowOff>47625</xdr:rowOff>
        </xdr:to>
        <xdr:sp macro="" textlink="">
          <xdr:nvSpPr>
            <xdr:cNvPr id="5438" name="Object 1342" hidden="1">
              <a:extLst>
                <a:ext uri="{63B3BB69-23CF-44E3-9099-C40C66FF867C}">
                  <a14:compatExt spid="_x0000_s5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917493</xdr:row>
          <xdr:rowOff>95250</xdr:rowOff>
        </xdr:from>
        <xdr:to>
          <xdr:col>4872</xdr:col>
          <xdr:colOff>323850</xdr:colOff>
          <xdr:row>917498</xdr:row>
          <xdr:rowOff>47625</xdr:rowOff>
        </xdr:to>
        <xdr:sp macro="" textlink="">
          <xdr:nvSpPr>
            <xdr:cNvPr id="5439" name="Object 1343" hidden="1">
              <a:extLst>
                <a:ext uri="{63B3BB69-23CF-44E3-9099-C40C66FF867C}">
                  <a14:compatExt spid="_x0000_s5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983029</xdr:row>
          <xdr:rowOff>95250</xdr:rowOff>
        </xdr:from>
        <xdr:to>
          <xdr:col>4872</xdr:col>
          <xdr:colOff>323850</xdr:colOff>
          <xdr:row>983034</xdr:row>
          <xdr:rowOff>47625</xdr:rowOff>
        </xdr:to>
        <xdr:sp macro="" textlink="">
          <xdr:nvSpPr>
            <xdr:cNvPr id="5440" name="Object 1344" hidden="1">
              <a:extLst>
                <a:ext uri="{63B3BB69-23CF-44E3-9099-C40C66FF867C}">
                  <a14:compatExt spid="_x0000_s5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10</xdr:row>
          <xdr:rowOff>95250</xdr:rowOff>
        </xdr:from>
        <xdr:to>
          <xdr:col>5128</xdr:col>
          <xdr:colOff>323850</xdr:colOff>
          <xdr:row>15</xdr:row>
          <xdr:rowOff>47625</xdr:rowOff>
        </xdr:to>
        <xdr:sp macro="" textlink="">
          <xdr:nvSpPr>
            <xdr:cNvPr id="5441" name="Object 1345" hidden="1">
              <a:extLst>
                <a:ext uri="{63B3BB69-23CF-44E3-9099-C40C66FF867C}">
                  <a14:compatExt spid="_x0000_s5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65525</xdr:row>
          <xdr:rowOff>95250</xdr:rowOff>
        </xdr:from>
        <xdr:to>
          <xdr:col>5128</xdr:col>
          <xdr:colOff>323850</xdr:colOff>
          <xdr:row>65530</xdr:row>
          <xdr:rowOff>47625</xdr:rowOff>
        </xdr:to>
        <xdr:sp macro="" textlink="">
          <xdr:nvSpPr>
            <xdr:cNvPr id="5442" name="Object 1346" hidden="1">
              <a:extLst>
                <a:ext uri="{63B3BB69-23CF-44E3-9099-C40C66FF867C}">
                  <a14:compatExt spid="_x0000_s5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131061</xdr:row>
          <xdr:rowOff>95250</xdr:rowOff>
        </xdr:from>
        <xdr:to>
          <xdr:col>5128</xdr:col>
          <xdr:colOff>323850</xdr:colOff>
          <xdr:row>131066</xdr:row>
          <xdr:rowOff>47625</xdr:rowOff>
        </xdr:to>
        <xdr:sp macro="" textlink="">
          <xdr:nvSpPr>
            <xdr:cNvPr id="5443" name="Object 1347" hidden="1">
              <a:extLst>
                <a:ext uri="{63B3BB69-23CF-44E3-9099-C40C66FF867C}">
                  <a14:compatExt spid="_x0000_s5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196597</xdr:row>
          <xdr:rowOff>95250</xdr:rowOff>
        </xdr:from>
        <xdr:to>
          <xdr:col>5128</xdr:col>
          <xdr:colOff>323850</xdr:colOff>
          <xdr:row>196602</xdr:row>
          <xdr:rowOff>47625</xdr:rowOff>
        </xdr:to>
        <xdr:sp macro="" textlink="">
          <xdr:nvSpPr>
            <xdr:cNvPr id="5444" name="Object 1348" hidden="1">
              <a:extLst>
                <a:ext uri="{63B3BB69-23CF-44E3-9099-C40C66FF867C}">
                  <a14:compatExt spid="_x0000_s5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262133</xdr:row>
          <xdr:rowOff>95250</xdr:rowOff>
        </xdr:from>
        <xdr:to>
          <xdr:col>5128</xdr:col>
          <xdr:colOff>323850</xdr:colOff>
          <xdr:row>262138</xdr:row>
          <xdr:rowOff>47625</xdr:rowOff>
        </xdr:to>
        <xdr:sp macro="" textlink="">
          <xdr:nvSpPr>
            <xdr:cNvPr id="5445" name="Object 1349" hidden="1">
              <a:extLst>
                <a:ext uri="{63B3BB69-23CF-44E3-9099-C40C66FF867C}">
                  <a14:compatExt spid="_x0000_s5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327669</xdr:row>
          <xdr:rowOff>95250</xdr:rowOff>
        </xdr:from>
        <xdr:to>
          <xdr:col>5128</xdr:col>
          <xdr:colOff>323850</xdr:colOff>
          <xdr:row>327674</xdr:row>
          <xdr:rowOff>47625</xdr:rowOff>
        </xdr:to>
        <xdr:sp macro="" textlink="">
          <xdr:nvSpPr>
            <xdr:cNvPr id="5446" name="Object 1350" hidden="1">
              <a:extLst>
                <a:ext uri="{63B3BB69-23CF-44E3-9099-C40C66FF867C}">
                  <a14:compatExt spid="_x0000_s5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393205</xdr:row>
          <xdr:rowOff>95250</xdr:rowOff>
        </xdr:from>
        <xdr:to>
          <xdr:col>5128</xdr:col>
          <xdr:colOff>323850</xdr:colOff>
          <xdr:row>393210</xdr:row>
          <xdr:rowOff>47625</xdr:rowOff>
        </xdr:to>
        <xdr:sp macro="" textlink="">
          <xdr:nvSpPr>
            <xdr:cNvPr id="5447" name="Object 1351" hidden="1">
              <a:extLst>
                <a:ext uri="{63B3BB69-23CF-44E3-9099-C40C66FF867C}">
                  <a14:compatExt spid="_x0000_s5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458741</xdr:row>
          <xdr:rowOff>95250</xdr:rowOff>
        </xdr:from>
        <xdr:to>
          <xdr:col>5128</xdr:col>
          <xdr:colOff>323850</xdr:colOff>
          <xdr:row>458746</xdr:row>
          <xdr:rowOff>47625</xdr:rowOff>
        </xdr:to>
        <xdr:sp macro="" textlink="">
          <xdr:nvSpPr>
            <xdr:cNvPr id="5448" name="Object 1352" hidden="1">
              <a:extLst>
                <a:ext uri="{63B3BB69-23CF-44E3-9099-C40C66FF867C}">
                  <a14:compatExt spid="_x0000_s5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524277</xdr:row>
          <xdr:rowOff>95250</xdr:rowOff>
        </xdr:from>
        <xdr:to>
          <xdr:col>5128</xdr:col>
          <xdr:colOff>323850</xdr:colOff>
          <xdr:row>524282</xdr:row>
          <xdr:rowOff>47625</xdr:rowOff>
        </xdr:to>
        <xdr:sp macro="" textlink="">
          <xdr:nvSpPr>
            <xdr:cNvPr id="5449" name="Object 1353" hidden="1">
              <a:extLst>
                <a:ext uri="{63B3BB69-23CF-44E3-9099-C40C66FF867C}">
                  <a14:compatExt spid="_x0000_s5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589813</xdr:row>
          <xdr:rowOff>95250</xdr:rowOff>
        </xdr:from>
        <xdr:to>
          <xdr:col>5128</xdr:col>
          <xdr:colOff>323850</xdr:colOff>
          <xdr:row>589818</xdr:row>
          <xdr:rowOff>47625</xdr:rowOff>
        </xdr:to>
        <xdr:sp macro="" textlink="">
          <xdr:nvSpPr>
            <xdr:cNvPr id="5450" name="Object 1354" hidden="1">
              <a:extLst>
                <a:ext uri="{63B3BB69-23CF-44E3-9099-C40C66FF867C}">
                  <a14:compatExt spid="_x0000_s5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655349</xdr:row>
          <xdr:rowOff>95250</xdr:rowOff>
        </xdr:from>
        <xdr:to>
          <xdr:col>5128</xdr:col>
          <xdr:colOff>323850</xdr:colOff>
          <xdr:row>655354</xdr:row>
          <xdr:rowOff>47625</xdr:rowOff>
        </xdr:to>
        <xdr:sp macro="" textlink="">
          <xdr:nvSpPr>
            <xdr:cNvPr id="5451" name="Object 1355" hidden="1">
              <a:extLst>
                <a:ext uri="{63B3BB69-23CF-44E3-9099-C40C66FF867C}">
                  <a14:compatExt spid="_x0000_s5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720885</xdr:row>
          <xdr:rowOff>95250</xdr:rowOff>
        </xdr:from>
        <xdr:to>
          <xdr:col>5128</xdr:col>
          <xdr:colOff>323850</xdr:colOff>
          <xdr:row>720890</xdr:row>
          <xdr:rowOff>47625</xdr:rowOff>
        </xdr:to>
        <xdr:sp macro="" textlink="">
          <xdr:nvSpPr>
            <xdr:cNvPr id="5452" name="Object 1356" hidden="1">
              <a:extLst>
                <a:ext uri="{63B3BB69-23CF-44E3-9099-C40C66FF867C}">
                  <a14:compatExt spid="_x0000_s5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786421</xdr:row>
          <xdr:rowOff>95250</xdr:rowOff>
        </xdr:from>
        <xdr:to>
          <xdr:col>5128</xdr:col>
          <xdr:colOff>323850</xdr:colOff>
          <xdr:row>786426</xdr:row>
          <xdr:rowOff>47625</xdr:rowOff>
        </xdr:to>
        <xdr:sp macro="" textlink="">
          <xdr:nvSpPr>
            <xdr:cNvPr id="5453" name="Object 1357" hidden="1">
              <a:extLst>
                <a:ext uri="{63B3BB69-23CF-44E3-9099-C40C66FF867C}">
                  <a14:compatExt spid="_x0000_s5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851957</xdr:row>
          <xdr:rowOff>95250</xdr:rowOff>
        </xdr:from>
        <xdr:to>
          <xdr:col>5128</xdr:col>
          <xdr:colOff>323850</xdr:colOff>
          <xdr:row>851962</xdr:row>
          <xdr:rowOff>47625</xdr:rowOff>
        </xdr:to>
        <xdr:sp macro="" textlink="">
          <xdr:nvSpPr>
            <xdr:cNvPr id="5454" name="Object 1358" hidden="1">
              <a:extLst>
                <a:ext uri="{63B3BB69-23CF-44E3-9099-C40C66FF867C}">
                  <a14:compatExt spid="_x0000_s5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917493</xdr:row>
          <xdr:rowOff>95250</xdr:rowOff>
        </xdr:from>
        <xdr:to>
          <xdr:col>5128</xdr:col>
          <xdr:colOff>323850</xdr:colOff>
          <xdr:row>917498</xdr:row>
          <xdr:rowOff>47625</xdr:rowOff>
        </xdr:to>
        <xdr:sp macro="" textlink="">
          <xdr:nvSpPr>
            <xdr:cNvPr id="5455" name="Object 1359" hidden="1">
              <a:extLst>
                <a:ext uri="{63B3BB69-23CF-44E3-9099-C40C66FF867C}">
                  <a14:compatExt spid="_x0000_s5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983029</xdr:row>
          <xdr:rowOff>95250</xdr:rowOff>
        </xdr:from>
        <xdr:to>
          <xdr:col>5128</xdr:col>
          <xdr:colOff>323850</xdr:colOff>
          <xdr:row>983034</xdr:row>
          <xdr:rowOff>47625</xdr:rowOff>
        </xdr:to>
        <xdr:sp macro="" textlink="">
          <xdr:nvSpPr>
            <xdr:cNvPr id="5456" name="Object 1360" hidden="1">
              <a:extLst>
                <a:ext uri="{63B3BB69-23CF-44E3-9099-C40C66FF867C}">
                  <a14:compatExt spid="_x0000_s5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10</xdr:row>
          <xdr:rowOff>95250</xdr:rowOff>
        </xdr:from>
        <xdr:to>
          <xdr:col>5384</xdr:col>
          <xdr:colOff>323850</xdr:colOff>
          <xdr:row>15</xdr:row>
          <xdr:rowOff>47625</xdr:rowOff>
        </xdr:to>
        <xdr:sp macro="" textlink="">
          <xdr:nvSpPr>
            <xdr:cNvPr id="5457" name="Object 1361" hidden="1">
              <a:extLst>
                <a:ext uri="{63B3BB69-23CF-44E3-9099-C40C66FF867C}">
                  <a14:compatExt spid="_x0000_s5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65525</xdr:row>
          <xdr:rowOff>95250</xdr:rowOff>
        </xdr:from>
        <xdr:to>
          <xdr:col>5384</xdr:col>
          <xdr:colOff>323850</xdr:colOff>
          <xdr:row>65530</xdr:row>
          <xdr:rowOff>47625</xdr:rowOff>
        </xdr:to>
        <xdr:sp macro="" textlink="">
          <xdr:nvSpPr>
            <xdr:cNvPr id="5458" name="Object 1362" hidden="1">
              <a:extLst>
                <a:ext uri="{63B3BB69-23CF-44E3-9099-C40C66FF867C}">
                  <a14:compatExt spid="_x0000_s5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131061</xdr:row>
          <xdr:rowOff>95250</xdr:rowOff>
        </xdr:from>
        <xdr:to>
          <xdr:col>5384</xdr:col>
          <xdr:colOff>323850</xdr:colOff>
          <xdr:row>131066</xdr:row>
          <xdr:rowOff>47625</xdr:rowOff>
        </xdr:to>
        <xdr:sp macro="" textlink="">
          <xdr:nvSpPr>
            <xdr:cNvPr id="5459" name="Object 1363" hidden="1">
              <a:extLst>
                <a:ext uri="{63B3BB69-23CF-44E3-9099-C40C66FF867C}">
                  <a14:compatExt spid="_x0000_s5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196597</xdr:row>
          <xdr:rowOff>95250</xdr:rowOff>
        </xdr:from>
        <xdr:to>
          <xdr:col>5384</xdr:col>
          <xdr:colOff>323850</xdr:colOff>
          <xdr:row>196602</xdr:row>
          <xdr:rowOff>47625</xdr:rowOff>
        </xdr:to>
        <xdr:sp macro="" textlink="">
          <xdr:nvSpPr>
            <xdr:cNvPr id="5460" name="Object 1364" hidden="1">
              <a:extLst>
                <a:ext uri="{63B3BB69-23CF-44E3-9099-C40C66FF867C}">
                  <a14:compatExt spid="_x0000_s5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262133</xdr:row>
          <xdr:rowOff>95250</xdr:rowOff>
        </xdr:from>
        <xdr:to>
          <xdr:col>5384</xdr:col>
          <xdr:colOff>323850</xdr:colOff>
          <xdr:row>262138</xdr:row>
          <xdr:rowOff>47625</xdr:rowOff>
        </xdr:to>
        <xdr:sp macro="" textlink="">
          <xdr:nvSpPr>
            <xdr:cNvPr id="5461" name="Object 1365" hidden="1">
              <a:extLst>
                <a:ext uri="{63B3BB69-23CF-44E3-9099-C40C66FF867C}">
                  <a14:compatExt spid="_x0000_s5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327669</xdr:row>
          <xdr:rowOff>95250</xdr:rowOff>
        </xdr:from>
        <xdr:to>
          <xdr:col>5384</xdr:col>
          <xdr:colOff>323850</xdr:colOff>
          <xdr:row>327674</xdr:row>
          <xdr:rowOff>47625</xdr:rowOff>
        </xdr:to>
        <xdr:sp macro="" textlink="">
          <xdr:nvSpPr>
            <xdr:cNvPr id="5462" name="Object 1366" hidden="1">
              <a:extLst>
                <a:ext uri="{63B3BB69-23CF-44E3-9099-C40C66FF867C}">
                  <a14:compatExt spid="_x0000_s5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393205</xdr:row>
          <xdr:rowOff>95250</xdr:rowOff>
        </xdr:from>
        <xdr:to>
          <xdr:col>5384</xdr:col>
          <xdr:colOff>323850</xdr:colOff>
          <xdr:row>393210</xdr:row>
          <xdr:rowOff>47625</xdr:rowOff>
        </xdr:to>
        <xdr:sp macro="" textlink="">
          <xdr:nvSpPr>
            <xdr:cNvPr id="5463" name="Object 1367" hidden="1">
              <a:extLst>
                <a:ext uri="{63B3BB69-23CF-44E3-9099-C40C66FF867C}">
                  <a14:compatExt spid="_x0000_s5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458741</xdr:row>
          <xdr:rowOff>95250</xdr:rowOff>
        </xdr:from>
        <xdr:to>
          <xdr:col>5384</xdr:col>
          <xdr:colOff>323850</xdr:colOff>
          <xdr:row>458746</xdr:row>
          <xdr:rowOff>47625</xdr:rowOff>
        </xdr:to>
        <xdr:sp macro="" textlink="">
          <xdr:nvSpPr>
            <xdr:cNvPr id="5464" name="Object 1368" hidden="1">
              <a:extLst>
                <a:ext uri="{63B3BB69-23CF-44E3-9099-C40C66FF867C}">
                  <a14:compatExt spid="_x0000_s5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524277</xdr:row>
          <xdr:rowOff>95250</xdr:rowOff>
        </xdr:from>
        <xdr:to>
          <xdr:col>5384</xdr:col>
          <xdr:colOff>323850</xdr:colOff>
          <xdr:row>524282</xdr:row>
          <xdr:rowOff>47625</xdr:rowOff>
        </xdr:to>
        <xdr:sp macro="" textlink="">
          <xdr:nvSpPr>
            <xdr:cNvPr id="5465" name="Object 1369" hidden="1">
              <a:extLst>
                <a:ext uri="{63B3BB69-23CF-44E3-9099-C40C66FF867C}">
                  <a14:compatExt spid="_x0000_s5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589813</xdr:row>
          <xdr:rowOff>95250</xdr:rowOff>
        </xdr:from>
        <xdr:to>
          <xdr:col>5384</xdr:col>
          <xdr:colOff>323850</xdr:colOff>
          <xdr:row>589818</xdr:row>
          <xdr:rowOff>47625</xdr:rowOff>
        </xdr:to>
        <xdr:sp macro="" textlink="">
          <xdr:nvSpPr>
            <xdr:cNvPr id="5466" name="Object 1370" hidden="1">
              <a:extLst>
                <a:ext uri="{63B3BB69-23CF-44E3-9099-C40C66FF867C}">
                  <a14:compatExt spid="_x0000_s5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655349</xdr:row>
          <xdr:rowOff>95250</xdr:rowOff>
        </xdr:from>
        <xdr:to>
          <xdr:col>5384</xdr:col>
          <xdr:colOff>323850</xdr:colOff>
          <xdr:row>655354</xdr:row>
          <xdr:rowOff>47625</xdr:rowOff>
        </xdr:to>
        <xdr:sp macro="" textlink="">
          <xdr:nvSpPr>
            <xdr:cNvPr id="5467" name="Object 1371" hidden="1">
              <a:extLst>
                <a:ext uri="{63B3BB69-23CF-44E3-9099-C40C66FF867C}">
                  <a14:compatExt spid="_x0000_s5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720885</xdr:row>
          <xdr:rowOff>95250</xdr:rowOff>
        </xdr:from>
        <xdr:to>
          <xdr:col>5384</xdr:col>
          <xdr:colOff>323850</xdr:colOff>
          <xdr:row>720890</xdr:row>
          <xdr:rowOff>47625</xdr:rowOff>
        </xdr:to>
        <xdr:sp macro="" textlink="">
          <xdr:nvSpPr>
            <xdr:cNvPr id="5468" name="Object 1372" hidden="1">
              <a:extLst>
                <a:ext uri="{63B3BB69-23CF-44E3-9099-C40C66FF867C}">
                  <a14:compatExt spid="_x0000_s5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786421</xdr:row>
          <xdr:rowOff>95250</xdr:rowOff>
        </xdr:from>
        <xdr:to>
          <xdr:col>5384</xdr:col>
          <xdr:colOff>323850</xdr:colOff>
          <xdr:row>786426</xdr:row>
          <xdr:rowOff>47625</xdr:rowOff>
        </xdr:to>
        <xdr:sp macro="" textlink="">
          <xdr:nvSpPr>
            <xdr:cNvPr id="5469" name="Object 1373" hidden="1">
              <a:extLst>
                <a:ext uri="{63B3BB69-23CF-44E3-9099-C40C66FF867C}">
                  <a14:compatExt spid="_x0000_s5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851957</xdr:row>
          <xdr:rowOff>95250</xdr:rowOff>
        </xdr:from>
        <xdr:to>
          <xdr:col>5384</xdr:col>
          <xdr:colOff>323850</xdr:colOff>
          <xdr:row>851962</xdr:row>
          <xdr:rowOff>47625</xdr:rowOff>
        </xdr:to>
        <xdr:sp macro="" textlink="">
          <xdr:nvSpPr>
            <xdr:cNvPr id="5470" name="Object 1374" hidden="1">
              <a:extLst>
                <a:ext uri="{63B3BB69-23CF-44E3-9099-C40C66FF867C}">
                  <a14:compatExt spid="_x0000_s5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917493</xdr:row>
          <xdr:rowOff>95250</xdr:rowOff>
        </xdr:from>
        <xdr:to>
          <xdr:col>5384</xdr:col>
          <xdr:colOff>323850</xdr:colOff>
          <xdr:row>917498</xdr:row>
          <xdr:rowOff>47625</xdr:rowOff>
        </xdr:to>
        <xdr:sp macro="" textlink="">
          <xdr:nvSpPr>
            <xdr:cNvPr id="5471" name="Object 1375" hidden="1">
              <a:extLst>
                <a:ext uri="{63B3BB69-23CF-44E3-9099-C40C66FF867C}">
                  <a14:compatExt spid="_x0000_s5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983029</xdr:row>
          <xdr:rowOff>95250</xdr:rowOff>
        </xdr:from>
        <xdr:to>
          <xdr:col>5384</xdr:col>
          <xdr:colOff>323850</xdr:colOff>
          <xdr:row>983034</xdr:row>
          <xdr:rowOff>47625</xdr:rowOff>
        </xdr:to>
        <xdr:sp macro="" textlink="">
          <xdr:nvSpPr>
            <xdr:cNvPr id="5472" name="Object 1376" hidden="1">
              <a:extLst>
                <a:ext uri="{63B3BB69-23CF-44E3-9099-C40C66FF867C}">
                  <a14:compatExt spid="_x0000_s5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10</xdr:row>
          <xdr:rowOff>95250</xdr:rowOff>
        </xdr:from>
        <xdr:to>
          <xdr:col>5640</xdr:col>
          <xdr:colOff>323850</xdr:colOff>
          <xdr:row>15</xdr:row>
          <xdr:rowOff>47625</xdr:rowOff>
        </xdr:to>
        <xdr:sp macro="" textlink="">
          <xdr:nvSpPr>
            <xdr:cNvPr id="5473" name="Object 1377" hidden="1">
              <a:extLst>
                <a:ext uri="{63B3BB69-23CF-44E3-9099-C40C66FF867C}">
                  <a14:compatExt spid="_x0000_s5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65525</xdr:row>
          <xdr:rowOff>95250</xdr:rowOff>
        </xdr:from>
        <xdr:to>
          <xdr:col>5640</xdr:col>
          <xdr:colOff>323850</xdr:colOff>
          <xdr:row>65530</xdr:row>
          <xdr:rowOff>47625</xdr:rowOff>
        </xdr:to>
        <xdr:sp macro="" textlink="">
          <xdr:nvSpPr>
            <xdr:cNvPr id="5474" name="Object 1378" hidden="1">
              <a:extLst>
                <a:ext uri="{63B3BB69-23CF-44E3-9099-C40C66FF867C}">
                  <a14:compatExt spid="_x0000_s5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131061</xdr:row>
          <xdr:rowOff>95250</xdr:rowOff>
        </xdr:from>
        <xdr:to>
          <xdr:col>5640</xdr:col>
          <xdr:colOff>323850</xdr:colOff>
          <xdr:row>131066</xdr:row>
          <xdr:rowOff>47625</xdr:rowOff>
        </xdr:to>
        <xdr:sp macro="" textlink="">
          <xdr:nvSpPr>
            <xdr:cNvPr id="5475" name="Object 1379" hidden="1">
              <a:extLst>
                <a:ext uri="{63B3BB69-23CF-44E3-9099-C40C66FF867C}">
                  <a14:compatExt spid="_x0000_s5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196597</xdr:row>
          <xdr:rowOff>95250</xdr:rowOff>
        </xdr:from>
        <xdr:to>
          <xdr:col>5640</xdr:col>
          <xdr:colOff>323850</xdr:colOff>
          <xdr:row>196602</xdr:row>
          <xdr:rowOff>47625</xdr:rowOff>
        </xdr:to>
        <xdr:sp macro="" textlink="">
          <xdr:nvSpPr>
            <xdr:cNvPr id="5476" name="Object 1380" hidden="1">
              <a:extLst>
                <a:ext uri="{63B3BB69-23CF-44E3-9099-C40C66FF867C}">
                  <a14:compatExt spid="_x0000_s5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262133</xdr:row>
          <xdr:rowOff>95250</xdr:rowOff>
        </xdr:from>
        <xdr:to>
          <xdr:col>5640</xdr:col>
          <xdr:colOff>323850</xdr:colOff>
          <xdr:row>262138</xdr:row>
          <xdr:rowOff>47625</xdr:rowOff>
        </xdr:to>
        <xdr:sp macro="" textlink="">
          <xdr:nvSpPr>
            <xdr:cNvPr id="5477" name="Object 1381" hidden="1">
              <a:extLst>
                <a:ext uri="{63B3BB69-23CF-44E3-9099-C40C66FF867C}">
                  <a14:compatExt spid="_x0000_s5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327669</xdr:row>
          <xdr:rowOff>95250</xdr:rowOff>
        </xdr:from>
        <xdr:to>
          <xdr:col>5640</xdr:col>
          <xdr:colOff>323850</xdr:colOff>
          <xdr:row>327674</xdr:row>
          <xdr:rowOff>47625</xdr:rowOff>
        </xdr:to>
        <xdr:sp macro="" textlink="">
          <xdr:nvSpPr>
            <xdr:cNvPr id="5478" name="Object 1382" hidden="1">
              <a:extLst>
                <a:ext uri="{63B3BB69-23CF-44E3-9099-C40C66FF867C}">
                  <a14:compatExt spid="_x0000_s5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393205</xdr:row>
          <xdr:rowOff>95250</xdr:rowOff>
        </xdr:from>
        <xdr:to>
          <xdr:col>5640</xdr:col>
          <xdr:colOff>323850</xdr:colOff>
          <xdr:row>393210</xdr:row>
          <xdr:rowOff>47625</xdr:rowOff>
        </xdr:to>
        <xdr:sp macro="" textlink="">
          <xdr:nvSpPr>
            <xdr:cNvPr id="5479" name="Object 1383" hidden="1">
              <a:extLst>
                <a:ext uri="{63B3BB69-23CF-44E3-9099-C40C66FF867C}">
                  <a14:compatExt spid="_x0000_s5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458741</xdr:row>
          <xdr:rowOff>95250</xdr:rowOff>
        </xdr:from>
        <xdr:to>
          <xdr:col>5640</xdr:col>
          <xdr:colOff>323850</xdr:colOff>
          <xdr:row>458746</xdr:row>
          <xdr:rowOff>47625</xdr:rowOff>
        </xdr:to>
        <xdr:sp macro="" textlink="">
          <xdr:nvSpPr>
            <xdr:cNvPr id="5480" name="Object 1384" hidden="1">
              <a:extLst>
                <a:ext uri="{63B3BB69-23CF-44E3-9099-C40C66FF867C}">
                  <a14:compatExt spid="_x0000_s5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524277</xdr:row>
          <xdr:rowOff>95250</xdr:rowOff>
        </xdr:from>
        <xdr:to>
          <xdr:col>5640</xdr:col>
          <xdr:colOff>323850</xdr:colOff>
          <xdr:row>524282</xdr:row>
          <xdr:rowOff>47625</xdr:rowOff>
        </xdr:to>
        <xdr:sp macro="" textlink="">
          <xdr:nvSpPr>
            <xdr:cNvPr id="5481" name="Object 1385" hidden="1">
              <a:extLst>
                <a:ext uri="{63B3BB69-23CF-44E3-9099-C40C66FF867C}">
                  <a14:compatExt spid="_x0000_s5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589813</xdr:row>
          <xdr:rowOff>95250</xdr:rowOff>
        </xdr:from>
        <xdr:to>
          <xdr:col>5640</xdr:col>
          <xdr:colOff>323850</xdr:colOff>
          <xdr:row>589818</xdr:row>
          <xdr:rowOff>47625</xdr:rowOff>
        </xdr:to>
        <xdr:sp macro="" textlink="">
          <xdr:nvSpPr>
            <xdr:cNvPr id="5482" name="Object 1386" hidden="1">
              <a:extLst>
                <a:ext uri="{63B3BB69-23CF-44E3-9099-C40C66FF867C}">
                  <a14:compatExt spid="_x0000_s5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655349</xdr:row>
          <xdr:rowOff>95250</xdr:rowOff>
        </xdr:from>
        <xdr:to>
          <xdr:col>5640</xdr:col>
          <xdr:colOff>323850</xdr:colOff>
          <xdr:row>655354</xdr:row>
          <xdr:rowOff>47625</xdr:rowOff>
        </xdr:to>
        <xdr:sp macro="" textlink="">
          <xdr:nvSpPr>
            <xdr:cNvPr id="5483" name="Object 1387" hidden="1">
              <a:extLst>
                <a:ext uri="{63B3BB69-23CF-44E3-9099-C40C66FF867C}">
                  <a14:compatExt spid="_x0000_s5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720885</xdr:row>
          <xdr:rowOff>95250</xdr:rowOff>
        </xdr:from>
        <xdr:to>
          <xdr:col>5640</xdr:col>
          <xdr:colOff>323850</xdr:colOff>
          <xdr:row>720890</xdr:row>
          <xdr:rowOff>47625</xdr:rowOff>
        </xdr:to>
        <xdr:sp macro="" textlink="">
          <xdr:nvSpPr>
            <xdr:cNvPr id="5484" name="Object 1388" hidden="1">
              <a:extLst>
                <a:ext uri="{63B3BB69-23CF-44E3-9099-C40C66FF867C}">
                  <a14:compatExt spid="_x0000_s5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786421</xdr:row>
          <xdr:rowOff>95250</xdr:rowOff>
        </xdr:from>
        <xdr:to>
          <xdr:col>5640</xdr:col>
          <xdr:colOff>323850</xdr:colOff>
          <xdr:row>786426</xdr:row>
          <xdr:rowOff>47625</xdr:rowOff>
        </xdr:to>
        <xdr:sp macro="" textlink="">
          <xdr:nvSpPr>
            <xdr:cNvPr id="5485" name="Object 1389" hidden="1">
              <a:extLst>
                <a:ext uri="{63B3BB69-23CF-44E3-9099-C40C66FF867C}">
                  <a14:compatExt spid="_x0000_s5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851957</xdr:row>
          <xdr:rowOff>95250</xdr:rowOff>
        </xdr:from>
        <xdr:to>
          <xdr:col>5640</xdr:col>
          <xdr:colOff>323850</xdr:colOff>
          <xdr:row>851962</xdr:row>
          <xdr:rowOff>47625</xdr:rowOff>
        </xdr:to>
        <xdr:sp macro="" textlink="">
          <xdr:nvSpPr>
            <xdr:cNvPr id="5486" name="Object 1390" hidden="1">
              <a:extLst>
                <a:ext uri="{63B3BB69-23CF-44E3-9099-C40C66FF867C}">
                  <a14:compatExt spid="_x0000_s5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917493</xdr:row>
          <xdr:rowOff>95250</xdr:rowOff>
        </xdr:from>
        <xdr:to>
          <xdr:col>5640</xdr:col>
          <xdr:colOff>323850</xdr:colOff>
          <xdr:row>917498</xdr:row>
          <xdr:rowOff>47625</xdr:rowOff>
        </xdr:to>
        <xdr:sp macro="" textlink="">
          <xdr:nvSpPr>
            <xdr:cNvPr id="5487" name="Object 1391" hidden="1">
              <a:extLst>
                <a:ext uri="{63B3BB69-23CF-44E3-9099-C40C66FF867C}">
                  <a14:compatExt spid="_x0000_s5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983029</xdr:row>
          <xdr:rowOff>95250</xdr:rowOff>
        </xdr:from>
        <xdr:to>
          <xdr:col>5640</xdr:col>
          <xdr:colOff>323850</xdr:colOff>
          <xdr:row>983034</xdr:row>
          <xdr:rowOff>47625</xdr:rowOff>
        </xdr:to>
        <xdr:sp macro="" textlink="">
          <xdr:nvSpPr>
            <xdr:cNvPr id="5488" name="Object 1392" hidden="1">
              <a:extLst>
                <a:ext uri="{63B3BB69-23CF-44E3-9099-C40C66FF867C}">
                  <a14:compatExt spid="_x0000_s5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10</xdr:row>
          <xdr:rowOff>95250</xdr:rowOff>
        </xdr:from>
        <xdr:to>
          <xdr:col>5896</xdr:col>
          <xdr:colOff>323850</xdr:colOff>
          <xdr:row>15</xdr:row>
          <xdr:rowOff>47625</xdr:rowOff>
        </xdr:to>
        <xdr:sp macro="" textlink="">
          <xdr:nvSpPr>
            <xdr:cNvPr id="5489" name="Object 1393" hidden="1">
              <a:extLst>
                <a:ext uri="{63B3BB69-23CF-44E3-9099-C40C66FF867C}">
                  <a14:compatExt spid="_x0000_s5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65525</xdr:row>
          <xdr:rowOff>95250</xdr:rowOff>
        </xdr:from>
        <xdr:to>
          <xdr:col>5896</xdr:col>
          <xdr:colOff>323850</xdr:colOff>
          <xdr:row>65530</xdr:row>
          <xdr:rowOff>47625</xdr:rowOff>
        </xdr:to>
        <xdr:sp macro="" textlink="">
          <xdr:nvSpPr>
            <xdr:cNvPr id="5490" name="Object 1394" hidden="1">
              <a:extLst>
                <a:ext uri="{63B3BB69-23CF-44E3-9099-C40C66FF867C}">
                  <a14:compatExt spid="_x0000_s5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131061</xdr:row>
          <xdr:rowOff>95250</xdr:rowOff>
        </xdr:from>
        <xdr:to>
          <xdr:col>5896</xdr:col>
          <xdr:colOff>323850</xdr:colOff>
          <xdr:row>131066</xdr:row>
          <xdr:rowOff>47625</xdr:rowOff>
        </xdr:to>
        <xdr:sp macro="" textlink="">
          <xdr:nvSpPr>
            <xdr:cNvPr id="5491" name="Object 1395" hidden="1">
              <a:extLst>
                <a:ext uri="{63B3BB69-23CF-44E3-9099-C40C66FF867C}">
                  <a14:compatExt spid="_x0000_s5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196597</xdr:row>
          <xdr:rowOff>95250</xdr:rowOff>
        </xdr:from>
        <xdr:to>
          <xdr:col>5896</xdr:col>
          <xdr:colOff>323850</xdr:colOff>
          <xdr:row>196602</xdr:row>
          <xdr:rowOff>47625</xdr:rowOff>
        </xdr:to>
        <xdr:sp macro="" textlink="">
          <xdr:nvSpPr>
            <xdr:cNvPr id="5492" name="Object 1396" hidden="1">
              <a:extLst>
                <a:ext uri="{63B3BB69-23CF-44E3-9099-C40C66FF867C}">
                  <a14:compatExt spid="_x0000_s5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262133</xdr:row>
          <xdr:rowOff>95250</xdr:rowOff>
        </xdr:from>
        <xdr:to>
          <xdr:col>5896</xdr:col>
          <xdr:colOff>323850</xdr:colOff>
          <xdr:row>262138</xdr:row>
          <xdr:rowOff>47625</xdr:rowOff>
        </xdr:to>
        <xdr:sp macro="" textlink="">
          <xdr:nvSpPr>
            <xdr:cNvPr id="5493" name="Object 1397" hidden="1">
              <a:extLst>
                <a:ext uri="{63B3BB69-23CF-44E3-9099-C40C66FF867C}">
                  <a14:compatExt spid="_x0000_s5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327669</xdr:row>
          <xdr:rowOff>95250</xdr:rowOff>
        </xdr:from>
        <xdr:to>
          <xdr:col>5896</xdr:col>
          <xdr:colOff>323850</xdr:colOff>
          <xdr:row>327674</xdr:row>
          <xdr:rowOff>47625</xdr:rowOff>
        </xdr:to>
        <xdr:sp macro="" textlink="">
          <xdr:nvSpPr>
            <xdr:cNvPr id="5494" name="Object 1398" hidden="1">
              <a:extLst>
                <a:ext uri="{63B3BB69-23CF-44E3-9099-C40C66FF867C}">
                  <a14:compatExt spid="_x0000_s5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393205</xdr:row>
          <xdr:rowOff>95250</xdr:rowOff>
        </xdr:from>
        <xdr:to>
          <xdr:col>5896</xdr:col>
          <xdr:colOff>323850</xdr:colOff>
          <xdr:row>393210</xdr:row>
          <xdr:rowOff>47625</xdr:rowOff>
        </xdr:to>
        <xdr:sp macro="" textlink="">
          <xdr:nvSpPr>
            <xdr:cNvPr id="5495" name="Object 1399" hidden="1">
              <a:extLst>
                <a:ext uri="{63B3BB69-23CF-44E3-9099-C40C66FF867C}">
                  <a14:compatExt spid="_x0000_s5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458741</xdr:row>
          <xdr:rowOff>95250</xdr:rowOff>
        </xdr:from>
        <xdr:to>
          <xdr:col>5896</xdr:col>
          <xdr:colOff>323850</xdr:colOff>
          <xdr:row>458746</xdr:row>
          <xdr:rowOff>47625</xdr:rowOff>
        </xdr:to>
        <xdr:sp macro="" textlink="">
          <xdr:nvSpPr>
            <xdr:cNvPr id="5496" name="Object 1400" hidden="1">
              <a:extLst>
                <a:ext uri="{63B3BB69-23CF-44E3-9099-C40C66FF867C}">
                  <a14:compatExt spid="_x0000_s5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524277</xdr:row>
          <xdr:rowOff>95250</xdr:rowOff>
        </xdr:from>
        <xdr:to>
          <xdr:col>5896</xdr:col>
          <xdr:colOff>323850</xdr:colOff>
          <xdr:row>524282</xdr:row>
          <xdr:rowOff>47625</xdr:rowOff>
        </xdr:to>
        <xdr:sp macro="" textlink="">
          <xdr:nvSpPr>
            <xdr:cNvPr id="5497" name="Object 1401" hidden="1">
              <a:extLst>
                <a:ext uri="{63B3BB69-23CF-44E3-9099-C40C66FF867C}">
                  <a14:compatExt spid="_x0000_s5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589813</xdr:row>
          <xdr:rowOff>95250</xdr:rowOff>
        </xdr:from>
        <xdr:to>
          <xdr:col>5896</xdr:col>
          <xdr:colOff>323850</xdr:colOff>
          <xdr:row>589818</xdr:row>
          <xdr:rowOff>47625</xdr:rowOff>
        </xdr:to>
        <xdr:sp macro="" textlink="">
          <xdr:nvSpPr>
            <xdr:cNvPr id="5498" name="Object 1402" hidden="1">
              <a:extLst>
                <a:ext uri="{63B3BB69-23CF-44E3-9099-C40C66FF867C}">
                  <a14:compatExt spid="_x0000_s5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655349</xdr:row>
          <xdr:rowOff>95250</xdr:rowOff>
        </xdr:from>
        <xdr:to>
          <xdr:col>5896</xdr:col>
          <xdr:colOff>323850</xdr:colOff>
          <xdr:row>655354</xdr:row>
          <xdr:rowOff>47625</xdr:rowOff>
        </xdr:to>
        <xdr:sp macro="" textlink="">
          <xdr:nvSpPr>
            <xdr:cNvPr id="5499" name="Object 1403" hidden="1">
              <a:extLst>
                <a:ext uri="{63B3BB69-23CF-44E3-9099-C40C66FF867C}">
                  <a14:compatExt spid="_x0000_s5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720885</xdr:row>
          <xdr:rowOff>95250</xdr:rowOff>
        </xdr:from>
        <xdr:to>
          <xdr:col>5896</xdr:col>
          <xdr:colOff>323850</xdr:colOff>
          <xdr:row>720890</xdr:row>
          <xdr:rowOff>47625</xdr:rowOff>
        </xdr:to>
        <xdr:sp macro="" textlink="">
          <xdr:nvSpPr>
            <xdr:cNvPr id="5500" name="Object 1404" hidden="1">
              <a:extLst>
                <a:ext uri="{63B3BB69-23CF-44E3-9099-C40C66FF867C}">
                  <a14:compatExt spid="_x0000_s5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786421</xdr:row>
          <xdr:rowOff>95250</xdr:rowOff>
        </xdr:from>
        <xdr:to>
          <xdr:col>5896</xdr:col>
          <xdr:colOff>323850</xdr:colOff>
          <xdr:row>786426</xdr:row>
          <xdr:rowOff>47625</xdr:rowOff>
        </xdr:to>
        <xdr:sp macro="" textlink="">
          <xdr:nvSpPr>
            <xdr:cNvPr id="5501" name="Object 1405" hidden="1">
              <a:extLst>
                <a:ext uri="{63B3BB69-23CF-44E3-9099-C40C66FF867C}">
                  <a14:compatExt spid="_x0000_s5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851957</xdr:row>
          <xdr:rowOff>95250</xdr:rowOff>
        </xdr:from>
        <xdr:to>
          <xdr:col>5896</xdr:col>
          <xdr:colOff>323850</xdr:colOff>
          <xdr:row>851962</xdr:row>
          <xdr:rowOff>47625</xdr:rowOff>
        </xdr:to>
        <xdr:sp macro="" textlink="">
          <xdr:nvSpPr>
            <xdr:cNvPr id="5502" name="Object 1406" hidden="1">
              <a:extLst>
                <a:ext uri="{63B3BB69-23CF-44E3-9099-C40C66FF867C}">
                  <a14:compatExt spid="_x0000_s5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917493</xdr:row>
          <xdr:rowOff>95250</xdr:rowOff>
        </xdr:from>
        <xdr:to>
          <xdr:col>5896</xdr:col>
          <xdr:colOff>323850</xdr:colOff>
          <xdr:row>917498</xdr:row>
          <xdr:rowOff>47625</xdr:rowOff>
        </xdr:to>
        <xdr:sp macro="" textlink="">
          <xdr:nvSpPr>
            <xdr:cNvPr id="5503" name="Object 1407" hidden="1">
              <a:extLst>
                <a:ext uri="{63B3BB69-23CF-44E3-9099-C40C66FF867C}">
                  <a14:compatExt spid="_x0000_s5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983029</xdr:row>
          <xdr:rowOff>95250</xdr:rowOff>
        </xdr:from>
        <xdr:to>
          <xdr:col>5896</xdr:col>
          <xdr:colOff>323850</xdr:colOff>
          <xdr:row>983034</xdr:row>
          <xdr:rowOff>47625</xdr:rowOff>
        </xdr:to>
        <xdr:sp macro="" textlink="">
          <xdr:nvSpPr>
            <xdr:cNvPr id="5504" name="Object 1408" hidden="1">
              <a:extLst>
                <a:ext uri="{63B3BB69-23CF-44E3-9099-C40C66FF867C}">
                  <a14:compatExt spid="_x0000_s5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10</xdr:row>
          <xdr:rowOff>95250</xdr:rowOff>
        </xdr:from>
        <xdr:to>
          <xdr:col>6152</xdr:col>
          <xdr:colOff>323850</xdr:colOff>
          <xdr:row>15</xdr:row>
          <xdr:rowOff>47625</xdr:rowOff>
        </xdr:to>
        <xdr:sp macro="" textlink="">
          <xdr:nvSpPr>
            <xdr:cNvPr id="5505" name="Object 1409" hidden="1">
              <a:extLst>
                <a:ext uri="{63B3BB69-23CF-44E3-9099-C40C66FF867C}">
                  <a14:compatExt spid="_x0000_s5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65525</xdr:row>
          <xdr:rowOff>95250</xdr:rowOff>
        </xdr:from>
        <xdr:to>
          <xdr:col>6152</xdr:col>
          <xdr:colOff>323850</xdr:colOff>
          <xdr:row>65530</xdr:row>
          <xdr:rowOff>47625</xdr:rowOff>
        </xdr:to>
        <xdr:sp macro="" textlink="">
          <xdr:nvSpPr>
            <xdr:cNvPr id="5506" name="Object 1410" hidden="1">
              <a:extLst>
                <a:ext uri="{63B3BB69-23CF-44E3-9099-C40C66FF867C}">
                  <a14:compatExt spid="_x0000_s5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131061</xdr:row>
          <xdr:rowOff>95250</xdr:rowOff>
        </xdr:from>
        <xdr:to>
          <xdr:col>6152</xdr:col>
          <xdr:colOff>323850</xdr:colOff>
          <xdr:row>131066</xdr:row>
          <xdr:rowOff>47625</xdr:rowOff>
        </xdr:to>
        <xdr:sp macro="" textlink="">
          <xdr:nvSpPr>
            <xdr:cNvPr id="5507" name="Object 1411" hidden="1">
              <a:extLst>
                <a:ext uri="{63B3BB69-23CF-44E3-9099-C40C66FF867C}">
                  <a14:compatExt spid="_x0000_s5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196597</xdr:row>
          <xdr:rowOff>95250</xdr:rowOff>
        </xdr:from>
        <xdr:to>
          <xdr:col>6152</xdr:col>
          <xdr:colOff>323850</xdr:colOff>
          <xdr:row>196602</xdr:row>
          <xdr:rowOff>47625</xdr:rowOff>
        </xdr:to>
        <xdr:sp macro="" textlink="">
          <xdr:nvSpPr>
            <xdr:cNvPr id="5508" name="Object 1412" hidden="1">
              <a:extLst>
                <a:ext uri="{63B3BB69-23CF-44E3-9099-C40C66FF867C}">
                  <a14:compatExt spid="_x0000_s5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262133</xdr:row>
          <xdr:rowOff>95250</xdr:rowOff>
        </xdr:from>
        <xdr:to>
          <xdr:col>6152</xdr:col>
          <xdr:colOff>323850</xdr:colOff>
          <xdr:row>262138</xdr:row>
          <xdr:rowOff>47625</xdr:rowOff>
        </xdr:to>
        <xdr:sp macro="" textlink="">
          <xdr:nvSpPr>
            <xdr:cNvPr id="5509" name="Object 1413" hidden="1">
              <a:extLst>
                <a:ext uri="{63B3BB69-23CF-44E3-9099-C40C66FF867C}">
                  <a14:compatExt spid="_x0000_s5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327669</xdr:row>
          <xdr:rowOff>95250</xdr:rowOff>
        </xdr:from>
        <xdr:to>
          <xdr:col>6152</xdr:col>
          <xdr:colOff>323850</xdr:colOff>
          <xdr:row>327674</xdr:row>
          <xdr:rowOff>47625</xdr:rowOff>
        </xdr:to>
        <xdr:sp macro="" textlink="">
          <xdr:nvSpPr>
            <xdr:cNvPr id="5510" name="Object 1414" hidden="1">
              <a:extLst>
                <a:ext uri="{63B3BB69-23CF-44E3-9099-C40C66FF867C}">
                  <a14:compatExt spid="_x0000_s5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393205</xdr:row>
          <xdr:rowOff>95250</xdr:rowOff>
        </xdr:from>
        <xdr:to>
          <xdr:col>6152</xdr:col>
          <xdr:colOff>323850</xdr:colOff>
          <xdr:row>393210</xdr:row>
          <xdr:rowOff>47625</xdr:rowOff>
        </xdr:to>
        <xdr:sp macro="" textlink="">
          <xdr:nvSpPr>
            <xdr:cNvPr id="5511" name="Object 1415" hidden="1">
              <a:extLst>
                <a:ext uri="{63B3BB69-23CF-44E3-9099-C40C66FF867C}">
                  <a14:compatExt spid="_x0000_s5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458741</xdr:row>
          <xdr:rowOff>95250</xdr:rowOff>
        </xdr:from>
        <xdr:to>
          <xdr:col>6152</xdr:col>
          <xdr:colOff>323850</xdr:colOff>
          <xdr:row>458746</xdr:row>
          <xdr:rowOff>47625</xdr:rowOff>
        </xdr:to>
        <xdr:sp macro="" textlink="">
          <xdr:nvSpPr>
            <xdr:cNvPr id="5512" name="Object 1416" hidden="1">
              <a:extLst>
                <a:ext uri="{63B3BB69-23CF-44E3-9099-C40C66FF867C}">
                  <a14:compatExt spid="_x0000_s5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524277</xdr:row>
          <xdr:rowOff>95250</xdr:rowOff>
        </xdr:from>
        <xdr:to>
          <xdr:col>6152</xdr:col>
          <xdr:colOff>323850</xdr:colOff>
          <xdr:row>524282</xdr:row>
          <xdr:rowOff>47625</xdr:rowOff>
        </xdr:to>
        <xdr:sp macro="" textlink="">
          <xdr:nvSpPr>
            <xdr:cNvPr id="5513" name="Object 1417" hidden="1">
              <a:extLst>
                <a:ext uri="{63B3BB69-23CF-44E3-9099-C40C66FF867C}">
                  <a14:compatExt spid="_x0000_s5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589813</xdr:row>
          <xdr:rowOff>95250</xdr:rowOff>
        </xdr:from>
        <xdr:to>
          <xdr:col>6152</xdr:col>
          <xdr:colOff>323850</xdr:colOff>
          <xdr:row>589818</xdr:row>
          <xdr:rowOff>47625</xdr:rowOff>
        </xdr:to>
        <xdr:sp macro="" textlink="">
          <xdr:nvSpPr>
            <xdr:cNvPr id="5514" name="Object 1418" hidden="1">
              <a:extLst>
                <a:ext uri="{63B3BB69-23CF-44E3-9099-C40C66FF867C}">
                  <a14:compatExt spid="_x0000_s5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655349</xdr:row>
          <xdr:rowOff>95250</xdr:rowOff>
        </xdr:from>
        <xdr:to>
          <xdr:col>6152</xdr:col>
          <xdr:colOff>323850</xdr:colOff>
          <xdr:row>655354</xdr:row>
          <xdr:rowOff>47625</xdr:rowOff>
        </xdr:to>
        <xdr:sp macro="" textlink="">
          <xdr:nvSpPr>
            <xdr:cNvPr id="5515" name="Object 1419" hidden="1">
              <a:extLst>
                <a:ext uri="{63B3BB69-23CF-44E3-9099-C40C66FF867C}">
                  <a14:compatExt spid="_x0000_s5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720885</xdr:row>
          <xdr:rowOff>95250</xdr:rowOff>
        </xdr:from>
        <xdr:to>
          <xdr:col>6152</xdr:col>
          <xdr:colOff>323850</xdr:colOff>
          <xdr:row>720890</xdr:row>
          <xdr:rowOff>47625</xdr:rowOff>
        </xdr:to>
        <xdr:sp macro="" textlink="">
          <xdr:nvSpPr>
            <xdr:cNvPr id="5516" name="Object 1420" hidden="1">
              <a:extLst>
                <a:ext uri="{63B3BB69-23CF-44E3-9099-C40C66FF867C}">
                  <a14:compatExt spid="_x0000_s5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786421</xdr:row>
          <xdr:rowOff>95250</xdr:rowOff>
        </xdr:from>
        <xdr:to>
          <xdr:col>6152</xdr:col>
          <xdr:colOff>323850</xdr:colOff>
          <xdr:row>786426</xdr:row>
          <xdr:rowOff>47625</xdr:rowOff>
        </xdr:to>
        <xdr:sp macro="" textlink="">
          <xdr:nvSpPr>
            <xdr:cNvPr id="5517" name="Object 1421" hidden="1">
              <a:extLst>
                <a:ext uri="{63B3BB69-23CF-44E3-9099-C40C66FF867C}">
                  <a14:compatExt spid="_x0000_s5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851957</xdr:row>
          <xdr:rowOff>95250</xdr:rowOff>
        </xdr:from>
        <xdr:to>
          <xdr:col>6152</xdr:col>
          <xdr:colOff>323850</xdr:colOff>
          <xdr:row>851962</xdr:row>
          <xdr:rowOff>47625</xdr:rowOff>
        </xdr:to>
        <xdr:sp macro="" textlink="">
          <xdr:nvSpPr>
            <xdr:cNvPr id="5518" name="Object 1422" hidden="1">
              <a:extLst>
                <a:ext uri="{63B3BB69-23CF-44E3-9099-C40C66FF867C}">
                  <a14:compatExt spid="_x0000_s5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917493</xdr:row>
          <xdr:rowOff>95250</xdr:rowOff>
        </xdr:from>
        <xdr:to>
          <xdr:col>6152</xdr:col>
          <xdr:colOff>323850</xdr:colOff>
          <xdr:row>917498</xdr:row>
          <xdr:rowOff>47625</xdr:rowOff>
        </xdr:to>
        <xdr:sp macro="" textlink="">
          <xdr:nvSpPr>
            <xdr:cNvPr id="5519" name="Object 1423" hidden="1">
              <a:extLst>
                <a:ext uri="{63B3BB69-23CF-44E3-9099-C40C66FF867C}">
                  <a14:compatExt spid="_x0000_s5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983029</xdr:row>
          <xdr:rowOff>95250</xdr:rowOff>
        </xdr:from>
        <xdr:to>
          <xdr:col>6152</xdr:col>
          <xdr:colOff>323850</xdr:colOff>
          <xdr:row>983034</xdr:row>
          <xdr:rowOff>47625</xdr:rowOff>
        </xdr:to>
        <xdr:sp macro="" textlink="">
          <xdr:nvSpPr>
            <xdr:cNvPr id="5520" name="Object 1424" hidden="1">
              <a:extLst>
                <a:ext uri="{63B3BB69-23CF-44E3-9099-C40C66FF867C}">
                  <a14:compatExt spid="_x0000_s5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10</xdr:row>
          <xdr:rowOff>95250</xdr:rowOff>
        </xdr:from>
        <xdr:to>
          <xdr:col>6408</xdr:col>
          <xdr:colOff>323850</xdr:colOff>
          <xdr:row>15</xdr:row>
          <xdr:rowOff>47625</xdr:rowOff>
        </xdr:to>
        <xdr:sp macro="" textlink="">
          <xdr:nvSpPr>
            <xdr:cNvPr id="5521" name="Object 1425" hidden="1">
              <a:extLst>
                <a:ext uri="{63B3BB69-23CF-44E3-9099-C40C66FF867C}">
                  <a14:compatExt spid="_x0000_s5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65525</xdr:row>
          <xdr:rowOff>95250</xdr:rowOff>
        </xdr:from>
        <xdr:to>
          <xdr:col>6408</xdr:col>
          <xdr:colOff>323850</xdr:colOff>
          <xdr:row>65530</xdr:row>
          <xdr:rowOff>47625</xdr:rowOff>
        </xdr:to>
        <xdr:sp macro="" textlink="">
          <xdr:nvSpPr>
            <xdr:cNvPr id="5522" name="Object 1426" hidden="1">
              <a:extLst>
                <a:ext uri="{63B3BB69-23CF-44E3-9099-C40C66FF867C}">
                  <a14:compatExt spid="_x0000_s5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131061</xdr:row>
          <xdr:rowOff>95250</xdr:rowOff>
        </xdr:from>
        <xdr:to>
          <xdr:col>6408</xdr:col>
          <xdr:colOff>323850</xdr:colOff>
          <xdr:row>131066</xdr:row>
          <xdr:rowOff>47625</xdr:rowOff>
        </xdr:to>
        <xdr:sp macro="" textlink="">
          <xdr:nvSpPr>
            <xdr:cNvPr id="5523" name="Object 1427" hidden="1">
              <a:extLst>
                <a:ext uri="{63B3BB69-23CF-44E3-9099-C40C66FF867C}">
                  <a14:compatExt spid="_x0000_s5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196597</xdr:row>
          <xdr:rowOff>95250</xdr:rowOff>
        </xdr:from>
        <xdr:to>
          <xdr:col>6408</xdr:col>
          <xdr:colOff>323850</xdr:colOff>
          <xdr:row>196602</xdr:row>
          <xdr:rowOff>47625</xdr:rowOff>
        </xdr:to>
        <xdr:sp macro="" textlink="">
          <xdr:nvSpPr>
            <xdr:cNvPr id="5524" name="Object 1428" hidden="1">
              <a:extLst>
                <a:ext uri="{63B3BB69-23CF-44E3-9099-C40C66FF867C}">
                  <a14:compatExt spid="_x0000_s5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262133</xdr:row>
          <xdr:rowOff>95250</xdr:rowOff>
        </xdr:from>
        <xdr:to>
          <xdr:col>6408</xdr:col>
          <xdr:colOff>323850</xdr:colOff>
          <xdr:row>262138</xdr:row>
          <xdr:rowOff>47625</xdr:rowOff>
        </xdr:to>
        <xdr:sp macro="" textlink="">
          <xdr:nvSpPr>
            <xdr:cNvPr id="5525" name="Object 1429" hidden="1">
              <a:extLst>
                <a:ext uri="{63B3BB69-23CF-44E3-9099-C40C66FF867C}">
                  <a14:compatExt spid="_x0000_s5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327669</xdr:row>
          <xdr:rowOff>95250</xdr:rowOff>
        </xdr:from>
        <xdr:to>
          <xdr:col>6408</xdr:col>
          <xdr:colOff>323850</xdr:colOff>
          <xdr:row>327674</xdr:row>
          <xdr:rowOff>47625</xdr:rowOff>
        </xdr:to>
        <xdr:sp macro="" textlink="">
          <xdr:nvSpPr>
            <xdr:cNvPr id="5526" name="Object 1430" hidden="1">
              <a:extLst>
                <a:ext uri="{63B3BB69-23CF-44E3-9099-C40C66FF867C}">
                  <a14:compatExt spid="_x0000_s5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393205</xdr:row>
          <xdr:rowOff>95250</xdr:rowOff>
        </xdr:from>
        <xdr:to>
          <xdr:col>6408</xdr:col>
          <xdr:colOff>323850</xdr:colOff>
          <xdr:row>393210</xdr:row>
          <xdr:rowOff>47625</xdr:rowOff>
        </xdr:to>
        <xdr:sp macro="" textlink="">
          <xdr:nvSpPr>
            <xdr:cNvPr id="5527" name="Object 1431" hidden="1">
              <a:extLst>
                <a:ext uri="{63B3BB69-23CF-44E3-9099-C40C66FF867C}">
                  <a14:compatExt spid="_x0000_s5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458741</xdr:row>
          <xdr:rowOff>95250</xdr:rowOff>
        </xdr:from>
        <xdr:to>
          <xdr:col>6408</xdr:col>
          <xdr:colOff>323850</xdr:colOff>
          <xdr:row>458746</xdr:row>
          <xdr:rowOff>47625</xdr:rowOff>
        </xdr:to>
        <xdr:sp macro="" textlink="">
          <xdr:nvSpPr>
            <xdr:cNvPr id="5528" name="Object 1432" hidden="1">
              <a:extLst>
                <a:ext uri="{63B3BB69-23CF-44E3-9099-C40C66FF867C}">
                  <a14:compatExt spid="_x0000_s5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524277</xdr:row>
          <xdr:rowOff>95250</xdr:rowOff>
        </xdr:from>
        <xdr:to>
          <xdr:col>6408</xdr:col>
          <xdr:colOff>323850</xdr:colOff>
          <xdr:row>524282</xdr:row>
          <xdr:rowOff>47625</xdr:rowOff>
        </xdr:to>
        <xdr:sp macro="" textlink="">
          <xdr:nvSpPr>
            <xdr:cNvPr id="5529" name="Object 1433" hidden="1">
              <a:extLst>
                <a:ext uri="{63B3BB69-23CF-44E3-9099-C40C66FF867C}">
                  <a14:compatExt spid="_x0000_s5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589813</xdr:row>
          <xdr:rowOff>95250</xdr:rowOff>
        </xdr:from>
        <xdr:to>
          <xdr:col>6408</xdr:col>
          <xdr:colOff>323850</xdr:colOff>
          <xdr:row>589818</xdr:row>
          <xdr:rowOff>47625</xdr:rowOff>
        </xdr:to>
        <xdr:sp macro="" textlink="">
          <xdr:nvSpPr>
            <xdr:cNvPr id="5530" name="Object 1434" hidden="1">
              <a:extLst>
                <a:ext uri="{63B3BB69-23CF-44E3-9099-C40C66FF867C}">
                  <a14:compatExt spid="_x0000_s5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655349</xdr:row>
          <xdr:rowOff>95250</xdr:rowOff>
        </xdr:from>
        <xdr:to>
          <xdr:col>6408</xdr:col>
          <xdr:colOff>323850</xdr:colOff>
          <xdr:row>655354</xdr:row>
          <xdr:rowOff>47625</xdr:rowOff>
        </xdr:to>
        <xdr:sp macro="" textlink="">
          <xdr:nvSpPr>
            <xdr:cNvPr id="5531" name="Object 1435" hidden="1">
              <a:extLst>
                <a:ext uri="{63B3BB69-23CF-44E3-9099-C40C66FF867C}">
                  <a14:compatExt spid="_x0000_s5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720885</xdr:row>
          <xdr:rowOff>95250</xdr:rowOff>
        </xdr:from>
        <xdr:to>
          <xdr:col>6408</xdr:col>
          <xdr:colOff>323850</xdr:colOff>
          <xdr:row>720890</xdr:row>
          <xdr:rowOff>47625</xdr:rowOff>
        </xdr:to>
        <xdr:sp macro="" textlink="">
          <xdr:nvSpPr>
            <xdr:cNvPr id="5532" name="Object 1436" hidden="1">
              <a:extLst>
                <a:ext uri="{63B3BB69-23CF-44E3-9099-C40C66FF867C}">
                  <a14:compatExt spid="_x0000_s5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786421</xdr:row>
          <xdr:rowOff>95250</xdr:rowOff>
        </xdr:from>
        <xdr:to>
          <xdr:col>6408</xdr:col>
          <xdr:colOff>323850</xdr:colOff>
          <xdr:row>786426</xdr:row>
          <xdr:rowOff>47625</xdr:rowOff>
        </xdr:to>
        <xdr:sp macro="" textlink="">
          <xdr:nvSpPr>
            <xdr:cNvPr id="5533" name="Object 1437" hidden="1">
              <a:extLst>
                <a:ext uri="{63B3BB69-23CF-44E3-9099-C40C66FF867C}">
                  <a14:compatExt spid="_x0000_s5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851957</xdr:row>
          <xdr:rowOff>95250</xdr:rowOff>
        </xdr:from>
        <xdr:to>
          <xdr:col>6408</xdr:col>
          <xdr:colOff>323850</xdr:colOff>
          <xdr:row>851962</xdr:row>
          <xdr:rowOff>47625</xdr:rowOff>
        </xdr:to>
        <xdr:sp macro="" textlink="">
          <xdr:nvSpPr>
            <xdr:cNvPr id="5534" name="Object 1438" hidden="1">
              <a:extLst>
                <a:ext uri="{63B3BB69-23CF-44E3-9099-C40C66FF867C}">
                  <a14:compatExt spid="_x0000_s5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917493</xdr:row>
          <xdr:rowOff>95250</xdr:rowOff>
        </xdr:from>
        <xdr:to>
          <xdr:col>6408</xdr:col>
          <xdr:colOff>323850</xdr:colOff>
          <xdr:row>917498</xdr:row>
          <xdr:rowOff>47625</xdr:rowOff>
        </xdr:to>
        <xdr:sp macro="" textlink="">
          <xdr:nvSpPr>
            <xdr:cNvPr id="5535" name="Object 1439" hidden="1">
              <a:extLst>
                <a:ext uri="{63B3BB69-23CF-44E3-9099-C40C66FF867C}">
                  <a14:compatExt spid="_x0000_s5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983029</xdr:row>
          <xdr:rowOff>95250</xdr:rowOff>
        </xdr:from>
        <xdr:to>
          <xdr:col>6408</xdr:col>
          <xdr:colOff>323850</xdr:colOff>
          <xdr:row>983034</xdr:row>
          <xdr:rowOff>47625</xdr:rowOff>
        </xdr:to>
        <xdr:sp macro="" textlink="">
          <xdr:nvSpPr>
            <xdr:cNvPr id="5536" name="Object 1440" hidden="1">
              <a:extLst>
                <a:ext uri="{63B3BB69-23CF-44E3-9099-C40C66FF867C}">
                  <a14:compatExt spid="_x0000_s5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10</xdr:row>
          <xdr:rowOff>95250</xdr:rowOff>
        </xdr:from>
        <xdr:to>
          <xdr:col>6664</xdr:col>
          <xdr:colOff>323850</xdr:colOff>
          <xdr:row>15</xdr:row>
          <xdr:rowOff>47625</xdr:rowOff>
        </xdr:to>
        <xdr:sp macro="" textlink="">
          <xdr:nvSpPr>
            <xdr:cNvPr id="5537" name="Object 1441" hidden="1">
              <a:extLst>
                <a:ext uri="{63B3BB69-23CF-44E3-9099-C40C66FF867C}">
                  <a14:compatExt spid="_x0000_s5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65525</xdr:row>
          <xdr:rowOff>95250</xdr:rowOff>
        </xdr:from>
        <xdr:to>
          <xdr:col>6664</xdr:col>
          <xdr:colOff>323850</xdr:colOff>
          <xdr:row>65530</xdr:row>
          <xdr:rowOff>47625</xdr:rowOff>
        </xdr:to>
        <xdr:sp macro="" textlink="">
          <xdr:nvSpPr>
            <xdr:cNvPr id="5538" name="Object 1442" hidden="1">
              <a:extLst>
                <a:ext uri="{63B3BB69-23CF-44E3-9099-C40C66FF867C}">
                  <a14:compatExt spid="_x0000_s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131061</xdr:row>
          <xdr:rowOff>95250</xdr:rowOff>
        </xdr:from>
        <xdr:to>
          <xdr:col>6664</xdr:col>
          <xdr:colOff>323850</xdr:colOff>
          <xdr:row>131066</xdr:row>
          <xdr:rowOff>47625</xdr:rowOff>
        </xdr:to>
        <xdr:sp macro="" textlink="">
          <xdr:nvSpPr>
            <xdr:cNvPr id="5539" name="Object 1443" hidden="1">
              <a:extLst>
                <a:ext uri="{63B3BB69-23CF-44E3-9099-C40C66FF867C}">
                  <a14:compatExt spid="_x0000_s5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196597</xdr:row>
          <xdr:rowOff>95250</xdr:rowOff>
        </xdr:from>
        <xdr:to>
          <xdr:col>6664</xdr:col>
          <xdr:colOff>323850</xdr:colOff>
          <xdr:row>196602</xdr:row>
          <xdr:rowOff>47625</xdr:rowOff>
        </xdr:to>
        <xdr:sp macro="" textlink="">
          <xdr:nvSpPr>
            <xdr:cNvPr id="5540" name="Object 1444" hidden="1">
              <a:extLst>
                <a:ext uri="{63B3BB69-23CF-44E3-9099-C40C66FF867C}">
                  <a14:compatExt spid="_x0000_s5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262133</xdr:row>
          <xdr:rowOff>95250</xdr:rowOff>
        </xdr:from>
        <xdr:to>
          <xdr:col>6664</xdr:col>
          <xdr:colOff>323850</xdr:colOff>
          <xdr:row>262138</xdr:row>
          <xdr:rowOff>47625</xdr:rowOff>
        </xdr:to>
        <xdr:sp macro="" textlink="">
          <xdr:nvSpPr>
            <xdr:cNvPr id="5541" name="Object 1445" hidden="1">
              <a:extLst>
                <a:ext uri="{63B3BB69-23CF-44E3-9099-C40C66FF867C}">
                  <a14:compatExt spid="_x0000_s5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327669</xdr:row>
          <xdr:rowOff>95250</xdr:rowOff>
        </xdr:from>
        <xdr:to>
          <xdr:col>6664</xdr:col>
          <xdr:colOff>323850</xdr:colOff>
          <xdr:row>327674</xdr:row>
          <xdr:rowOff>47625</xdr:rowOff>
        </xdr:to>
        <xdr:sp macro="" textlink="">
          <xdr:nvSpPr>
            <xdr:cNvPr id="5542" name="Object 1446" hidden="1">
              <a:extLst>
                <a:ext uri="{63B3BB69-23CF-44E3-9099-C40C66FF867C}">
                  <a14:compatExt spid="_x0000_s5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393205</xdr:row>
          <xdr:rowOff>95250</xdr:rowOff>
        </xdr:from>
        <xdr:to>
          <xdr:col>6664</xdr:col>
          <xdr:colOff>323850</xdr:colOff>
          <xdr:row>393210</xdr:row>
          <xdr:rowOff>47625</xdr:rowOff>
        </xdr:to>
        <xdr:sp macro="" textlink="">
          <xdr:nvSpPr>
            <xdr:cNvPr id="5543" name="Object 1447" hidden="1">
              <a:extLst>
                <a:ext uri="{63B3BB69-23CF-44E3-9099-C40C66FF867C}">
                  <a14:compatExt spid="_x0000_s5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458741</xdr:row>
          <xdr:rowOff>95250</xdr:rowOff>
        </xdr:from>
        <xdr:to>
          <xdr:col>6664</xdr:col>
          <xdr:colOff>323850</xdr:colOff>
          <xdr:row>458746</xdr:row>
          <xdr:rowOff>47625</xdr:rowOff>
        </xdr:to>
        <xdr:sp macro="" textlink="">
          <xdr:nvSpPr>
            <xdr:cNvPr id="5544" name="Object 1448" hidden="1">
              <a:extLst>
                <a:ext uri="{63B3BB69-23CF-44E3-9099-C40C66FF867C}">
                  <a14:compatExt spid="_x0000_s5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524277</xdr:row>
          <xdr:rowOff>95250</xdr:rowOff>
        </xdr:from>
        <xdr:to>
          <xdr:col>6664</xdr:col>
          <xdr:colOff>323850</xdr:colOff>
          <xdr:row>524282</xdr:row>
          <xdr:rowOff>47625</xdr:rowOff>
        </xdr:to>
        <xdr:sp macro="" textlink="">
          <xdr:nvSpPr>
            <xdr:cNvPr id="5545" name="Object 1449" hidden="1">
              <a:extLst>
                <a:ext uri="{63B3BB69-23CF-44E3-9099-C40C66FF867C}">
                  <a14:compatExt spid="_x0000_s5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589813</xdr:row>
          <xdr:rowOff>95250</xdr:rowOff>
        </xdr:from>
        <xdr:to>
          <xdr:col>6664</xdr:col>
          <xdr:colOff>323850</xdr:colOff>
          <xdr:row>589818</xdr:row>
          <xdr:rowOff>47625</xdr:rowOff>
        </xdr:to>
        <xdr:sp macro="" textlink="">
          <xdr:nvSpPr>
            <xdr:cNvPr id="5546" name="Object 1450" hidden="1">
              <a:extLst>
                <a:ext uri="{63B3BB69-23CF-44E3-9099-C40C66FF867C}">
                  <a14:compatExt spid="_x0000_s5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655349</xdr:row>
          <xdr:rowOff>95250</xdr:rowOff>
        </xdr:from>
        <xdr:to>
          <xdr:col>6664</xdr:col>
          <xdr:colOff>323850</xdr:colOff>
          <xdr:row>655354</xdr:row>
          <xdr:rowOff>47625</xdr:rowOff>
        </xdr:to>
        <xdr:sp macro="" textlink="">
          <xdr:nvSpPr>
            <xdr:cNvPr id="5547" name="Object 1451" hidden="1">
              <a:extLst>
                <a:ext uri="{63B3BB69-23CF-44E3-9099-C40C66FF867C}">
                  <a14:compatExt spid="_x0000_s5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720885</xdr:row>
          <xdr:rowOff>95250</xdr:rowOff>
        </xdr:from>
        <xdr:to>
          <xdr:col>6664</xdr:col>
          <xdr:colOff>323850</xdr:colOff>
          <xdr:row>720890</xdr:row>
          <xdr:rowOff>47625</xdr:rowOff>
        </xdr:to>
        <xdr:sp macro="" textlink="">
          <xdr:nvSpPr>
            <xdr:cNvPr id="5548" name="Object 1452" hidden="1">
              <a:extLst>
                <a:ext uri="{63B3BB69-23CF-44E3-9099-C40C66FF867C}">
                  <a14:compatExt spid="_x0000_s5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786421</xdr:row>
          <xdr:rowOff>95250</xdr:rowOff>
        </xdr:from>
        <xdr:to>
          <xdr:col>6664</xdr:col>
          <xdr:colOff>323850</xdr:colOff>
          <xdr:row>786426</xdr:row>
          <xdr:rowOff>47625</xdr:rowOff>
        </xdr:to>
        <xdr:sp macro="" textlink="">
          <xdr:nvSpPr>
            <xdr:cNvPr id="5549" name="Object 1453" hidden="1">
              <a:extLst>
                <a:ext uri="{63B3BB69-23CF-44E3-9099-C40C66FF867C}">
                  <a14:compatExt spid="_x0000_s5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851957</xdr:row>
          <xdr:rowOff>95250</xdr:rowOff>
        </xdr:from>
        <xdr:to>
          <xdr:col>6664</xdr:col>
          <xdr:colOff>323850</xdr:colOff>
          <xdr:row>851962</xdr:row>
          <xdr:rowOff>47625</xdr:rowOff>
        </xdr:to>
        <xdr:sp macro="" textlink="">
          <xdr:nvSpPr>
            <xdr:cNvPr id="5550" name="Object 1454" hidden="1">
              <a:extLst>
                <a:ext uri="{63B3BB69-23CF-44E3-9099-C40C66FF867C}">
                  <a14:compatExt spid="_x0000_s5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917493</xdr:row>
          <xdr:rowOff>95250</xdr:rowOff>
        </xdr:from>
        <xdr:to>
          <xdr:col>6664</xdr:col>
          <xdr:colOff>323850</xdr:colOff>
          <xdr:row>917498</xdr:row>
          <xdr:rowOff>47625</xdr:rowOff>
        </xdr:to>
        <xdr:sp macro="" textlink="">
          <xdr:nvSpPr>
            <xdr:cNvPr id="5551" name="Object 1455" hidden="1">
              <a:extLst>
                <a:ext uri="{63B3BB69-23CF-44E3-9099-C40C66FF867C}">
                  <a14:compatExt spid="_x0000_s5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983029</xdr:row>
          <xdr:rowOff>95250</xdr:rowOff>
        </xdr:from>
        <xdr:to>
          <xdr:col>6664</xdr:col>
          <xdr:colOff>323850</xdr:colOff>
          <xdr:row>983034</xdr:row>
          <xdr:rowOff>47625</xdr:rowOff>
        </xdr:to>
        <xdr:sp macro="" textlink="">
          <xdr:nvSpPr>
            <xdr:cNvPr id="5552" name="Object 1456" hidden="1">
              <a:extLst>
                <a:ext uri="{63B3BB69-23CF-44E3-9099-C40C66FF867C}">
                  <a14:compatExt spid="_x0000_s5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10</xdr:row>
          <xdr:rowOff>95250</xdr:rowOff>
        </xdr:from>
        <xdr:to>
          <xdr:col>6920</xdr:col>
          <xdr:colOff>323850</xdr:colOff>
          <xdr:row>15</xdr:row>
          <xdr:rowOff>47625</xdr:rowOff>
        </xdr:to>
        <xdr:sp macro="" textlink="">
          <xdr:nvSpPr>
            <xdr:cNvPr id="5553" name="Object 1457" hidden="1">
              <a:extLst>
                <a:ext uri="{63B3BB69-23CF-44E3-9099-C40C66FF867C}">
                  <a14:compatExt spid="_x0000_s5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65525</xdr:row>
          <xdr:rowOff>95250</xdr:rowOff>
        </xdr:from>
        <xdr:to>
          <xdr:col>6920</xdr:col>
          <xdr:colOff>323850</xdr:colOff>
          <xdr:row>65530</xdr:row>
          <xdr:rowOff>47625</xdr:rowOff>
        </xdr:to>
        <xdr:sp macro="" textlink="">
          <xdr:nvSpPr>
            <xdr:cNvPr id="5554" name="Object 1458" hidden="1">
              <a:extLst>
                <a:ext uri="{63B3BB69-23CF-44E3-9099-C40C66FF867C}">
                  <a14:compatExt spid="_x0000_s5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131061</xdr:row>
          <xdr:rowOff>95250</xdr:rowOff>
        </xdr:from>
        <xdr:to>
          <xdr:col>6920</xdr:col>
          <xdr:colOff>323850</xdr:colOff>
          <xdr:row>131066</xdr:row>
          <xdr:rowOff>47625</xdr:rowOff>
        </xdr:to>
        <xdr:sp macro="" textlink="">
          <xdr:nvSpPr>
            <xdr:cNvPr id="5555" name="Object 1459" hidden="1">
              <a:extLst>
                <a:ext uri="{63B3BB69-23CF-44E3-9099-C40C66FF867C}">
                  <a14:compatExt spid="_x0000_s5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196597</xdr:row>
          <xdr:rowOff>95250</xdr:rowOff>
        </xdr:from>
        <xdr:to>
          <xdr:col>6920</xdr:col>
          <xdr:colOff>323850</xdr:colOff>
          <xdr:row>196602</xdr:row>
          <xdr:rowOff>47625</xdr:rowOff>
        </xdr:to>
        <xdr:sp macro="" textlink="">
          <xdr:nvSpPr>
            <xdr:cNvPr id="5556" name="Object 1460" hidden="1">
              <a:extLst>
                <a:ext uri="{63B3BB69-23CF-44E3-9099-C40C66FF867C}">
                  <a14:compatExt spid="_x0000_s5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262133</xdr:row>
          <xdr:rowOff>95250</xdr:rowOff>
        </xdr:from>
        <xdr:to>
          <xdr:col>6920</xdr:col>
          <xdr:colOff>323850</xdr:colOff>
          <xdr:row>262138</xdr:row>
          <xdr:rowOff>47625</xdr:rowOff>
        </xdr:to>
        <xdr:sp macro="" textlink="">
          <xdr:nvSpPr>
            <xdr:cNvPr id="5557" name="Object 1461" hidden="1">
              <a:extLst>
                <a:ext uri="{63B3BB69-23CF-44E3-9099-C40C66FF867C}">
                  <a14:compatExt spid="_x0000_s5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327669</xdr:row>
          <xdr:rowOff>95250</xdr:rowOff>
        </xdr:from>
        <xdr:to>
          <xdr:col>6920</xdr:col>
          <xdr:colOff>323850</xdr:colOff>
          <xdr:row>327674</xdr:row>
          <xdr:rowOff>47625</xdr:rowOff>
        </xdr:to>
        <xdr:sp macro="" textlink="">
          <xdr:nvSpPr>
            <xdr:cNvPr id="5558" name="Object 1462" hidden="1">
              <a:extLst>
                <a:ext uri="{63B3BB69-23CF-44E3-9099-C40C66FF867C}">
                  <a14:compatExt spid="_x0000_s5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393205</xdr:row>
          <xdr:rowOff>95250</xdr:rowOff>
        </xdr:from>
        <xdr:to>
          <xdr:col>6920</xdr:col>
          <xdr:colOff>323850</xdr:colOff>
          <xdr:row>393210</xdr:row>
          <xdr:rowOff>47625</xdr:rowOff>
        </xdr:to>
        <xdr:sp macro="" textlink="">
          <xdr:nvSpPr>
            <xdr:cNvPr id="5559" name="Object 1463" hidden="1">
              <a:extLst>
                <a:ext uri="{63B3BB69-23CF-44E3-9099-C40C66FF867C}">
                  <a14:compatExt spid="_x0000_s5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458741</xdr:row>
          <xdr:rowOff>95250</xdr:rowOff>
        </xdr:from>
        <xdr:to>
          <xdr:col>6920</xdr:col>
          <xdr:colOff>323850</xdr:colOff>
          <xdr:row>458746</xdr:row>
          <xdr:rowOff>47625</xdr:rowOff>
        </xdr:to>
        <xdr:sp macro="" textlink="">
          <xdr:nvSpPr>
            <xdr:cNvPr id="5560" name="Object 1464" hidden="1">
              <a:extLst>
                <a:ext uri="{63B3BB69-23CF-44E3-9099-C40C66FF867C}">
                  <a14:compatExt spid="_x0000_s5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524277</xdr:row>
          <xdr:rowOff>95250</xdr:rowOff>
        </xdr:from>
        <xdr:to>
          <xdr:col>6920</xdr:col>
          <xdr:colOff>323850</xdr:colOff>
          <xdr:row>524282</xdr:row>
          <xdr:rowOff>47625</xdr:rowOff>
        </xdr:to>
        <xdr:sp macro="" textlink="">
          <xdr:nvSpPr>
            <xdr:cNvPr id="5561" name="Object 1465" hidden="1">
              <a:extLst>
                <a:ext uri="{63B3BB69-23CF-44E3-9099-C40C66FF867C}">
                  <a14:compatExt spid="_x0000_s5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589813</xdr:row>
          <xdr:rowOff>95250</xdr:rowOff>
        </xdr:from>
        <xdr:to>
          <xdr:col>6920</xdr:col>
          <xdr:colOff>323850</xdr:colOff>
          <xdr:row>589818</xdr:row>
          <xdr:rowOff>47625</xdr:rowOff>
        </xdr:to>
        <xdr:sp macro="" textlink="">
          <xdr:nvSpPr>
            <xdr:cNvPr id="5562" name="Object 1466" hidden="1">
              <a:extLst>
                <a:ext uri="{63B3BB69-23CF-44E3-9099-C40C66FF867C}">
                  <a14:compatExt spid="_x0000_s5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655349</xdr:row>
          <xdr:rowOff>95250</xdr:rowOff>
        </xdr:from>
        <xdr:to>
          <xdr:col>6920</xdr:col>
          <xdr:colOff>323850</xdr:colOff>
          <xdr:row>655354</xdr:row>
          <xdr:rowOff>47625</xdr:rowOff>
        </xdr:to>
        <xdr:sp macro="" textlink="">
          <xdr:nvSpPr>
            <xdr:cNvPr id="5563" name="Object 1467" hidden="1">
              <a:extLst>
                <a:ext uri="{63B3BB69-23CF-44E3-9099-C40C66FF867C}">
                  <a14:compatExt spid="_x0000_s5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720885</xdr:row>
          <xdr:rowOff>95250</xdr:rowOff>
        </xdr:from>
        <xdr:to>
          <xdr:col>6920</xdr:col>
          <xdr:colOff>323850</xdr:colOff>
          <xdr:row>720890</xdr:row>
          <xdr:rowOff>47625</xdr:rowOff>
        </xdr:to>
        <xdr:sp macro="" textlink="">
          <xdr:nvSpPr>
            <xdr:cNvPr id="5564" name="Object 1468" hidden="1">
              <a:extLst>
                <a:ext uri="{63B3BB69-23CF-44E3-9099-C40C66FF867C}">
                  <a14:compatExt spid="_x0000_s5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786421</xdr:row>
          <xdr:rowOff>95250</xdr:rowOff>
        </xdr:from>
        <xdr:to>
          <xdr:col>6920</xdr:col>
          <xdr:colOff>323850</xdr:colOff>
          <xdr:row>786426</xdr:row>
          <xdr:rowOff>47625</xdr:rowOff>
        </xdr:to>
        <xdr:sp macro="" textlink="">
          <xdr:nvSpPr>
            <xdr:cNvPr id="5565" name="Object 1469" hidden="1">
              <a:extLst>
                <a:ext uri="{63B3BB69-23CF-44E3-9099-C40C66FF867C}">
                  <a14:compatExt spid="_x0000_s5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851957</xdr:row>
          <xdr:rowOff>95250</xdr:rowOff>
        </xdr:from>
        <xdr:to>
          <xdr:col>6920</xdr:col>
          <xdr:colOff>323850</xdr:colOff>
          <xdr:row>851962</xdr:row>
          <xdr:rowOff>47625</xdr:rowOff>
        </xdr:to>
        <xdr:sp macro="" textlink="">
          <xdr:nvSpPr>
            <xdr:cNvPr id="5566" name="Object 1470" hidden="1">
              <a:extLst>
                <a:ext uri="{63B3BB69-23CF-44E3-9099-C40C66FF867C}">
                  <a14:compatExt spid="_x0000_s5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917493</xdr:row>
          <xdr:rowOff>95250</xdr:rowOff>
        </xdr:from>
        <xdr:to>
          <xdr:col>6920</xdr:col>
          <xdr:colOff>323850</xdr:colOff>
          <xdr:row>917498</xdr:row>
          <xdr:rowOff>47625</xdr:rowOff>
        </xdr:to>
        <xdr:sp macro="" textlink="">
          <xdr:nvSpPr>
            <xdr:cNvPr id="5567" name="Object 1471" hidden="1">
              <a:extLst>
                <a:ext uri="{63B3BB69-23CF-44E3-9099-C40C66FF867C}">
                  <a14:compatExt spid="_x0000_s5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983029</xdr:row>
          <xdr:rowOff>95250</xdr:rowOff>
        </xdr:from>
        <xdr:to>
          <xdr:col>6920</xdr:col>
          <xdr:colOff>323850</xdr:colOff>
          <xdr:row>983034</xdr:row>
          <xdr:rowOff>47625</xdr:rowOff>
        </xdr:to>
        <xdr:sp macro="" textlink="">
          <xdr:nvSpPr>
            <xdr:cNvPr id="5568" name="Object 1472" hidden="1">
              <a:extLst>
                <a:ext uri="{63B3BB69-23CF-44E3-9099-C40C66FF867C}">
                  <a14:compatExt spid="_x0000_s5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10</xdr:row>
          <xdr:rowOff>95250</xdr:rowOff>
        </xdr:from>
        <xdr:to>
          <xdr:col>7176</xdr:col>
          <xdr:colOff>323850</xdr:colOff>
          <xdr:row>15</xdr:row>
          <xdr:rowOff>47625</xdr:rowOff>
        </xdr:to>
        <xdr:sp macro="" textlink="">
          <xdr:nvSpPr>
            <xdr:cNvPr id="5569" name="Object 1473" hidden="1">
              <a:extLst>
                <a:ext uri="{63B3BB69-23CF-44E3-9099-C40C66FF867C}">
                  <a14:compatExt spid="_x0000_s5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65525</xdr:row>
          <xdr:rowOff>95250</xdr:rowOff>
        </xdr:from>
        <xdr:to>
          <xdr:col>7176</xdr:col>
          <xdr:colOff>323850</xdr:colOff>
          <xdr:row>65530</xdr:row>
          <xdr:rowOff>47625</xdr:rowOff>
        </xdr:to>
        <xdr:sp macro="" textlink="">
          <xdr:nvSpPr>
            <xdr:cNvPr id="5570" name="Object 1474" hidden="1">
              <a:extLst>
                <a:ext uri="{63B3BB69-23CF-44E3-9099-C40C66FF867C}">
                  <a14:compatExt spid="_x0000_s5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131061</xdr:row>
          <xdr:rowOff>95250</xdr:rowOff>
        </xdr:from>
        <xdr:to>
          <xdr:col>7176</xdr:col>
          <xdr:colOff>323850</xdr:colOff>
          <xdr:row>131066</xdr:row>
          <xdr:rowOff>47625</xdr:rowOff>
        </xdr:to>
        <xdr:sp macro="" textlink="">
          <xdr:nvSpPr>
            <xdr:cNvPr id="5571" name="Object 1475" hidden="1">
              <a:extLst>
                <a:ext uri="{63B3BB69-23CF-44E3-9099-C40C66FF867C}">
                  <a14:compatExt spid="_x0000_s5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196597</xdr:row>
          <xdr:rowOff>95250</xdr:rowOff>
        </xdr:from>
        <xdr:to>
          <xdr:col>7176</xdr:col>
          <xdr:colOff>323850</xdr:colOff>
          <xdr:row>196602</xdr:row>
          <xdr:rowOff>47625</xdr:rowOff>
        </xdr:to>
        <xdr:sp macro="" textlink="">
          <xdr:nvSpPr>
            <xdr:cNvPr id="5572" name="Object 1476" hidden="1">
              <a:extLst>
                <a:ext uri="{63B3BB69-23CF-44E3-9099-C40C66FF867C}">
                  <a14:compatExt spid="_x0000_s5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262133</xdr:row>
          <xdr:rowOff>95250</xdr:rowOff>
        </xdr:from>
        <xdr:to>
          <xdr:col>7176</xdr:col>
          <xdr:colOff>323850</xdr:colOff>
          <xdr:row>262138</xdr:row>
          <xdr:rowOff>47625</xdr:rowOff>
        </xdr:to>
        <xdr:sp macro="" textlink="">
          <xdr:nvSpPr>
            <xdr:cNvPr id="5573" name="Object 1477" hidden="1">
              <a:extLst>
                <a:ext uri="{63B3BB69-23CF-44E3-9099-C40C66FF867C}">
                  <a14:compatExt spid="_x0000_s5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327669</xdr:row>
          <xdr:rowOff>95250</xdr:rowOff>
        </xdr:from>
        <xdr:to>
          <xdr:col>7176</xdr:col>
          <xdr:colOff>323850</xdr:colOff>
          <xdr:row>327674</xdr:row>
          <xdr:rowOff>47625</xdr:rowOff>
        </xdr:to>
        <xdr:sp macro="" textlink="">
          <xdr:nvSpPr>
            <xdr:cNvPr id="5574" name="Object 1478" hidden="1">
              <a:extLst>
                <a:ext uri="{63B3BB69-23CF-44E3-9099-C40C66FF867C}">
                  <a14:compatExt spid="_x0000_s5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393205</xdr:row>
          <xdr:rowOff>95250</xdr:rowOff>
        </xdr:from>
        <xdr:to>
          <xdr:col>7176</xdr:col>
          <xdr:colOff>323850</xdr:colOff>
          <xdr:row>393210</xdr:row>
          <xdr:rowOff>47625</xdr:rowOff>
        </xdr:to>
        <xdr:sp macro="" textlink="">
          <xdr:nvSpPr>
            <xdr:cNvPr id="5575" name="Object 1479" hidden="1">
              <a:extLst>
                <a:ext uri="{63B3BB69-23CF-44E3-9099-C40C66FF867C}">
                  <a14:compatExt spid="_x0000_s5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458741</xdr:row>
          <xdr:rowOff>95250</xdr:rowOff>
        </xdr:from>
        <xdr:to>
          <xdr:col>7176</xdr:col>
          <xdr:colOff>323850</xdr:colOff>
          <xdr:row>458746</xdr:row>
          <xdr:rowOff>47625</xdr:rowOff>
        </xdr:to>
        <xdr:sp macro="" textlink="">
          <xdr:nvSpPr>
            <xdr:cNvPr id="5576" name="Object 1480" hidden="1">
              <a:extLst>
                <a:ext uri="{63B3BB69-23CF-44E3-9099-C40C66FF867C}">
                  <a14:compatExt spid="_x0000_s5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524277</xdr:row>
          <xdr:rowOff>95250</xdr:rowOff>
        </xdr:from>
        <xdr:to>
          <xdr:col>7176</xdr:col>
          <xdr:colOff>323850</xdr:colOff>
          <xdr:row>524282</xdr:row>
          <xdr:rowOff>47625</xdr:rowOff>
        </xdr:to>
        <xdr:sp macro="" textlink="">
          <xdr:nvSpPr>
            <xdr:cNvPr id="5577" name="Object 1481" hidden="1">
              <a:extLst>
                <a:ext uri="{63B3BB69-23CF-44E3-9099-C40C66FF867C}">
                  <a14:compatExt spid="_x0000_s5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589813</xdr:row>
          <xdr:rowOff>95250</xdr:rowOff>
        </xdr:from>
        <xdr:to>
          <xdr:col>7176</xdr:col>
          <xdr:colOff>323850</xdr:colOff>
          <xdr:row>589818</xdr:row>
          <xdr:rowOff>47625</xdr:rowOff>
        </xdr:to>
        <xdr:sp macro="" textlink="">
          <xdr:nvSpPr>
            <xdr:cNvPr id="5578" name="Object 1482" hidden="1">
              <a:extLst>
                <a:ext uri="{63B3BB69-23CF-44E3-9099-C40C66FF867C}">
                  <a14:compatExt spid="_x0000_s5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655349</xdr:row>
          <xdr:rowOff>95250</xdr:rowOff>
        </xdr:from>
        <xdr:to>
          <xdr:col>7176</xdr:col>
          <xdr:colOff>323850</xdr:colOff>
          <xdr:row>655354</xdr:row>
          <xdr:rowOff>47625</xdr:rowOff>
        </xdr:to>
        <xdr:sp macro="" textlink="">
          <xdr:nvSpPr>
            <xdr:cNvPr id="5579" name="Object 1483" hidden="1">
              <a:extLst>
                <a:ext uri="{63B3BB69-23CF-44E3-9099-C40C66FF867C}">
                  <a14:compatExt spid="_x0000_s5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720885</xdr:row>
          <xdr:rowOff>95250</xdr:rowOff>
        </xdr:from>
        <xdr:to>
          <xdr:col>7176</xdr:col>
          <xdr:colOff>323850</xdr:colOff>
          <xdr:row>720890</xdr:row>
          <xdr:rowOff>47625</xdr:rowOff>
        </xdr:to>
        <xdr:sp macro="" textlink="">
          <xdr:nvSpPr>
            <xdr:cNvPr id="5580" name="Object 1484" hidden="1">
              <a:extLst>
                <a:ext uri="{63B3BB69-23CF-44E3-9099-C40C66FF867C}">
                  <a14:compatExt spid="_x0000_s5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786421</xdr:row>
          <xdr:rowOff>95250</xdr:rowOff>
        </xdr:from>
        <xdr:to>
          <xdr:col>7176</xdr:col>
          <xdr:colOff>323850</xdr:colOff>
          <xdr:row>786426</xdr:row>
          <xdr:rowOff>47625</xdr:rowOff>
        </xdr:to>
        <xdr:sp macro="" textlink="">
          <xdr:nvSpPr>
            <xdr:cNvPr id="5581" name="Object 1485" hidden="1">
              <a:extLst>
                <a:ext uri="{63B3BB69-23CF-44E3-9099-C40C66FF867C}">
                  <a14:compatExt spid="_x0000_s5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851957</xdr:row>
          <xdr:rowOff>95250</xdr:rowOff>
        </xdr:from>
        <xdr:to>
          <xdr:col>7176</xdr:col>
          <xdr:colOff>323850</xdr:colOff>
          <xdr:row>851962</xdr:row>
          <xdr:rowOff>47625</xdr:rowOff>
        </xdr:to>
        <xdr:sp macro="" textlink="">
          <xdr:nvSpPr>
            <xdr:cNvPr id="5582" name="Object 1486" hidden="1">
              <a:extLst>
                <a:ext uri="{63B3BB69-23CF-44E3-9099-C40C66FF867C}">
                  <a14:compatExt spid="_x0000_s5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917493</xdr:row>
          <xdr:rowOff>95250</xdr:rowOff>
        </xdr:from>
        <xdr:to>
          <xdr:col>7176</xdr:col>
          <xdr:colOff>323850</xdr:colOff>
          <xdr:row>917498</xdr:row>
          <xdr:rowOff>47625</xdr:rowOff>
        </xdr:to>
        <xdr:sp macro="" textlink="">
          <xdr:nvSpPr>
            <xdr:cNvPr id="5583" name="Object 1487" hidden="1">
              <a:extLst>
                <a:ext uri="{63B3BB69-23CF-44E3-9099-C40C66FF867C}">
                  <a14:compatExt spid="_x0000_s5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983029</xdr:row>
          <xdr:rowOff>95250</xdr:rowOff>
        </xdr:from>
        <xdr:to>
          <xdr:col>7176</xdr:col>
          <xdr:colOff>323850</xdr:colOff>
          <xdr:row>983034</xdr:row>
          <xdr:rowOff>47625</xdr:rowOff>
        </xdr:to>
        <xdr:sp macro="" textlink="">
          <xdr:nvSpPr>
            <xdr:cNvPr id="5584" name="Object 1488" hidden="1">
              <a:extLst>
                <a:ext uri="{63B3BB69-23CF-44E3-9099-C40C66FF867C}">
                  <a14:compatExt spid="_x0000_s5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10</xdr:row>
          <xdr:rowOff>95250</xdr:rowOff>
        </xdr:from>
        <xdr:to>
          <xdr:col>7432</xdr:col>
          <xdr:colOff>323850</xdr:colOff>
          <xdr:row>15</xdr:row>
          <xdr:rowOff>47625</xdr:rowOff>
        </xdr:to>
        <xdr:sp macro="" textlink="">
          <xdr:nvSpPr>
            <xdr:cNvPr id="5585" name="Object 1489" hidden="1">
              <a:extLst>
                <a:ext uri="{63B3BB69-23CF-44E3-9099-C40C66FF867C}">
                  <a14:compatExt spid="_x0000_s5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65525</xdr:row>
          <xdr:rowOff>95250</xdr:rowOff>
        </xdr:from>
        <xdr:to>
          <xdr:col>7432</xdr:col>
          <xdr:colOff>323850</xdr:colOff>
          <xdr:row>65530</xdr:row>
          <xdr:rowOff>47625</xdr:rowOff>
        </xdr:to>
        <xdr:sp macro="" textlink="">
          <xdr:nvSpPr>
            <xdr:cNvPr id="5586" name="Object 1490" hidden="1">
              <a:extLst>
                <a:ext uri="{63B3BB69-23CF-44E3-9099-C40C66FF867C}">
                  <a14:compatExt spid="_x0000_s5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131061</xdr:row>
          <xdr:rowOff>95250</xdr:rowOff>
        </xdr:from>
        <xdr:to>
          <xdr:col>7432</xdr:col>
          <xdr:colOff>323850</xdr:colOff>
          <xdr:row>131066</xdr:row>
          <xdr:rowOff>47625</xdr:rowOff>
        </xdr:to>
        <xdr:sp macro="" textlink="">
          <xdr:nvSpPr>
            <xdr:cNvPr id="5587" name="Object 1491" hidden="1">
              <a:extLst>
                <a:ext uri="{63B3BB69-23CF-44E3-9099-C40C66FF867C}">
                  <a14:compatExt spid="_x0000_s5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196597</xdr:row>
          <xdr:rowOff>95250</xdr:rowOff>
        </xdr:from>
        <xdr:to>
          <xdr:col>7432</xdr:col>
          <xdr:colOff>323850</xdr:colOff>
          <xdr:row>196602</xdr:row>
          <xdr:rowOff>47625</xdr:rowOff>
        </xdr:to>
        <xdr:sp macro="" textlink="">
          <xdr:nvSpPr>
            <xdr:cNvPr id="5588" name="Object 1492" hidden="1">
              <a:extLst>
                <a:ext uri="{63B3BB69-23CF-44E3-9099-C40C66FF867C}">
                  <a14:compatExt spid="_x0000_s5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262133</xdr:row>
          <xdr:rowOff>95250</xdr:rowOff>
        </xdr:from>
        <xdr:to>
          <xdr:col>7432</xdr:col>
          <xdr:colOff>323850</xdr:colOff>
          <xdr:row>262138</xdr:row>
          <xdr:rowOff>47625</xdr:rowOff>
        </xdr:to>
        <xdr:sp macro="" textlink="">
          <xdr:nvSpPr>
            <xdr:cNvPr id="5589" name="Object 1493" hidden="1">
              <a:extLst>
                <a:ext uri="{63B3BB69-23CF-44E3-9099-C40C66FF867C}">
                  <a14:compatExt spid="_x0000_s5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327669</xdr:row>
          <xdr:rowOff>95250</xdr:rowOff>
        </xdr:from>
        <xdr:to>
          <xdr:col>7432</xdr:col>
          <xdr:colOff>323850</xdr:colOff>
          <xdr:row>327674</xdr:row>
          <xdr:rowOff>47625</xdr:rowOff>
        </xdr:to>
        <xdr:sp macro="" textlink="">
          <xdr:nvSpPr>
            <xdr:cNvPr id="5590" name="Object 1494" hidden="1">
              <a:extLst>
                <a:ext uri="{63B3BB69-23CF-44E3-9099-C40C66FF867C}">
                  <a14:compatExt spid="_x0000_s5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393205</xdr:row>
          <xdr:rowOff>95250</xdr:rowOff>
        </xdr:from>
        <xdr:to>
          <xdr:col>7432</xdr:col>
          <xdr:colOff>323850</xdr:colOff>
          <xdr:row>393210</xdr:row>
          <xdr:rowOff>47625</xdr:rowOff>
        </xdr:to>
        <xdr:sp macro="" textlink="">
          <xdr:nvSpPr>
            <xdr:cNvPr id="5591" name="Object 1495" hidden="1">
              <a:extLst>
                <a:ext uri="{63B3BB69-23CF-44E3-9099-C40C66FF867C}">
                  <a14:compatExt spid="_x0000_s5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458741</xdr:row>
          <xdr:rowOff>95250</xdr:rowOff>
        </xdr:from>
        <xdr:to>
          <xdr:col>7432</xdr:col>
          <xdr:colOff>323850</xdr:colOff>
          <xdr:row>458746</xdr:row>
          <xdr:rowOff>47625</xdr:rowOff>
        </xdr:to>
        <xdr:sp macro="" textlink="">
          <xdr:nvSpPr>
            <xdr:cNvPr id="5592" name="Object 1496" hidden="1">
              <a:extLst>
                <a:ext uri="{63B3BB69-23CF-44E3-9099-C40C66FF867C}">
                  <a14:compatExt spid="_x0000_s5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524277</xdr:row>
          <xdr:rowOff>95250</xdr:rowOff>
        </xdr:from>
        <xdr:to>
          <xdr:col>7432</xdr:col>
          <xdr:colOff>323850</xdr:colOff>
          <xdr:row>524282</xdr:row>
          <xdr:rowOff>47625</xdr:rowOff>
        </xdr:to>
        <xdr:sp macro="" textlink="">
          <xdr:nvSpPr>
            <xdr:cNvPr id="5593" name="Object 1497" hidden="1">
              <a:extLst>
                <a:ext uri="{63B3BB69-23CF-44E3-9099-C40C66FF867C}">
                  <a14:compatExt spid="_x0000_s5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589813</xdr:row>
          <xdr:rowOff>95250</xdr:rowOff>
        </xdr:from>
        <xdr:to>
          <xdr:col>7432</xdr:col>
          <xdr:colOff>323850</xdr:colOff>
          <xdr:row>589818</xdr:row>
          <xdr:rowOff>47625</xdr:rowOff>
        </xdr:to>
        <xdr:sp macro="" textlink="">
          <xdr:nvSpPr>
            <xdr:cNvPr id="5594" name="Object 1498" hidden="1">
              <a:extLst>
                <a:ext uri="{63B3BB69-23CF-44E3-9099-C40C66FF867C}">
                  <a14:compatExt spid="_x0000_s5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655349</xdr:row>
          <xdr:rowOff>95250</xdr:rowOff>
        </xdr:from>
        <xdr:to>
          <xdr:col>7432</xdr:col>
          <xdr:colOff>323850</xdr:colOff>
          <xdr:row>655354</xdr:row>
          <xdr:rowOff>47625</xdr:rowOff>
        </xdr:to>
        <xdr:sp macro="" textlink="">
          <xdr:nvSpPr>
            <xdr:cNvPr id="5595" name="Object 1499" hidden="1">
              <a:extLst>
                <a:ext uri="{63B3BB69-23CF-44E3-9099-C40C66FF867C}">
                  <a14:compatExt spid="_x0000_s5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720885</xdr:row>
          <xdr:rowOff>95250</xdr:rowOff>
        </xdr:from>
        <xdr:to>
          <xdr:col>7432</xdr:col>
          <xdr:colOff>323850</xdr:colOff>
          <xdr:row>720890</xdr:row>
          <xdr:rowOff>47625</xdr:rowOff>
        </xdr:to>
        <xdr:sp macro="" textlink="">
          <xdr:nvSpPr>
            <xdr:cNvPr id="5596" name="Object 1500" hidden="1">
              <a:extLst>
                <a:ext uri="{63B3BB69-23CF-44E3-9099-C40C66FF867C}">
                  <a14:compatExt spid="_x0000_s5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786421</xdr:row>
          <xdr:rowOff>95250</xdr:rowOff>
        </xdr:from>
        <xdr:to>
          <xdr:col>7432</xdr:col>
          <xdr:colOff>323850</xdr:colOff>
          <xdr:row>786426</xdr:row>
          <xdr:rowOff>47625</xdr:rowOff>
        </xdr:to>
        <xdr:sp macro="" textlink="">
          <xdr:nvSpPr>
            <xdr:cNvPr id="5597" name="Object 1501" hidden="1">
              <a:extLst>
                <a:ext uri="{63B3BB69-23CF-44E3-9099-C40C66FF867C}">
                  <a14:compatExt spid="_x0000_s5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851957</xdr:row>
          <xdr:rowOff>95250</xdr:rowOff>
        </xdr:from>
        <xdr:to>
          <xdr:col>7432</xdr:col>
          <xdr:colOff>323850</xdr:colOff>
          <xdr:row>851962</xdr:row>
          <xdr:rowOff>47625</xdr:rowOff>
        </xdr:to>
        <xdr:sp macro="" textlink="">
          <xdr:nvSpPr>
            <xdr:cNvPr id="5598" name="Object 1502" hidden="1">
              <a:extLst>
                <a:ext uri="{63B3BB69-23CF-44E3-9099-C40C66FF867C}">
                  <a14:compatExt spid="_x0000_s5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917493</xdr:row>
          <xdr:rowOff>95250</xdr:rowOff>
        </xdr:from>
        <xdr:to>
          <xdr:col>7432</xdr:col>
          <xdr:colOff>323850</xdr:colOff>
          <xdr:row>917498</xdr:row>
          <xdr:rowOff>47625</xdr:rowOff>
        </xdr:to>
        <xdr:sp macro="" textlink="">
          <xdr:nvSpPr>
            <xdr:cNvPr id="5599" name="Object 1503" hidden="1">
              <a:extLst>
                <a:ext uri="{63B3BB69-23CF-44E3-9099-C40C66FF867C}">
                  <a14:compatExt spid="_x0000_s5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983029</xdr:row>
          <xdr:rowOff>95250</xdr:rowOff>
        </xdr:from>
        <xdr:to>
          <xdr:col>7432</xdr:col>
          <xdr:colOff>323850</xdr:colOff>
          <xdr:row>983034</xdr:row>
          <xdr:rowOff>47625</xdr:rowOff>
        </xdr:to>
        <xdr:sp macro="" textlink="">
          <xdr:nvSpPr>
            <xdr:cNvPr id="5600" name="Object 1504" hidden="1">
              <a:extLst>
                <a:ext uri="{63B3BB69-23CF-44E3-9099-C40C66FF867C}">
                  <a14:compatExt spid="_x0000_s5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10</xdr:row>
          <xdr:rowOff>95250</xdr:rowOff>
        </xdr:from>
        <xdr:to>
          <xdr:col>7688</xdr:col>
          <xdr:colOff>323850</xdr:colOff>
          <xdr:row>15</xdr:row>
          <xdr:rowOff>47625</xdr:rowOff>
        </xdr:to>
        <xdr:sp macro="" textlink="">
          <xdr:nvSpPr>
            <xdr:cNvPr id="5601" name="Object 1505" hidden="1">
              <a:extLst>
                <a:ext uri="{63B3BB69-23CF-44E3-9099-C40C66FF867C}">
                  <a14:compatExt spid="_x0000_s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65525</xdr:row>
          <xdr:rowOff>95250</xdr:rowOff>
        </xdr:from>
        <xdr:to>
          <xdr:col>7688</xdr:col>
          <xdr:colOff>323850</xdr:colOff>
          <xdr:row>65530</xdr:row>
          <xdr:rowOff>47625</xdr:rowOff>
        </xdr:to>
        <xdr:sp macro="" textlink="">
          <xdr:nvSpPr>
            <xdr:cNvPr id="5602" name="Object 1506" hidden="1">
              <a:extLst>
                <a:ext uri="{63B3BB69-23CF-44E3-9099-C40C66FF867C}">
                  <a14:compatExt spid="_x0000_s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131061</xdr:row>
          <xdr:rowOff>95250</xdr:rowOff>
        </xdr:from>
        <xdr:to>
          <xdr:col>7688</xdr:col>
          <xdr:colOff>323850</xdr:colOff>
          <xdr:row>131066</xdr:row>
          <xdr:rowOff>47625</xdr:rowOff>
        </xdr:to>
        <xdr:sp macro="" textlink="">
          <xdr:nvSpPr>
            <xdr:cNvPr id="5603" name="Object 1507" hidden="1">
              <a:extLst>
                <a:ext uri="{63B3BB69-23CF-44E3-9099-C40C66FF867C}">
                  <a14:compatExt spid="_x0000_s5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196597</xdr:row>
          <xdr:rowOff>95250</xdr:rowOff>
        </xdr:from>
        <xdr:to>
          <xdr:col>7688</xdr:col>
          <xdr:colOff>323850</xdr:colOff>
          <xdr:row>196602</xdr:row>
          <xdr:rowOff>47625</xdr:rowOff>
        </xdr:to>
        <xdr:sp macro="" textlink="">
          <xdr:nvSpPr>
            <xdr:cNvPr id="5604" name="Object 1508" hidden="1">
              <a:extLst>
                <a:ext uri="{63B3BB69-23CF-44E3-9099-C40C66FF867C}">
                  <a14:compatExt spid="_x0000_s5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262133</xdr:row>
          <xdr:rowOff>95250</xdr:rowOff>
        </xdr:from>
        <xdr:to>
          <xdr:col>7688</xdr:col>
          <xdr:colOff>323850</xdr:colOff>
          <xdr:row>262138</xdr:row>
          <xdr:rowOff>47625</xdr:rowOff>
        </xdr:to>
        <xdr:sp macro="" textlink="">
          <xdr:nvSpPr>
            <xdr:cNvPr id="5605" name="Object 1509" hidden="1">
              <a:extLst>
                <a:ext uri="{63B3BB69-23CF-44E3-9099-C40C66FF867C}">
                  <a14:compatExt spid="_x0000_s5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327669</xdr:row>
          <xdr:rowOff>95250</xdr:rowOff>
        </xdr:from>
        <xdr:to>
          <xdr:col>7688</xdr:col>
          <xdr:colOff>323850</xdr:colOff>
          <xdr:row>327674</xdr:row>
          <xdr:rowOff>47625</xdr:rowOff>
        </xdr:to>
        <xdr:sp macro="" textlink="">
          <xdr:nvSpPr>
            <xdr:cNvPr id="5606" name="Object 1510" hidden="1">
              <a:extLst>
                <a:ext uri="{63B3BB69-23CF-44E3-9099-C40C66FF867C}">
                  <a14:compatExt spid="_x0000_s5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393205</xdr:row>
          <xdr:rowOff>95250</xdr:rowOff>
        </xdr:from>
        <xdr:to>
          <xdr:col>7688</xdr:col>
          <xdr:colOff>323850</xdr:colOff>
          <xdr:row>393210</xdr:row>
          <xdr:rowOff>47625</xdr:rowOff>
        </xdr:to>
        <xdr:sp macro="" textlink="">
          <xdr:nvSpPr>
            <xdr:cNvPr id="5607" name="Object 1511" hidden="1">
              <a:extLst>
                <a:ext uri="{63B3BB69-23CF-44E3-9099-C40C66FF867C}">
                  <a14:compatExt spid="_x0000_s5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458741</xdr:row>
          <xdr:rowOff>95250</xdr:rowOff>
        </xdr:from>
        <xdr:to>
          <xdr:col>7688</xdr:col>
          <xdr:colOff>323850</xdr:colOff>
          <xdr:row>458746</xdr:row>
          <xdr:rowOff>47625</xdr:rowOff>
        </xdr:to>
        <xdr:sp macro="" textlink="">
          <xdr:nvSpPr>
            <xdr:cNvPr id="5608" name="Object 1512" hidden="1">
              <a:extLst>
                <a:ext uri="{63B3BB69-23CF-44E3-9099-C40C66FF867C}">
                  <a14:compatExt spid="_x0000_s5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524277</xdr:row>
          <xdr:rowOff>95250</xdr:rowOff>
        </xdr:from>
        <xdr:to>
          <xdr:col>7688</xdr:col>
          <xdr:colOff>323850</xdr:colOff>
          <xdr:row>524282</xdr:row>
          <xdr:rowOff>47625</xdr:rowOff>
        </xdr:to>
        <xdr:sp macro="" textlink="">
          <xdr:nvSpPr>
            <xdr:cNvPr id="5609" name="Object 1513" hidden="1">
              <a:extLst>
                <a:ext uri="{63B3BB69-23CF-44E3-9099-C40C66FF867C}">
                  <a14:compatExt spid="_x0000_s5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589813</xdr:row>
          <xdr:rowOff>95250</xdr:rowOff>
        </xdr:from>
        <xdr:to>
          <xdr:col>7688</xdr:col>
          <xdr:colOff>323850</xdr:colOff>
          <xdr:row>589818</xdr:row>
          <xdr:rowOff>47625</xdr:rowOff>
        </xdr:to>
        <xdr:sp macro="" textlink="">
          <xdr:nvSpPr>
            <xdr:cNvPr id="5610" name="Object 1514" hidden="1">
              <a:extLst>
                <a:ext uri="{63B3BB69-23CF-44E3-9099-C40C66FF867C}">
                  <a14:compatExt spid="_x0000_s5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655349</xdr:row>
          <xdr:rowOff>95250</xdr:rowOff>
        </xdr:from>
        <xdr:to>
          <xdr:col>7688</xdr:col>
          <xdr:colOff>323850</xdr:colOff>
          <xdr:row>655354</xdr:row>
          <xdr:rowOff>47625</xdr:rowOff>
        </xdr:to>
        <xdr:sp macro="" textlink="">
          <xdr:nvSpPr>
            <xdr:cNvPr id="5611" name="Object 1515" hidden="1">
              <a:extLst>
                <a:ext uri="{63B3BB69-23CF-44E3-9099-C40C66FF867C}">
                  <a14:compatExt spid="_x0000_s5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720885</xdr:row>
          <xdr:rowOff>95250</xdr:rowOff>
        </xdr:from>
        <xdr:to>
          <xdr:col>7688</xdr:col>
          <xdr:colOff>323850</xdr:colOff>
          <xdr:row>720890</xdr:row>
          <xdr:rowOff>47625</xdr:rowOff>
        </xdr:to>
        <xdr:sp macro="" textlink="">
          <xdr:nvSpPr>
            <xdr:cNvPr id="5612" name="Object 1516" hidden="1">
              <a:extLst>
                <a:ext uri="{63B3BB69-23CF-44E3-9099-C40C66FF867C}">
                  <a14:compatExt spid="_x0000_s5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786421</xdr:row>
          <xdr:rowOff>95250</xdr:rowOff>
        </xdr:from>
        <xdr:to>
          <xdr:col>7688</xdr:col>
          <xdr:colOff>323850</xdr:colOff>
          <xdr:row>786426</xdr:row>
          <xdr:rowOff>47625</xdr:rowOff>
        </xdr:to>
        <xdr:sp macro="" textlink="">
          <xdr:nvSpPr>
            <xdr:cNvPr id="5613" name="Object 1517" hidden="1">
              <a:extLst>
                <a:ext uri="{63B3BB69-23CF-44E3-9099-C40C66FF867C}">
                  <a14:compatExt spid="_x0000_s5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851957</xdr:row>
          <xdr:rowOff>95250</xdr:rowOff>
        </xdr:from>
        <xdr:to>
          <xdr:col>7688</xdr:col>
          <xdr:colOff>323850</xdr:colOff>
          <xdr:row>851962</xdr:row>
          <xdr:rowOff>47625</xdr:rowOff>
        </xdr:to>
        <xdr:sp macro="" textlink="">
          <xdr:nvSpPr>
            <xdr:cNvPr id="5614" name="Object 1518" hidden="1">
              <a:extLst>
                <a:ext uri="{63B3BB69-23CF-44E3-9099-C40C66FF867C}">
                  <a14:compatExt spid="_x0000_s5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917493</xdr:row>
          <xdr:rowOff>95250</xdr:rowOff>
        </xdr:from>
        <xdr:to>
          <xdr:col>7688</xdr:col>
          <xdr:colOff>323850</xdr:colOff>
          <xdr:row>917498</xdr:row>
          <xdr:rowOff>47625</xdr:rowOff>
        </xdr:to>
        <xdr:sp macro="" textlink="">
          <xdr:nvSpPr>
            <xdr:cNvPr id="5615" name="Object 1519" hidden="1">
              <a:extLst>
                <a:ext uri="{63B3BB69-23CF-44E3-9099-C40C66FF867C}">
                  <a14:compatExt spid="_x0000_s5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983029</xdr:row>
          <xdr:rowOff>95250</xdr:rowOff>
        </xdr:from>
        <xdr:to>
          <xdr:col>7688</xdr:col>
          <xdr:colOff>323850</xdr:colOff>
          <xdr:row>983034</xdr:row>
          <xdr:rowOff>47625</xdr:rowOff>
        </xdr:to>
        <xdr:sp macro="" textlink="">
          <xdr:nvSpPr>
            <xdr:cNvPr id="5616" name="Object 1520" hidden="1">
              <a:extLst>
                <a:ext uri="{63B3BB69-23CF-44E3-9099-C40C66FF867C}">
                  <a14:compatExt spid="_x0000_s5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10</xdr:row>
          <xdr:rowOff>95250</xdr:rowOff>
        </xdr:from>
        <xdr:to>
          <xdr:col>7944</xdr:col>
          <xdr:colOff>323850</xdr:colOff>
          <xdr:row>15</xdr:row>
          <xdr:rowOff>47625</xdr:rowOff>
        </xdr:to>
        <xdr:sp macro="" textlink="">
          <xdr:nvSpPr>
            <xdr:cNvPr id="5617" name="Object 1521" hidden="1">
              <a:extLst>
                <a:ext uri="{63B3BB69-23CF-44E3-9099-C40C66FF867C}">
                  <a14:compatExt spid="_x0000_s5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65525</xdr:row>
          <xdr:rowOff>95250</xdr:rowOff>
        </xdr:from>
        <xdr:to>
          <xdr:col>7944</xdr:col>
          <xdr:colOff>323850</xdr:colOff>
          <xdr:row>65530</xdr:row>
          <xdr:rowOff>47625</xdr:rowOff>
        </xdr:to>
        <xdr:sp macro="" textlink="">
          <xdr:nvSpPr>
            <xdr:cNvPr id="5618" name="Object 1522" hidden="1">
              <a:extLst>
                <a:ext uri="{63B3BB69-23CF-44E3-9099-C40C66FF867C}">
                  <a14:compatExt spid="_x0000_s5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131061</xdr:row>
          <xdr:rowOff>95250</xdr:rowOff>
        </xdr:from>
        <xdr:to>
          <xdr:col>7944</xdr:col>
          <xdr:colOff>323850</xdr:colOff>
          <xdr:row>131066</xdr:row>
          <xdr:rowOff>47625</xdr:rowOff>
        </xdr:to>
        <xdr:sp macro="" textlink="">
          <xdr:nvSpPr>
            <xdr:cNvPr id="5619" name="Object 1523" hidden="1">
              <a:extLst>
                <a:ext uri="{63B3BB69-23CF-44E3-9099-C40C66FF867C}">
                  <a14:compatExt spid="_x0000_s5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196597</xdr:row>
          <xdr:rowOff>95250</xdr:rowOff>
        </xdr:from>
        <xdr:to>
          <xdr:col>7944</xdr:col>
          <xdr:colOff>323850</xdr:colOff>
          <xdr:row>196602</xdr:row>
          <xdr:rowOff>47625</xdr:rowOff>
        </xdr:to>
        <xdr:sp macro="" textlink="">
          <xdr:nvSpPr>
            <xdr:cNvPr id="5620" name="Object 1524" hidden="1">
              <a:extLst>
                <a:ext uri="{63B3BB69-23CF-44E3-9099-C40C66FF867C}">
                  <a14:compatExt spid="_x0000_s5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262133</xdr:row>
          <xdr:rowOff>95250</xdr:rowOff>
        </xdr:from>
        <xdr:to>
          <xdr:col>7944</xdr:col>
          <xdr:colOff>323850</xdr:colOff>
          <xdr:row>262138</xdr:row>
          <xdr:rowOff>47625</xdr:rowOff>
        </xdr:to>
        <xdr:sp macro="" textlink="">
          <xdr:nvSpPr>
            <xdr:cNvPr id="5621" name="Object 1525" hidden="1">
              <a:extLst>
                <a:ext uri="{63B3BB69-23CF-44E3-9099-C40C66FF867C}">
                  <a14:compatExt spid="_x0000_s5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327669</xdr:row>
          <xdr:rowOff>95250</xdr:rowOff>
        </xdr:from>
        <xdr:to>
          <xdr:col>7944</xdr:col>
          <xdr:colOff>323850</xdr:colOff>
          <xdr:row>327674</xdr:row>
          <xdr:rowOff>47625</xdr:rowOff>
        </xdr:to>
        <xdr:sp macro="" textlink="">
          <xdr:nvSpPr>
            <xdr:cNvPr id="5622" name="Object 1526" hidden="1">
              <a:extLst>
                <a:ext uri="{63B3BB69-23CF-44E3-9099-C40C66FF867C}">
                  <a14:compatExt spid="_x0000_s5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393205</xdr:row>
          <xdr:rowOff>95250</xdr:rowOff>
        </xdr:from>
        <xdr:to>
          <xdr:col>7944</xdr:col>
          <xdr:colOff>323850</xdr:colOff>
          <xdr:row>393210</xdr:row>
          <xdr:rowOff>47625</xdr:rowOff>
        </xdr:to>
        <xdr:sp macro="" textlink="">
          <xdr:nvSpPr>
            <xdr:cNvPr id="5623" name="Object 1527" hidden="1">
              <a:extLst>
                <a:ext uri="{63B3BB69-23CF-44E3-9099-C40C66FF867C}">
                  <a14:compatExt spid="_x0000_s5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458741</xdr:row>
          <xdr:rowOff>95250</xdr:rowOff>
        </xdr:from>
        <xdr:to>
          <xdr:col>7944</xdr:col>
          <xdr:colOff>323850</xdr:colOff>
          <xdr:row>458746</xdr:row>
          <xdr:rowOff>47625</xdr:rowOff>
        </xdr:to>
        <xdr:sp macro="" textlink="">
          <xdr:nvSpPr>
            <xdr:cNvPr id="5624" name="Object 1528" hidden="1">
              <a:extLst>
                <a:ext uri="{63B3BB69-23CF-44E3-9099-C40C66FF867C}">
                  <a14:compatExt spid="_x0000_s5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524277</xdr:row>
          <xdr:rowOff>95250</xdr:rowOff>
        </xdr:from>
        <xdr:to>
          <xdr:col>7944</xdr:col>
          <xdr:colOff>323850</xdr:colOff>
          <xdr:row>524282</xdr:row>
          <xdr:rowOff>47625</xdr:rowOff>
        </xdr:to>
        <xdr:sp macro="" textlink="">
          <xdr:nvSpPr>
            <xdr:cNvPr id="5625" name="Object 1529" hidden="1">
              <a:extLst>
                <a:ext uri="{63B3BB69-23CF-44E3-9099-C40C66FF867C}">
                  <a14:compatExt spid="_x0000_s5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589813</xdr:row>
          <xdr:rowOff>95250</xdr:rowOff>
        </xdr:from>
        <xdr:to>
          <xdr:col>7944</xdr:col>
          <xdr:colOff>323850</xdr:colOff>
          <xdr:row>589818</xdr:row>
          <xdr:rowOff>47625</xdr:rowOff>
        </xdr:to>
        <xdr:sp macro="" textlink="">
          <xdr:nvSpPr>
            <xdr:cNvPr id="5626" name="Object 1530" hidden="1">
              <a:extLst>
                <a:ext uri="{63B3BB69-23CF-44E3-9099-C40C66FF867C}">
                  <a14:compatExt spid="_x0000_s5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655349</xdr:row>
          <xdr:rowOff>95250</xdr:rowOff>
        </xdr:from>
        <xdr:to>
          <xdr:col>7944</xdr:col>
          <xdr:colOff>323850</xdr:colOff>
          <xdr:row>655354</xdr:row>
          <xdr:rowOff>47625</xdr:rowOff>
        </xdr:to>
        <xdr:sp macro="" textlink="">
          <xdr:nvSpPr>
            <xdr:cNvPr id="5627" name="Object 1531" hidden="1">
              <a:extLst>
                <a:ext uri="{63B3BB69-23CF-44E3-9099-C40C66FF867C}">
                  <a14:compatExt spid="_x0000_s5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720885</xdr:row>
          <xdr:rowOff>95250</xdr:rowOff>
        </xdr:from>
        <xdr:to>
          <xdr:col>7944</xdr:col>
          <xdr:colOff>323850</xdr:colOff>
          <xdr:row>720890</xdr:row>
          <xdr:rowOff>47625</xdr:rowOff>
        </xdr:to>
        <xdr:sp macro="" textlink="">
          <xdr:nvSpPr>
            <xdr:cNvPr id="5628" name="Object 1532" hidden="1">
              <a:extLst>
                <a:ext uri="{63B3BB69-23CF-44E3-9099-C40C66FF867C}">
                  <a14:compatExt spid="_x0000_s5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786421</xdr:row>
          <xdr:rowOff>95250</xdr:rowOff>
        </xdr:from>
        <xdr:to>
          <xdr:col>7944</xdr:col>
          <xdr:colOff>323850</xdr:colOff>
          <xdr:row>786426</xdr:row>
          <xdr:rowOff>47625</xdr:rowOff>
        </xdr:to>
        <xdr:sp macro="" textlink="">
          <xdr:nvSpPr>
            <xdr:cNvPr id="5629" name="Object 1533" hidden="1">
              <a:extLst>
                <a:ext uri="{63B3BB69-23CF-44E3-9099-C40C66FF867C}">
                  <a14:compatExt spid="_x0000_s5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851957</xdr:row>
          <xdr:rowOff>95250</xdr:rowOff>
        </xdr:from>
        <xdr:to>
          <xdr:col>7944</xdr:col>
          <xdr:colOff>323850</xdr:colOff>
          <xdr:row>851962</xdr:row>
          <xdr:rowOff>47625</xdr:rowOff>
        </xdr:to>
        <xdr:sp macro="" textlink="">
          <xdr:nvSpPr>
            <xdr:cNvPr id="5630" name="Object 1534" hidden="1">
              <a:extLst>
                <a:ext uri="{63B3BB69-23CF-44E3-9099-C40C66FF867C}">
                  <a14:compatExt spid="_x0000_s5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917493</xdr:row>
          <xdr:rowOff>95250</xdr:rowOff>
        </xdr:from>
        <xdr:to>
          <xdr:col>7944</xdr:col>
          <xdr:colOff>323850</xdr:colOff>
          <xdr:row>917498</xdr:row>
          <xdr:rowOff>47625</xdr:rowOff>
        </xdr:to>
        <xdr:sp macro="" textlink="">
          <xdr:nvSpPr>
            <xdr:cNvPr id="5631" name="Object 1535" hidden="1">
              <a:extLst>
                <a:ext uri="{63B3BB69-23CF-44E3-9099-C40C66FF867C}">
                  <a14:compatExt spid="_x0000_s5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983029</xdr:row>
          <xdr:rowOff>95250</xdr:rowOff>
        </xdr:from>
        <xdr:to>
          <xdr:col>7944</xdr:col>
          <xdr:colOff>323850</xdr:colOff>
          <xdr:row>983034</xdr:row>
          <xdr:rowOff>47625</xdr:rowOff>
        </xdr:to>
        <xdr:sp macro="" textlink="">
          <xdr:nvSpPr>
            <xdr:cNvPr id="5632" name="Object 1536" hidden="1">
              <a:extLst>
                <a:ext uri="{63B3BB69-23CF-44E3-9099-C40C66FF867C}">
                  <a14:compatExt spid="_x0000_s5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10</xdr:row>
          <xdr:rowOff>95250</xdr:rowOff>
        </xdr:from>
        <xdr:to>
          <xdr:col>8200</xdr:col>
          <xdr:colOff>323850</xdr:colOff>
          <xdr:row>15</xdr:row>
          <xdr:rowOff>47625</xdr:rowOff>
        </xdr:to>
        <xdr:sp macro="" textlink="">
          <xdr:nvSpPr>
            <xdr:cNvPr id="5633" name="Object 1537" hidden="1">
              <a:extLst>
                <a:ext uri="{63B3BB69-23CF-44E3-9099-C40C66FF867C}">
                  <a14:compatExt spid="_x0000_s5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65525</xdr:row>
          <xdr:rowOff>95250</xdr:rowOff>
        </xdr:from>
        <xdr:to>
          <xdr:col>8200</xdr:col>
          <xdr:colOff>323850</xdr:colOff>
          <xdr:row>65530</xdr:row>
          <xdr:rowOff>47625</xdr:rowOff>
        </xdr:to>
        <xdr:sp macro="" textlink="">
          <xdr:nvSpPr>
            <xdr:cNvPr id="5634" name="Object 1538" hidden="1">
              <a:extLst>
                <a:ext uri="{63B3BB69-23CF-44E3-9099-C40C66FF867C}">
                  <a14:compatExt spid="_x0000_s5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131061</xdr:row>
          <xdr:rowOff>95250</xdr:rowOff>
        </xdr:from>
        <xdr:to>
          <xdr:col>8200</xdr:col>
          <xdr:colOff>323850</xdr:colOff>
          <xdr:row>131066</xdr:row>
          <xdr:rowOff>47625</xdr:rowOff>
        </xdr:to>
        <xdr:sp macro="" textlink="">
          <xdr:nvSpPr>
            <xdr:cNvPr id="5635" name="Object 1539" hidden="1">
              <a:extLst>
                <a:ext uri="{63B3BB69-23CF-44E3-9099-C40C66FF867C}">
                  <a14:compatExt spid="_x0000_s5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196597</xdr:row>
          <xdr:rowOff>95250</xdr:rowOff>
        </xdr:from>
        <xdr:to>
          <xdr:col>8200</xdr:col>
          <xdr:colOff>323850</xdr:colOff>
          <xdr:row>196602</xdr:row>
          <xdr:rowOff>47625</xdr:rowOff>
        </xdr:to>
        <xdr:sp macro="" textlink="">
          <xdr:nvSpPr>
            <xdr:cNvPr id="5636" name="Object 1540" hidden="1">
              <a:extLst>
                <a:ext uri="{63B3BB69-23CF-44E3-9099-C40C66FF867C}">
                  <a14:compatExt spid="_x0000_s5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262133</xdr:row>
          <xdr:rowOff>95250</xdr:rowOff>
        </xdr:from>
        <xdr:to>
          <xdr:col>8200</xdr:col>
          <xdr:colOff>323850</xdr:colOff>
          <xdr:row>262138</xdr:row>
          <xdr:rowOff>47625</xdr:rowOff>
        </xdr:to>
        <xdr:sp macro="" textlink="">
          <xdr:nvSpPr>
            <xdr:cNvPr id="5637" name="Object 1541" hidden="1">
              <a:extLst>
                <a:ext uri="{63B3BB69-23CF-44E3-9099-C40C66FF867C}">
                  <a14:compatExt spid="_x0000_s5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327669</xdr:row>
          <xdr:rowOff>95250</xdr:rowOff>
        </xdr:from>
        <xdr:to>
          <xdr:col>8200</xdr:col>
          <xdr:colOff>323850</xdr:colOff>
          <xdr:row>327674</xdr:row>
          <xdr:rowOff>47625</xdr:rowOff>
        </xdr:to>
        <xdr:sp macro="" textlink="">
          <xdr:nvSpPr>
            <xdr:cNvPr id="5638" name="Object 1542" hidden="1">
              <a:extLst>
                <a:ext uri="{63B3BB69-23CF-44E3-9099-C40C66FF867C}">
                  <a14:compatExt spid="_x0000_s5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393205</xdr:row>
          <xdr:rowOff>95250</xdr:rowOff>
        </xdr:from>
        <xdr:to>
          <xdr:col>8200</xdr:col>
          <xdr:colOff>323850</xdr:colOff>
          <xdr:row>393210</xdr:row>
          <xdr:rowOff>47625</xdr:rowOff>
        </xdr:to>
        <xdr:sp macro="" textlink="">
          <xdr:nvSpPr>
            <xdr:cNvPr id="5639" name="Object 1543" hidden="1">
              <a:extLst>
                <a:ext uri="{63B3BB69-23CF-44E3-9099-C40C66FF867C}">
                  <a14:compatExt spid="_x0000_s5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458741</xdr:row>
          <xdr:rowOff>95250</xdr:rowOff>
        </xdr:from>
        <xdr:to>
          <xdr:col>8200</xdr:col>
          <xdr:colOff>323850</xdr:colOff>
          <xdr:row>458746</xdr:row>
          <xdr:rowOff>47625</xdr:rowOff>
        </xdr:to>
        <xdr:sp macro="" textlink="">
          <xdr:nvSpPr>
            <xdr:cNvPr id="5640" name="Object 1544" hidden="1">
              <a:extLst>
                <a:ext uri="{63B3BB69-23CF-44E3-9099-C40C66FF867C}">
                  <a14:compatExt spid="_x0000_s5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524277</xdr:row>
          <xdr:rowOff>95250</xdr:rowOff>
        </xdr:from>
        <xdr:to>
          <xdr:col>8200</xdr:col>
          <xdr:colOff>323850</xdr:colOff>
          <xdr:row>524282</xdr:row>
          <xdr:rowOff>47625</xdr:rowOff>
        </xdr:to>
        <xdr:sp macro="" textlink="">
          <xdr:nvSpPr>
            <xdr:cNvPr id="5641" name="Object 1545" hidden="1">
              <a:extLst>
                <a:ext uri="{63B3BB69-23CF-44E3-9099-C40C66FF867C}">
                  <a14:compatExt spid="_x0000_s5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589813</xdr:row>
          <xdr:rowOff>95250</xdr:rowOff>
        </xdr:from>
        <xdr:to>
          <xdr:col>8200</xdr:col>
          <xdr:colOff>323850</xdr:colOff>
          <xdr:row>589818</xdr:row>
          <xdr:rowOff>47625</xdr:rowOff>
        </xdr:to>
        <xdr:sp macro="" textlink="">
          <xdr:nvSpPr>
            <xdr:cNvPr id="5642" name="Object 1546" hidden="1">
              <a:extLst>
                <a:ext uri="{63B3BB69-23CF-44E3-9099-C40C66FF867C}">
                  <a14:compatExt spid="_x0000_s5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655349</xdr:row>
          <xdr:rowOff>95250</xdr:rowOff>
        </xdr:from>
        <xdr:to>
          <xdr:col>8200</xdr:col>
          <xdr:colOff>323850</xdr:colOff>
          <xdr:row>655354</xdr:row>
          <xdr:rowOff>47625</xdr:rowOff>
        </xdr:to>
        <xdr:sp macro="" textlink="">
          <xdr:nvSpPr>
            <xdr:cNvPr id="5643" name="Object 1547" hidden="1">
              <a:extLst>
                <a:ext uri="{63B3BB69-23CF-44E3-9099-C40C66FF867C}">
                  <a14:compatExt spid="_x0000_s5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720885</xdr:row>
          <xdr:rowOff>95250</xdr:rowOff>
        </xdr:from>
        <xdr:to>
          <xdr:col>8200</xdr:col>
          <xdr:colOff>323850</xdr:colOff>
          <xdr:row>720890</xdr:row>
          <xdr:rowOff>47625</xdr:rowOff>
        </xdr:to>
        <xdr:sp macro="" textlink="">
          <xdr:nvSpPr>
            <xdr:cNvPr id="5644" name="Object 1548" hidden="1">
              <a:extLst>
                <a:ext uri="{63B3BB69-23CF-44E3-9099-C40C66FF867C}">
                  <a14:compatExt spid="_x0000_s5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786421</xdr:row>
          <xdr:rowOff>95250</xdr:rowOff>
        </xdr:from>
        <xdr:to>
          <xdr:col>8200</xdr:col>
          <xdr:colOff>323850</xdr:colOff>
          <xdr:row>786426</xdr:row>
          <xdr:rowOff>47625</xdr:rowOff>
        </xdr:to>
        <xdr:sp macro="" textlink="">
          <xdr:nvSpPr>
            <xdr:cNvPr id="5645" name="Object 1549" hidden="1">
              <a:extLst>
                <a:ext uri="{63B3BB69-23CF-44E3-9099-C40C66FF867C}">
                  <a14:compatExt spid="_x0000_s5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851957</xdr:row>
          <xdr:rowOff>95250</xdr:rowOff>
        </xdr:from>
        <xdr:to>
          <xdr:col>8200</xdr:col>
          <xdr:colOff>323850</xdr:colOff>
          <xdr:row>851962</xdr:row>
          <xdr:rowOff>47625</xdr:rowOff>
        </xdr:to>
        <xdr:sp macro="" textlink="">
          <xdr:nvSpPr>
            <xdr:cNvPr id="5646" name="Object 1550" hidden="1">
              <a:extLst>
                <a:ext uri="{63B3BB69-23CF-44E3-9099-C40C66FF867C}">
                  <a14:compatExt spid="_x0000_s5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917493</xdr:row>
          <xdr:rowOff>95250</xdr:rowOff>
        </xdr:from>
        <xdr:to>
          <xdr:col>8200</xdr:col>
          <xdr:colOff>323850</xdr:colOff>
          <xdr:row>917498</xdr:row>
          <xdr:rowOff>47625</xdr:rowOff>
        </xdr:to>
        <xdr:sp macro="" textlink="">
          <xdr:nvSpPr>
            <xdr:cNvPr id="5647" name="Object 1551" hidden="1">
              <a:extLst>
                <a:ext uri="{63B3BB69-23CF-44E3-9099-C40C66FF867C}">
                  <a14:compatExt spid="_x0000_s5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983029</xdr:row>
          <xdr:rowOff>95250</xdr:rowOff>
        </xdr:from>
        <xdr:to>
          <xdr:col>8200</xdr:col>
          <xdr:colOff>323850</xdr:colOff>
          <xdr:row>983034</xdr:row>
          <xdr:rowOff>47625</xdr:rowOff>
        </xdr:to>
        <xdr:sp macro="" textlink="">
          <xdr:nvSpPr>
            <xdr:cNvPr id="5648" name="Object 1552" hidden="1">
              <a:extLst>
                <a:ext uri="{63B3BB69-23CF-44E3-9099-C40C66FF867C}">
                  <a14:compatExt spid="_x0000_s5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10</xdr:row>
          <xdr:rowOff>95250</xdr:rowOff>
        </xdr:from>
        <xdr:to>
          <xdr:col>8456</xdr:col>
          <xdr:colOff>323850</xdr:colOff>
          <xdr:row>15</xdr:row>
          <xdr:rowOff>47625</xdr:rowOff>
        </xdr:to>
        <xdr:sp macro="" textlink="">
          <xdr:nvSpPr>
            <xdr:cNvPr id="5649" name="Object 1553" hidden="1">
              <a:extLst>
                <a:ext uri="{63B3BB69-23CF-44E3-9099-C40C66FF867C}">
                  <a14:compatExt spid="_x0000_s5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65525</xdr:row>
          <xdr:rowOff>95250</xdr:rowOff>
        </xdr:from>
        <xdr:to>
          <xdr:col>8456</xdr:col>
          <xdr:colOff>323850</xdr:colOff>
          <xdr:row>65530</xdr:row>
          <xdr:rowOff>47625</xdr:rowOff>
        </xdr:to>
        <xdr:sp macro="" textlink="">
          <xdr:nvSpPr>
            <xdr:cNvPr id="5650" name="Object 1554" hidden="1">
              <a:extLst>
                <a:ext uri="{63B3BB69-23CF-44E3-9099-C40C66FF867C}">
                  <a14:compatExt spid="_x0000_s5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131061</xdr:row>
          <xdr:rowOff>95250</xdr:rowOff>
        </xdr:from>
        <xdr:to>
          <xdr:col>8456</xdr:col>
          <xdr:colOff>323850</xdr:colOff>
          <xdr:row>131066</xdr:row>
          <xdr:rowOff>47625</xdr:rowOff>
        </xdr:to>
        <xdr:sp macro="" textlink="">
          <xdr:nvSpPr>
            <xdr:cNvPr id="5651" name="Object 1555" hidden="1">
              <a:extLst>
                <a:ext uri="{63B3BB69-23CF-44E3-9099-C40C66FF867C}">
                  <a14:compatExt spid="_x0000_s5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196597</xdr:row>
          <xdr:rowOff>95250</xdr:rowOff>
        </xdr:from>
        <xdr:to>
          <xdr:col>8456</xdr:col>
          <xdr:colOff>323850</xdr:colOff>
          <xdr:row>196602</xdr:row>
          <xdr:rowOff>47625</xdr:rowOff>
        </xdr:to>
        <xdr:sp macro="" textlink="">
          <xdr:nvSpPr>
            <xdr:cNvPr id="5652" name="Object 1556" hidden="1">
              <a:extLst>
                <a:ext uri="{63B3BB69-23CF-44E3-9099-C40C66FF867C}">
                  <a14:compatExt spid="_x0000_s5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262133</xdr:row>
          <xdr:rowOff>95250</xdr:rowOff>
        </xdr:from>
        <xdr:to>
          <xdr:col>8456</xdr:col>
          <xdr:colOff>323850</xdr:colOff>
          <xdr:row>262138</xdr:row>
          <xdr:rowOff>47625</xdr:rowOff>
        </xdr:to>
        <xdr:sp macro="" textlink="">
          <xdr:nvSpPr>
            <xdr:cNvPr id="5653" name="Object 1557" hidden="1">
              <a:extLst>
                <a:ext uri="{63B3BB69-23CF-44E3-9099-C40C66FF867C}">
                  <a14:compatExt spid="_x0000_s5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327669</xdr:row>
          <xdr:rowOff>95250</xdr:rowOff>
        </xdr:from>
        <xdr:to>
          <xdr:col>8456</xdr:col>
          <xdr:colOff>323850</xdr:colOff>
          <xdr:row>327674</xdr:row>
          <xdr:rowOff>47625</xdr:rowOff>
        </xdr:to>
        <xdr:sp macro="" textlink="">
          <xdr:nvSpPr>
            <xdr:cNvPr id="5654" name="Object 1558" hidden="1">
              <a:extLst>
                <a:ext uri="{63B3BB69-23CF-44E3-9099-C40C66FF867C}">
                  <a14:compatExt spid="_x0000_s5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393205</xdr:row>
          <xdr:rowOff>95250</xdr:rowOff>
        </xdr:from>
        <xdr:to>
          <xdr:col>8456</xdr:col>
          <xdr:colOff>323850</xdr:colOff>
          <xdr:row>393210</xdr:row>
          <xdr:rowOff>47625</xdr:rowOff>
        </xdr:to>
        <xdr:sp macro="" textlink="">
          <xdr:nvSpPr>
            <xdr:cNvPr id="5655" name="Object 1559" hidden="1">
              <a:extLst>
                <a:ext uri="{63B3BB69-23CF-44E3-9099-C40C66FF867C}">
                  <a14:compatExt spid="_x0000_s5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458741</xdr:row>
          <xdr:rowOff>95250</xdr:rowOff>
        </xdr:from>
        <xdr:to>
          <xdr:col>8456</xdr:col>
          <xdr:colOff>323850</xdr:colOff>
          <xdr:row>458746</xdr:row>
          <xdr:rowOff>47625</xdr:rowOff>
        </xdr:to>
        <xdr:sp macro="" textlink="">
          <xdr:nvSpPr>
            <xdr:cNvPr id="5656" name="Object 1560" hidden="1">
              <a:extLst>
                <a:ext uri="{63B3BB69-23CF-44E3-9099-C40C66FF867C}">
                  <a14:compatExt spid="_x0000_s5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524277</xdr:row>
          <xdr:rowOff>95250</xdr:rowOff>
        </xdr:from>
        <xdr:to>
          <xdr:col>8456</xdr:col>
          <xdr:colOff>323850</xdr:colOff>
          <xdr:row>524282</xdr:row>
          <xdr:rowOff>47625</xdr:rowOff>
        </xdr:to>
        <xdr:sp macro="" textlink="">
          <xdr:nvSpPr>
            <xdr:cNvPr id="5657" name="Object 1561" hidden="1">
              <a:extLst>
                <a:ext uri="{63B3BB69-23CF-44E3-9099-C40C66FF867C}">
                  <a14:compatExt spid="_x0000_s5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589813</xdr:row>
          <xdr:rowOff>95250</xdr:rowOff>
        </xdr:from>
        <xdr:to>
          <xdr:col>8456</xdr:col>
          <xdr:colOff>323850</xdr:colOff>
          <xdr:row>589818</xdr:row>
          <xdr:rowOff>47625</xdr:rowOff>
        </xdr:to>
        <xdr:sp macro="" textlink="">
          <xdr:nvSpPr>
            <xdr:cNvPr id="5658" name="Object 1562" hidden="1">
              <a:extLst>
                <a:ext uri="{63B3BB69-23CF-44E3-9099-C40C66FF867C}">
                  <a14:compatExt spid="_x0000_s5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655349</xdr:row>
          <xdr:rowOff>95250</xdr:rowOff>
        </xdr:from>
        <xdr:to>
          <xdr:col>8456</xdr:col>
          <xdr:colOff>323850</xdr:colOff>
          <xdr:row>655354</xdr:row>
          <xdr:rowOff>47625</xdr:rowOff>
        </xdr:to>
        <xdr:sp macro="" textlink="">
          <xdr:nvSpPr>
            <xdr:cNvPr id="5659" name="Object 1563" hidden="1">
              <a:extLst>
                <a:ext uri="{63B3BB69-23CF-44E3-9099-C40C66FF867C}">
                  <a14:compatExt spid="_x0000_s5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720885</xdr:row>
          <xdr:rowOff>95250</xdr:rowOff>
        </xdr:from>
        <xdr:to>
          <xdr:col>8456</xdr:col>
          <xdr:colOff>323850</xdr:colOff>
          <xdr:row>720890</xdr:row>
          <xdr:rowOff>47625</xdr:rowOff>
        </xdr:to>
        <xdr:sp macro="" textlink="">
          <xdr:nvSpPr>
            <xdr:cNvPr id="5660" name="Object 1564" hidden="1">
              <a:extLst>
                <a:ext uri="{63B3BB69-23CF-44E3-9099-C40C66FF867C}">
                  <a14:compatExt spid="_x0000_s5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786421</xdr:row>
          <xdr:rowOff>95250</xdr:rowOff>
        </xdr:from>
        <xdr:to>
          <xdr:col>8456</xdr:col>
          <xdr:colOff>323850</xdr:colOff>
          <xdr:row>786426</xdr:row>
          <xdr:rowOff>47625</xdr:rowOff>
        </xdr:to>
        <xdr:sp macro="" textlink="">
          <xdr:nvSpPr>
            <xdr:cNvPr id="5661" name="Object 1565" hidden="1">
              <a:extLst>
                <a:ext uri="{63B3BB69-23CF-44E3-9099-C40C66FF867C}">
                  <a14:compatExt spid="_x0000_s5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851957</xdr:row>
          <xdr:rowOff>95250</xdr:rowOff>
        </xdr:from>
        <xdr:to>
          <xdr:col>8456</xdr:col>
          <xdr:colOff>323850</xdr:colOff>
          <xdr:row>851962</xdr:row>
          <xdr:rowOff>47625</xdr:rowOff>
        </xdr:to>
        <xdr:sp macro="" textlink="">
          <xdr:nvSpPr>
            <xdr:cNvPr id="5662" name="Object 1566" hidden="1">
              <a:extLst>
                <a:ext uri="{63B3BB69-23CF-44E3-9099-C40C66FF867C}">
                  <a14:compatExt spid="_x0000_s5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917493</xdr:row>
          <xdr:rowOff>95250</xdr:rowOff>
        </xdr:from>
        <xdr:to>
          <xdr:col>8456</xdr:col>
          <xdr:colOff>323850</xdr:colOff>
          <xdr:row>917498</xdr:row>
          <xdr:rowOff>47625</xdr:rowOff>
        </xdr:to>
        <xdr:sp macro="" textlink="">
          <xdr:nvSpPr>
            <xdr:cNvPr id="5663" name="Object 1567" hidden="1">
              <a:extLst>
                <a:ext uri="{63B3BB69-23CF-44E3-9099-C40C66FF867C}">
                  <a14:compatExt spid="_x0000_s5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983029</xdr:row>
          <xdr:rowOff>95250</xdr:rowOff>
        </xdr:from>
        <xdr:to>
          <xdr:col>8456</xdr:col>
          <xdr:colOff>323850</xdr:colOff>
          <xdr:row>983034</xdr:row>
          <xdr:rowOff>47625</xdr:rowOff>
        </xdr:to>
        <xdr:sp macro="" textlink="">
          <xdr:nvSpPr>
            <xdr:cNvPr id="5664" name="Object 1568" hidden="1">
              <a:extLst>
                <a:ext uri="{63B3BB69-23CF-44E3-9099-C40C66FF867C}">
                  <a14:compatExt spid="_x0000_s5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10</xdr:row>
          <xdr:rowOff>95250</xdr:rowOff>
        </xdr:from>
        <xdr:to>
          <xdr:col>8712</xdr:col>
          <xdr:colOff>323850</xdr:colOff>
          <xdr:row>15</xdr:row>
          <xdr:rowOff>47625</xdr:rowOff>
        </xdr:to>
        <xdr:sp macro="" textlink="">
          <xdr:nvSpPr>
            <xdr:cNvPr id="5665" name="Object 1569" hidden="1">
              <a:extLst>
                <a:ext uri="{63B3BB69-23CF-44E3-9099-C40C66FF867C}">
                  <a14:compatExt spid="_x0000_s5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65525</xdr:row>
          <xdr:rowOff>95250</xdr:rowOff>
        </xdr:from>
        <xdr:to>
          <xdr:col>8712</xdr:col>
          <xdr:colOff>323850</xdr:colOff>
          <xdr:row>65530</xdr:row>
          <xdr:rowOff>47625</xdr:rowOff>
        </xdr:to>
        <xdr:sp macro="" textlink="">
          <xdr:nvSpPr>
            <xdr:cNvPr id="5666" name="Object 1570" hidden="1">
              <a:extLst>
                <a:ext uri="{63B3BB69-23CF-44E3-9099-C40C66FF867C}">
                  <a14:compatExt spid="_x0000_s5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131061</xdr:row>
          <xdr:rowOff>95250</xdr:rowOff>
        </xdr:from>
        <xdr:to>
          <xdr:col>8712</xdr:col>
          <xdr:colOff>323850</xdr:colOff>
          <xdr:row>131066</xdr:row>
          <xdr:rowOff>47625</xdr:rowOff>
        </xdr:to>
        <xdr:sp macro="" textlink="">
          <xdr:nvSpPr>
            <xdr:cNvPr id="5667" name="Object 1571" hidden="1">
              <a:extLst>
                <a:ext uri="{63B3BB69-23CF-44E3-9099-C40C66FF867C}">
                  <a14:compatExt spid="_x0000_s5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196597</xdr:row>
          <xdr:rowOff>95250</xdr:rowOff>
        </xdr:from>
        <xdr:to>
          <xdr:col>8712</xdr:col>
          <xdr:colOff>323850</xdr:colOff>
          <xdr:row>196602</xdr:row>
          <xdr:rowOff>47625</xdr:rowOff>
        </xdr:to>
        <xdr:sp macro="" textlink="">
          <xdr:nvSpPr>
            <xdr:cNvPr id="5668" name="Object 1572" hidden="1">
              <a:extLst>
                <a:ext uri="{63B3BB69-23CF-44E3-9099-C40C66FF867C}">
                  <a14:compatExt spid="_x0000_s5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262133</xdr:row>
          <xdr:rowOff>95250</xdr:rowOff>
        </xdr:from>
        <xdr:to>
          <xdr:col>8712</xdr:col>
          <xdr:colOff>323850</xdr:colOff>
          <xdr:row>262138</xdr:row>
          <xdr:rowOff>47625</xdr:rowOff>
        </xdr:to>
        <xdr:sp macro="" textlink="">
          <xdr:nvSpPr>
            <xdr:cNvPr id="5669" name="Object 1573" hidden="1">
              <a:extLst>
                <a:ext uri="{63B3BB69-23CF-44E3-9099-C40C66FF867C}">
                  <a14:compatExt spid="_x0000_s5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327669</xdr:row>
          <xdr:rowOff>95250</xdr:rowOff>
        </xdr:from>
        <xdr:to>
          <xdr:col>8712</xdr:col>
          <xdr:colOff>323850</xdr:colOff>
          <xdr:row>327674</xdr:row>
          <xdr:rowOff>47625</xdr:rowOff>
        </xdr:to>
        <xdr:sp macro="" textlink="">
          <xdr:nvSpPr>
            <xdr:cNvPr id="5670" name="Object 1574" hidden="1">
              <a:extLst>
                <a:ext uri="{63B3BB69-23CF-44E3-9099-C40C66FF867C}">
                  <a14:compatExt spid="_x0000_s5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393205</xdr:row>
          <xdr:rowOff>95250</xdr:rowOff>
        </xdr:from>
        <xdr:to>
          <xdr:col>8712</xdr:col>
          <xdr:colOff>323850</xdr:colOff>
          <xdr:row>393210</xdr:row>
          <xdr:rowOff>47625</xdr:rowOff>
        </xdr:to>
        <xdr:sp macro="" textlink="">
          <xdr:nvSpPr>
            <xdr:cNvPr id="5671" name="Object 1575" hidden="1">
              <a:extLst>
                <a:ext uri="{63B3BB69-23CF-44E3-9099-C40C66FF867C}">
                  <a14:compatExt spid="_x0000_s5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458741</xdr:row>
          <xdr:rowOff>95250</xdr:rowOff>
        </xdr:from>
        <xdr:to>
          <xdr:col>8712</xdr:col>
          <xdr:colOff>323850</xdr:colOff>
          <xdr:row>458746</xdr:row>
          <xdr:rowOff>47625</xdr:rowOff>
        </xdr:to>
        <xdr:sp macro="" textlink="">
          <xdr:nvSpPr>
            <xdr:cNvPr id="5672" name="Object 1576" hidden="1">
              <a:extLst>
                <a:ext uri="{63B3BB69-23CF-44E3-9099-C40C66FF867C}">
                  <a14:compatExt spid="_x0000_s5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524277</xdr:row>
          <xdr:rowOff>95250</xdr:rowOff>
        </xdr:from>
        <xdr:to>
          <xdr:col>8712</xdr:col>
          <xdr:colOff>323850</xdr:colOff>
          <xdr:row>524282</xdr:row>
          <xdr:rowOff>47625</xdr:rowOff>
        </xdr:to>
        <xdr:sp macro="" textlink="">
          <xdr:nvSpPr>
            <xdr:cNvPr id="5673" name="Object 1577" hidden="1">
              <a:extLst>
                <a:ext uri="{63B3BB69-23CF-44E3-9099-C40C66FF867C}">
                  <a14:compatExt spid="_x0000_s5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589813</xdr:row>
          <xdr:rowOff>95250</xdr:rowOff>
        </xdr:from>
        <xdr:to>
          <xdr:col>8712</xdr:col>
          <xdr:colOff>323850</xdr:colOff>
          <xdr:row>589818</xdr:row>
          <xdr:rowOff>47625</xdr:rowOff>
        </xdr:to>
        <xdr:sp macro="" textlink="">
          <xdr:nvSpPr>
            <xdr:cNvPr id="5674" name="Object 1578" hidden="1">
              <a:extLst>
                <a:ext uri="{63B3BB69-23CF-44E3-9099-C40C66FF867C}">
                  <a14:compatExt spid="_x0000_s5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655349</xdr:row>
          <xdr:rowOff>95250</xdr:rowOff>
        </xdr:from>
        <xdr:to>
          <xdr:col>8712</xdr:col>
          <xdr:colOff>323850</xdr:colOff>
          <xdr:row>655354</xdr:row>
          <xdr:rowOff>47625</xdr:rowOff>
        </xdr:to>
        <xdr:sp macro="" textlink="">
          <xdr:nvSpPr>
            <xdr:cNvPr id="5675" name="Object 1579" hidden="1">
              <a:extLst>
                <a:ext uri="{63B3BB69-23CF-44E3-9099-C40C66FF867C}">
                  <a14:compatExt spid="_x0000_s5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720885</xdr:row>
          <xdr:rowOff>95250</xdr:rowOff>
        </xdr:from>
        <xdr:to>
          <xdr:col>8712</xdr:col>
          <xdr:colOff>323850</xdr:colOff>
          <xdr:row>720890</xdr:row>
          <xdr:rowOff>47625</xdr:rowOff>
        </xdr:to>
        <xdr:sp macro="" textlink="">
          <xdr:nvSpPr>
            <xdr:cNvPr id="5676" name="Object 1580" hidden="1">
              <a:extLst>
                <a:ext uri="{63B3BB69-23CF-44E3-9099-C40C66FF867C}">
                  <a14:compatExt spid="_x0000_s5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786421</xdr:row>
          <xdr:rowOff>95250</xdr:rowOff>
        </xdr:from>
        <xdr:to>
          <xdr:col>8712</xdr:col>
          <xdr:colOff>323850</xdr:colOff>
          <xdr:row>786426</xdr:row>
          <xdr:rowOff>47625</xdr:rowOff>
        </xdr:to>
        <xdr:sp macro="" textlink="">
          <xdr:nvSpPr>
            <xdr:cNvPr id="5677" name="Object 1581" hidden="1">
              <a:extLst>
                <a:ext uri="{63B3BB69-23CF-44E3-9099-C40C66FF867C}">
                  <a14:compatExt spid="_x0000_s5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851957</xdr:row>
          <xdr:rowOff>95250</xdr:rowOff>
        </xdr:from>
        <xdr:to>
          <xdr:col>8712</xdr:col>
          <xdr:colOff>323850</xdr:colOff>
          <xdr:row>851962</xdr:row>
          <xdr:rowOff>47625</xdr:rowOff>
        </xdr:to>
        <xdr:sp macro="" textlink="">
          <xdr:nvSpPr>
            <xdr:cNvPr id="5678" name="Object 1582" hidden="1">
              <a:extLst>
                <a:ext uri="{63B3BB69-23CF-44E3-9099-C40C66FF867C}">
                  <a14:compatExt spid="_x0000_s5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917493</xdr:row>
          <xdr:rowOff>95250</xdr:rowOff>
        </xdr:from>
        <xdr:to>
          <xdr:col>8712</xdr:col>
          <xdr:colOff>323850</xdr:colOff>
          <xdr:row>917498</xdr:row>
          <xdr:rowOff>47625</xdr:rowOff>
        </xdr:to>
        <xdr:sp macro="" textlink="">
          <xdr:nvSpPr>
            <xdr:cNvPr id="5679" name="Object 1583" hidden="1">
              <a:extLst>
                <a:ext uri="{63B3BB69-23CF-44E3-9099-C40C66FF867C}">
                  <a14:compatExt spid="_x0000_s5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983029</xdr:row>
          <xdr:rowOff>95250</xdr:rowOff>
        </xdr:from>
        <xdr:to>
          <xdr:col>8712</xdr:col>
          <xdr:colOff>323850</xdr:colOff>
          <xdr:row>983034</xdr:row>
          <xdr:rowOff>47625</xdr:rowOff>
        </xdr:to>
        <xdr:sp macro="" textlink="">
          <xdr:nvSpPr>
            <xdr:cNvPr id="5680" name="Object 1584" hidden="1">
              <a:extLst>
                <a:ext uri="{63B3BB69-23CF-44E3-9099-C40C66FF867C}">
                  <a14:compatExt spid="_x0000_s5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10</xdr:row>
          <xdr:rowOff>95250</xdr:rowOff>
        </xdr:from>
        <xdr:to>
          <xdr:col>8968</xdr:col>
          <xdr:colOff>323850</xdr:colOff>
          <xdr:row>15</xdr:row>
          <xdr:rowOff>47625</xdr:rowOff>
        </xdr:to>
        <xdr:sp macro="" textlink="">
          <xdr:nvSpPr>
            <xdr:cNvPr id="5681" name="Object 1585" hidden="1">
              <a:extLst>
                <a:ext uri="{63B3BB69-23CF-44E3-9099-C40C66FF867C}">
                  <a14:compatExt spid="_x0000_s5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65525</xdr:row>
          <xdr:rowOff>95250</xdr:rowOff>
        </xdr:from>
        <xdr:to>
          <xdr:col>8968</xdr:col>
          <xdr:colOff>323850</xdr:colOff>
          <xdr:row>65530</xdr:row>
          <xdr:rowOff>47625</xdr:rowOff>
        </xdr:to>
        <xdr:sp macro="" textlink="">
          <xdr:nvSpPr>
            <xdr:cNvPr id="5682" name="Object 1586" hidden="1">
              <a:extLst>
                <a:ext uri="{63B3BB69-23CF-44E3-9099-C40C66FF867C}">
                  <a14:compatExt spid="_x0000_s5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131061</xdr:row>
          <xdr:rowOff>95250</xdr:rowOff>
        </xdr:from>
        <xdr:to>
          <xdr:col>8968</xdr:col>
          <xdr:colOff>323850</xdr:colOff>
          <xdr:row>131066</xdr:row>
          <xdr:rowOff>47625</xdr:rowOff>
        </xdr:to>
        <xdr:sp macro="" textlink="">
          <xdr:nvSpPr>
            <xdr:cNvPr id="5683" name="Object 1587" hidden="1">
              <a:extLst>
                <a:ext uri="{63B3BB69-23CF-44E3-9099-C40C66FF867C}">
                  <a14:compatExt spid="_x0000_s5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196597</xdr:row>
          <xdr:rowOff>95250</xdr:rowOff>
        </xdr:from>
        <xdr:to>
          <xdr:col>8968</xdr:col>
          <xdr:colOff>323850</xdr:colOff>
          <xdr:row>196602</xdr:row>
          <xdr:rowOff>47625</xdr:rowOff>
        </xdr:to>
        <xdr:sp macro="" textlink="">
          <xdr:nvSpPr>
            <xdr:cNvPr id="5684" name="Object 1588" hidden="1">
              <a:extLst>
                <a:ext uri="{63B3BB69-23CF-44E3-9099-C40C66FF867C}">
                  <a14:compatExt spid="_x0000_s5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262133</xdr:row>
          <xdr:rowOff>95250</xdr:rowOff>
        </xdr:from>
        <xdr:to>
          <xdr:col>8968</xdr:col>
          <xdr:colOff>323850</xdr:colOff>
          <xdr:row>262138</xdr:row>
          <xdr:rowOff>47625</xdr:rowOff>
        </xdr:to>
        <xdr:sp macro="" textlink="">
          <xdr:nvSpPr>
            <xdr:cNvPr id="5685" name="Object 1589" hidden="1">
              <a:extLst>
                <a:ext uri="{63B3BB69-23CF-44E3-9099-C40C66FF867C}">
                  <a14:compatExt spid="_x0000_s5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327669</xdr:row>
          <xdr:rowOff>95250</xdr:rowOff>
        </xdr:from>
        <xdr:to>
          <xdr:col>8968</xdr:col>
          <xdr:colOff>323850</xdr:colOff>
          <xdr:row>327674</xdr:row>
          <xdr:rowOff>47625</xdr:rowOff>
        </xdr:to>
        <xdr:sp macro="" textlink="">
          <xdr:nvSpPr>
            <xdr:cNvPr id="5686" name="Object 1590" hidden="1">
              <a:extLst>
                <a:ext uri="{63B3BB69-23CF-44E3-9099-C40C66FF867C}">
                  <a14:compatExt spid="_x0000_s5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393205</xdr:row>
          <xdr:rowOff>95250</xdr:rowOff>
        </xdr:from>
        <xdr:to>
          <xdr:col>8968</xdr:col>
          <xdr:colOff>323850</xdr:colOff>
          <xdr:row>393210</xdr:row>
          <xdr:rowOff>47625</xdr:rowOff>
        </xdr:to>
        <xdr:sp macro="" textlink="">
          <xdr:nvSpPr>
            <xdr:cNvPr id="5687" name="Object 1591" hidden="1">
              <a:extLst>
                <a:ext uri="{63B3BB69-23CF-44E3-9099-C40C66FF867C}">
                  <a14:compatExt spid="_x0000_s5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458741</xdr:row>
          <xdr:rowOff>95250</xdr:rowOff>
        </xdr:from>
        <xdr:to>
          <xdr:col>8968</xdr:col>
          <xdr:colOff>323850</xdr:colOff>
          <xdr:row>458746</xdr:row>
          <xdr:rowOff>47625</xdr:rowOff>
        </xdr:to>
        <xdr:sp macro="" textlink="">
          <xdr:nvSpPr>
            <xdr:cNvPr id="5688" name="Object 1592" hidden="1">
              <a:extLst>
                <a:ext uri="{63B3BB69-23CF-44E3-9099-C40C66FF867C}">
                  <a14:compatExt spid="_x0000_s5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524277</xdr:row>
          <xdr:rowOff>95250</xdr:rowOff>
        </xdr:from>
        <xdr:to>
          <xdr:col>8968</xdr:col>
          <xdr:colOff>323850</xdr:colOff>
          <xdr:row>524282</xdr:row>
          <xdr:rowOff>47625</xdr:rowOff>
        </xdr:to>
        <xdr:sp macro="" textlink="">
          <xdr:nvSpPr>
            <xdr:cNvPr id="5689" name="Object 1593" hidden="1">
              <a:extLst>
                <a:ext uri="{63B3BB69-23CF-44E3-9099-C40C66FF867C}">
                  <a14:compatExt spid="_x0000_s5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589813</xdr:row>
          <xdr:rowOff>95250</xdr:rowOff>
        </xdr:from>
        <xdr:to>
          <xdr:col>8968</xdr:col>
          <xdr:colOff>323850</xdr:colOff>
          <xdr:row>589818</xdr:row>
          <xdr:rowOff>47625</xdr:rowOff>
        </xdr:to>
        <xdr:sp macro="" textlink="">
          <xdr:nvSpPr>
            <xdr:cNvPr id="5690" name="Object 1594" hidden="1">
              <a:extLst>
                <a:ext uri="{63B3BB69-23CF-44E3-9099-C40C66FF867C}">
                  <a14:compatExt spid="_x0000_s5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655349</xdr:row>
          <xdr:rowOff>95250</xdr:rowOff>
        </xdr:from>
        <xdr:to>
          <xdr:col>8968</xdr:col>
          <xdr:colOff>323850</xdr:colOff>
          <xdr:row>655354</xdr:row>
          <xdr:rowOff>47625</xdr:rowOff>
        </xdr:to>
        <xdr:sp macro="" textlink="">
          <xdr:nvSpPr>
            <xdr:cNvPr id="5691" name="Object 1595" hidden="1">
              <a:extLst>
                <a:ext uri="{63B3BB69-23CF-44E3-9099-C40C66FF867C}">
                  <a14:compatExt spid="_x0000_s5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720885</xdr:row>
          <xdr:rowOff>95250</xdr:rowOff>
        </xdr:from>
        <xdr:to>
          <xdr:col>8968</xdr:col>
          <xdr:colOff>323850</xdr:colOff>
          <xdr:row>720890</xdr:row>
          <xdr:rowOff>47625</xdr:rowOff>
        </xdr:to>
        <xdr:sp macro="" textlink="">
          <xdr:nvSpPr>
            <xdr:cNvPr id="5692" name="Object 1596" hidden="1">
              <a:extLst>
                <a:ext uri="{63B3BB69-23CF-44E3-9099-C40C66FF867C}">
                  <a14:compatExt spid="_x0000_s5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786421</xdr:row>
          <xdr:rowOff>95250</xdr:rowOff>
        </xdr:from>
        <xdr:to>
          <xdr:col>8968</xdr:col>
          <xdr:colOff>323850</xdr:colOff>
          <xdr:row>786426</xdr:row>
          <xdr:rowOff>47625</xdr:rowOff>
        </xdr:to>
        <xdr:sp macro="" textlink="">
          <xdr:nvSpPr>
            <xdr:cNvPr id="5693" name="Object 1597" hidden="1">
              <a:extLst>
                <a:ext uri="{63B3BB69-23CF-44E3-9099-C40C66FF867C}">
                  <a14:compatExt spid="_x0000_s5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851957</xdr:row>
          <xdr:rowOff>95250</xdr:rowOff>
        </xdr:from>
        <xdr:to>
          <xdr:col>8968</xdr:col>
          <xdr:colOff>323850</xdr:colOff>
          <xdr:row>851962</xdr:row>
          <xdr:rowOff>47625</xdr:rowOff>
        </xdr:to>
        <xdr:sp macro="" textlink="">
          <xdr:nvSpPr>
            <xdr:cNvPr id="5694" name="Object 1598" hidden="1">
              <a:extLst>
                <a:ext uri="{63B3BB69-23CF-44E3-9099-C40C66FF867C}">
                  <a14:compatExt spid="_x0000_s5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917493</xdr:row>
          <xdr:rowOff>95250</xdr:rowOff>
        </xdr:from>
        <xdr:to>
          <xdr:col>8968</xdr:col>
          <xdr:colOff>323850</xdr:colOff>
          <xdr:row>917498</xdr:row>
          <xdr:rowOff>47625</xdr:rowOff>
        </xdr:to>
        <xdr:sp macro="" textlink="">
          <xdr:nvSpPr>
            <xdr:cNvPr id="5695" name="Object 1599" hidden="1">
              <a:extLst>
                <a:ext uri="{63B3BB69-23CF-44E3-9099-C40C66FF867C}">
                  <a14:compatExt spid="_x0000_s5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983029</xdr:row>
          <xdr:rowOff>95250</xdr:rowOff>
        </xdr:from>
        <xdr:to>
          <xdr:col>8968</xdr:col>
          <xdr:colOff>323850</xdr:colOff>
          <xdr:row>983034</xdr:row>
          <xdr:rowOff>47625</xdr:rowOff>
        </xdr:to>
        <xdr:sp macro="" textlink="">
          <xdr:nvSpPr>
            <xdr:cNvPr id="5696" name="Object 1600" hidden="1">
              <a:extLst>
                <a:ext uri="{63B3BB69-23CF-44E3-9099-C40C66FF867C}">
                  <a14:compatExt spid="_x0000_s5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10</xdr:row>
          <xdr:rowOff>95250</xdr:rowOff>
        </xdr:from>
        <xdr:to>
          <xdr:col>9224</xdr:col>
          <xdr:colOff>323850</xdr:colOff>
          <xdr:row>15</xdr:row>
          <xdr:rowOff>47625</xdr:rowOff>
        </xdr:to>
        <xdr:sp macro="" textlink="">
          <xdr:nvSpPr>
            <xdr:cNvPr id="5697" name="Object 1601" hidden="1">
              <a:extLst>
                <a:ext uri="{63B3BB69-23CF-44E3-9099-C40C66FF867C}">
                  <a14:compatExt spid="_x0000_s5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65525</xdr:row>
          <xdr:rowOff>95250</xdr:rowOff>
        </xdr:from>
        <xdr:to>
          <xdr:col>9224</xdr:col>
          <xdr:colOff>323850</xdr:colOff>
          <xdr:row>65530</xdr:row>
          <xdr:rowOff>47625</xdr:rowOff>
        </xdr:to>
        <xdr:sp macro="" textlink="">
          <xdr:nvSpPr>
            <xdr:cNvPr id="5698" name="Object 1602" hidden="1">
              <a:extLst>
                <a:ext uri="{63B3BB69-23CF-44E3-9099-C40C66FF867C}">
                  <a14:compatExt spid="_x0000_s5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131061</xdr:row>
          <xdr:rowOff>95250</xdr:rowOff>
        </xdr:from>
        <xdr:to>
          <xdr:col>9224</xdr:col>
          <xdr:colOff>323850</xdr:colOff>
          <xdr:row>131066</xdr:row>
          <xdr:rowOff>47625</xdr:rowOff>
        </xdr:to>
        <xdr:sp macro="" textlink="">
          <xdr:nvSpPr>
            <xdr:cNvPr id="5699" name="Object 1603" hidden="1">
              <a:extLst>
                <a:ext uri="{63B3BB69-23CF-44E3-9099-C40C66FF867C}">
                  <a14:compatExt spid="_x0000_s5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196597</xdr:row>
          <xdr:rowOff>95250</xdr:rowOff>
        </xdr:from>
        <xdr:to>
          <xdr:col>9224</xdr:col>
          <xdr:colOff>323850</xdr:colOff>
          <xdr:row>196602</xdr:row>
          <xdr:rowOff>47625</xdr:rowOff>
        </xdr:to>
        <xdr:sp macro="" textlink="">
          <xdr:nvSpPr>
            <xdr:cNvPr id="5700" name="Object 1604" hidden="1">
              <a:extLst>
                <a:ext uri="{63B3BB69-23CF-44E3-9099-C40C66FF867C}">
                  <a14:compatExt spid="_x0000_s5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262133</xdr:row>
          <xdr:rowOff>95250</xdr:rowOff>
        </xdr:from>
        <xdr:to>
          <xdr:col>9224</xdr:col>
          <xdr:colOff>323850</xdr:colOff>
          <xdr:row>262138</xdr:row>
          <xdr:rowOff>47625</xdr:rowOff>
        </xdr:to>
        <xdr:sp macro="" textlink="">
          <xdr:nvSpPr>
            <xdr:cNvPr id="5701" name="Object 1605" hidden="1">
              <a:extLst>
                <a:ext uri="{63B3BB69-23CF-44E3-9099-C40C66FF867C}">
                  <a14:compatExt spid="_x0000_s5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327669</xdr:row>
          <xdr:rowOff>95250</xdr:rowOff>
        </xdr:from>
        <xdr:to>
          <xdr:col>9224</xdr:col>
          <xdr:colOff>323850</xdr:colOff>
          <xdr:row>327674</xdr:row>
          <xdr:rowOff>47625</xdr:rowOff>
        </xdr:to>
        <xdr:sp macro="" textlink="">
          <xdr:nvSpPr>
            <xdr:cNvPr id="5702" name="Object 1606" hidden="1">
              <a:extLst>
                <a:ext uri="{63B3BB69-23CF-44E3-9099-C40C66FF867C}">
                  <a14:compatExt spid="_x0000_s5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393205</xdr:row>
          <xdr:rowOff>95250</xdr:rowOff>
        </xdr:from>
        <xdr:to>
          <xdr:col>9224</xdr:col>
          <xdr:colOff>323850</xdr:colOff>
          <xdr:row>393210</xdr:row>
          <xdr:rowOff>47625</xdr:rowOff>
        </xdr:to>
        <xdr:sp macro="" textlink="">
          <xdr:nvSpPr>
            <xdr:cNvPr id="5703" name="Object 1607" hidden="1">
              <a:extLst>
                <a:ext uri="{63B3BB69-23CF-44E3-9099-C40C66FF867C}">
                  <a14:compatExt spid="_x0000_s5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458741</xdr:row>
          <xdr:rowOff>95250</xdr:rowOff>
        </xdr:from>
        <xdr:to>
          <xdr:col>9224</xdr:col>
          <xdr:colOff>323850</xdr:colOff>
          <xdr:row>458746</xdr:row>
          <xdr:rowOff>47625</xdr:rowOff>
        </xdr:to>
        <xdr:sp macro="" textlink="">
          <xdr:nvSpPr>
            <xdr:cNvPr id="5704" name="Object 1608" hidden="1">
              <a:extLst>
                <a:ext uri="{63B3BB69-23CF-44E3-9099-C40C66FF867C}">
                  <a14:compatExt spid="_x0000_s5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524277</xdr:row>
          <xdr:rowOff>95250</xdr:rowOff>
        </xdr:from>
        <xdr:to>
          <xdr:col>9224</xdr:col>
          <xdr:colOff>323850</xdr:colOff>
          <xdr:row>524282</xdr:row>
          <xdr:rowOff>47625</xdr:rowOff>
        </xdr:to>
        <xdr:sp macro="" textlink="">
          <xdr:nvSpPr>
            <xdr:cNvPr id="5705" name="Object 1609" hidden="1">
              <a:extLst>
                <a:ext uri="{63B3BB69-23CF-44E3-9099-C40C66FF867C}">
                  <a14:compatExt spid="_x0000_s5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589813</xdr:row>
          <xdr:rowOff>95250</xdr:rowOff>
        </xdr:from>
        <xdr:to>
          <xdr:col>9224</xdr:col>
          <xdr:colOff>323850</xdr:colOff>
          <xdr:row>589818</xdr:row>
          <xdr:rowOff>47625</xdr:rowOff>
        </xdr:to>
        <xdr:sp macro="" textlink="">
          <xdr:nvSpPr>
            <xdr:cNvPr id="5706" name="Object 1610" hidden="1">
              <a:extLst>
                <a:ext uri="{63B3BB69-23CF-44E3-9099-C40C66FF867C}">
                  <a14:compatExt spid="_x0000_s5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655349</xdr:row>
          <xdr:rowOff>95250</xdr:rowOff>
        </xdr:from>
        <xdr:to>
          <xdr:col>9224</xdr:col>
          <xdr:colOff>323850</xdr:colOff>
          <xdr:row>655354</xdr:row>
          <xdr:rowOff>47625</xdr:rowOff>
        </xdr:to>
        <xdr:sp macro="" textlink="">
          <xdr:nvSpPr>
            <xdr:cNvPr id="5707" name="Object 1611" hidden="1">
              <a:extLst>
                <a:ext uri="{63B3BB69-23CF-44E3-9099-C40C66FF867C}">
                  <a14:compatExt spid="_x0000_s5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720885</xdr:row>
          <xdr:rowOff>95250</xdr:rowOff>
        </xdr:from>
        <xdr:to>
          <xdr:col>9224</xdr:col>
          <xdr:colOff>323850</xdr:colOff>
          <xdr:row>720890</xdr:row>
          <xdr:rowOff>47625</xdr:rowOff>
        </xdr:to>
        <xdr:sp macro="" textlink="">
          <xdr:nvSpPr>
            <xdr:cNvPr id="5708" name="Object 1612" hidden="1">
              <a:extLst>
                <a:ext uri="{63B3BB69-23CF-44E3-9099-C40C66FF867C}">
                  <a14:compatExt spid="_x0000_s5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786421</xdr:row>
          <xdr:rowOff>95250</xdr:rowOff>
        </xdr:from>
        <xdr:to>
          <xdr:col>9224</xdr:col>
          <xdr:colOff>323850</xdr:colOff>
          <xdr:row>786426</xdr:row>
          <xdr:rowOff>47625</xdr:rowOff>
        </xdr:to>
        <xdr:sp macro="" textlink="">
          <xdr:nvSpPr>
            <xdr:cNvPr id="5709" name="Object 1613" hidden="1">
              <a:extLst>
                <a:ext uri="{63B3BB69-23CF-44E3-9099-C40C66FF867C}">
                  <a14:compatExt spid="_x0000_s5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851957</xdr:row>
          <xdr:rowOff>95250</xdr:rowOff>
        </xdr:from>
        <xdr:to>
          <xdr:col>9224</xdr:col>
          <xdr:colOff>323850</xdr:colOff>
          <xdr:row>851962</xdr:row>
          <xdr:rowOff>47625</xdr:rowOff>
        </xdr:to>
        <xdr:sp macro="" textlink="">
          <xdr:nvSpPr>
            <xdr:cNvPr id="5710" name="Object 1614" hidden="1">
              <a:extLst>
                <a:ext uri="{63B3BB69-23CF-44E3-9099-C40C66FF867C}">
                  <a14:compatExt spid="_x0000_s5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917493</xdr:row>
          <xdr:rowOff>95250</xdr:rowOff>
        </xdr:from>
        <xdr:to>
          <xdr:col>9224</xdr:col>
          <xdr:colOff>323850</xdr:colOff>
          <xdr:row>917498</xdr:row>
          <xdr:rowOff>47625</xdr:rowOff>
        </xdr:to>
        <xdr:sp macro="" textlink="">
          <xdr:nvSpPr>
            <xdr:cNvPr id="5711" name="Object 1615" hidden="1">
              <a:extLst>
                <a:ext uri="{63B3BB69-23CF-44E3-9099-C40C66FF867C}">
                  <a14:compatExt spid="_x0000_s5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983029</xdr:row>
          <xdr:rowOff>95250</xdr:rowOff>
        </xdr:from>
        <xdr:to>
          <xdr:col>9224</xdr:col>
          <xdr:colOff>323850</xdr:colOff>
          <xdr:row>983034</xdr:row>
          <xdr:rowOff>47625</xdr:rowOff>
        </xdr:to>
        <xdr:sp macro="" textlink="">
          <xdr:nvSpPr>
            <xdr:cNvPr id="5712" name="Object 1616" hidden="1">
              <a:extLst>
                <a:ext uri="{63B3BB69-23CF-44E3-9099-C40C66FF867C}">
                  <a14:compatExt spid="_x0000_s5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10</xdr:row>
          <xdr:rowOff>95250</xdr:rowOff>
        </xdr:from>
        <xdr:to>
          <xdr:col>9480</xdr:col>
          <xdr:colOff>323850</xdr:colOff>
          <xdr:row>15</xdr:row>
          <xdr:rowOff>47625</xdr:rowOff>
        </xdr:to>
        <xdr:sp macro="" textlink="">
          <xdr:nvSpPr>
            <xdr:cNvPr id="5713" name="Object 1617" hidden="1">
              <a:extLst>
                <a:ext uri="{63B3BB69-23CF-44E3-9099-C40C66FF867C}">
                  <a14:compatExt spid="_x0000_s5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65525</xdr:row>
          <xdr:rowOff>95250</xdr:rowOff>
        </xdr:from>
        <xdr:to>
          <xdr:col>9480</xdr:col>
          <xdr:colOff>323850</xdr:colOff>
          <xdr:row>65530</xdr:row>
          <xdr:rowOff>47625</xdr:rowOff>
        </xdr:to>
        <xdr:sp macro="" textlink="">
          <xdr:nvSpPr>
            <xdr:cNvPr id="5714" name="Object 1618" hidden="1">
              <a:extLst>
                <a:ext uri="{63B3BB69-23CF-44E3-9099-C40C66FF867C}">
                  <a14:compatExt spid="_x0000_s5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131061</xdr:row>
          <xdr:rowOff>95250</xdr:rowOff>
        </xdr:from>
        <xdr:to>
          <xdr:col>9480</xdr:col>
          <xdr:colOff>323850</xdr:colOff>
          <xdr:row>131066</xdr:row>
          <xdr:rowOff>47625</xdr:rowOff>
        </xdr:to>
        <xdr:sp macro="" textlink="">
          <xdr:nvSpPr>
            <xdr:cNvPr id="5715" name="Object 1619" hidden="1">
              <a:extLst>
                <a:ext uri="{63B3BB69-23CF-44E3-9099-C40C66FF867C}">
                  <a14:compatExt spid="_x0000_s5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196597</xdr:row>
          <xdr:rowOff>95250</xdr:rowOff>
        </xdr:from>
        <xdr:to>
          <xdr:col>9480</xdr:col>
          <xdr:colOff>323850</xdr:colOff>
          <xdr:row>196602</xdr:row>
          <xdr:rowOff>47625</xdr:rowOff>
        </xdr:to>
        <xdr:sp macro="" textlink="">
          <xdr:nvSpPr>
            <xdr:cNvPr id="5716" name="Object 1620" hidden="1">
              <a:extLst>
                <a:ext uri="{63B3BB69-23CF-44E3-9099-C40C66FF867C}">
                  <a14:compatExt spid="_x0000_s5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262133</xdr:row>
          <xdr:rowOff>95250</xdr:rowOff>
        </xdr:from>
        <xdr:to>
          <xdr:col>9480</xdr:col>
          <xdr:colOff>323850</xdr:colOff>
          <xdr:row>262138</xdr:row>
          <xdr:rowOff>47625</xdr:rowOff>
        </xdr:to>
        <xdr:sp macro="" textlink="">
          <xdr:nvSpPr>
            <xdr:cNvPr id="5717" name="Object 1621" hidden="1">
              <a:extLst>
                <a:ext uri="{63B3BB69-23CF-44E3-9099-C40C66FF867C}">
                  <a14:compatExt spid="_x0000_s5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327669</xdr:row>
          <xdr:rowOff>95250</xdr:rowOff>
        </xdr:from>
        <xdr:to>
          <xdr:col>9480</xdr:col>
          <xdr:colOff>323850</xdr:colOff>
          <xdr:row>327674</xdr:row>
          <xdr:rowOff>47625</xdr:rowOff>
        </xdr:to>
        <xdr:sp macro="" textlink="">
          <xdr:nvSpPr>
            <xdr:cNvPr id="5718" name="Object 1622" hidden="1">
              <a:extLst>
                <a:ext uri="{63B3BB69-23CF-44E3-9099-C40C66FF867C}">
                  <a14:compatExt spid="_x0000_s5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393205</xdr:row>
          <xdr:rowOff>95250</xdr:rowOff>
        </xdr:from>
        <xdr:to>
          <xdr:col>9480</xdr:col>
          <xdr:colOff>323850</xdr:colOff>
          <xdr:row>393210</xdr:row>
          <xdr:rowOff>47625</xdr:rowOff>
        </xdr:to>
        <xdr:sp macro="" textlink="">
          <xdr:nvSpPr>
            <xdr:cNvPr id="5719" name="Object 1623" hidden="1">
              <a:extLst>
                <a:ext uri="{63B3BB69-23CF-44E3-9099-C40C66FF867C}">
                  <a14:compatExt spid="_x0000_s5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458741</xdr:row>
          <xdr:rowOff>95250</xdr:rowOff>
        </xdr:from>
        <xdr:to>
          <xdr:col>9480</xdr:col>
          <xdr:colOff>323850</xdr:colOff>
          <xdr:row>458746</xdr:row>
          <xdr:rowOff>47625</xdr:rowOff>
        </xdr:to>
        <xdr:sp macro="" textlink="">
          <xdr:nvSpPr>
            <xdr:cNvPr id="5720" name="Object 1624" hidden="1">
              <a:extLst>
                <a:ext uri="{63B3BB69-23CF-44E3-9099-C40C66FF867C}">
                  <a14:compatExt spid="_x0000_s5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524277</xdr:row>
          <xdr:rowOff>95250</xdr:rowOff>
        </xdr:from>
        <xdr:to>
          <xdr:col>9480</xdr:col>
          <xdr:colOff>323850</xdr:colOff>
          <xdr:row>524282</xdr:row>
          <xdr:rowOff>47625</xdr:rowOff>
        </xdr:to>
        <xdr:sp macro="" textlink="">
          <xdr:nvSpPr>
            <xdr:cNvPr id="5721" name="Object 1625" hidden="1">
              <a:extLst>
                <a:ext uri="{63B3BB69-23CF-44E3-9099-C40C66FF867C}">
                  <a14:compatExt spid="_x0000_s5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589813</xdr:row>
          <xdr:rowOff>95250</xdr:rowOff>
        </xdr:from>
        <xdr:to>
          <xdr:col>9480</xdr:col>
          <xdr:colOff>323850</xdr:colOff>
          <xdr:row>589818</xdr:row>
          <xdr:rowOff>47625</xdr:rowOff>
        </xdr:to>
        <xdr:sp macro="" textlink="">
          <xdr:nvSpPr>
            <xdr:cNvPr id="5722" name="Object 1626" hidden="1">
              <a:extLst>
                <a:ext uri="{63B3BB69-23CF-44E3-9099-C40C66FF867C}">
                  <a14:compatExt spid="_x0000_s5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655349</xdr:row>
          <xdr:rowOff>95250</xdr:rowOff>
        </xdr:from>
        <xdr:to>
          <xdr:col>9480</xdr:col>
          <xdr:colOff>323850</xdr:colOff>
          <xdr:row>655354</xdr:row>
          <xdr:rowOff>47625</xdr:rowOff>
        </xdr:to>
        <xdr:sp macro="" textlink="">
          <xdr:nvSpPr>
            <xdr:cNvPr id="5723" name="Object 1627" hidden="1">
              <a:extLst>
                <a:ext uri="{63B3BB69-23CF-44E3-9099-C40C66FF867C}">
                  <a14:compatExt spid="_x0000_s5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720885</xdr:row>
          <xdr:rowOff>95250</xdr:rowOff>
        </xdr:from>
        <xdr:to>
          <xdr:col>9480</xdr:col>
          <xdr:colOff>323850</xdr:colOff>
          <xdr:row>720890</xdr:row>
          <xdr:rowOff>47625</xdr:rowOff>
        </xdr:to>
        <xdr:sp macro="" textlink="">
          <xdr:nvSpPr>
            <xdr:cNvPr id="5724" name="Object 1628" hidden="1">
              <a:extLst>
                <a:ext uri="{63B3BB69-23CF-44E3-9099-C40C66FF867C}">
                  <a14:compatExt spid="_x0000_s5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786421</xdr:row>
          <xdr:rowOff>95250</xdr:rowOff>
        </xdr:from>
        <xdr:to>
          <xdr:col>9480</xdr:col>
          <xdr:colOff>323850</xdr:colOff>
          <xdr:row>786426</xdr:row>
          <xdr:rowOff>47625</xdr:rowOff>
        </xdr:to>
        <xdr:sp macro="" textlink="">
          <xdr:nvSpPr>
            <xdr:cNvPr id="5725" name="Object 1629" hidden="1">
              <a:extLst>
                <a:ext uri="{63B3BB69-23CF-44E3-9099-C40C66FF867C}">
                  <a14:compatExt spid="_x0000_s5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851957</xdr:row>
          <xdr:rowOff>95250</xdr:rowOff>
        </xdr:from>
        <xdr:to>
          <xdr:col>9480</xdr:col>
          <xdr:colOff>323850</xdr:colOff>
          <xdr:row>851962</xdr:row>
          <xdr:rowOff>47625</xdr:rowOff>
        </xdr:to>
        <xdr:sp macro="" textlink="">
          <xdr:nvSpPr>
            <xdr:cNvPr id="5726" name="Object 1630" hidden="1">
              <a:extLst>
                <a:ext uri="{63B3BB69-23CF-44E3-9099-C40C66FF867C}">
                  <a14:compatExt spid="_x0000_s5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917493</xdr:row>
          <xdr:rowOff>95250</xdr:rowOff>
        </xdr:from>
        <xdr:to>
          <xdr:col>9480</xdr:col>
          <xdr:colOff>323850</xdr:colOff>
          <xdr:row>917498</xdr:row>
          <xdr:rowOff>47625</xdr:rowOff>
        </xdr:to>
        <xdr:sp macro="" textlink="">
          <xdr:nvSpPr>
            <xdr:cNvPr id="5727" name="Object 1631" hidden="1">
              <a:extLst>
                <a:ext uri="{63B3BB69-23CF-44E3-9099-C40C66FF867C}">
                  <a14:compatExt spid="_x0000_s5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983029</xdr:row>
          <xdr:rowOff>95250</xdr:rowOff>
        </xdr:from>
        <xdr:to>
          <xdr:col>9480</xdr:col>
          <xdr:colOff>323850</xdr:colOff>
          <xdr:row>983034</xdr:row>
          <xdr:rowOff>47625</xdr:rowOff>
        </xdr:to>
        <xdr:sp macro="" textlink="">
          <xdr:nvSpPr>
            <xdr:cNvPr id="5728" name="Object 1632" hidden="1">
              <a:extLst>
                <a:ext uri="{63B3BB69-23CF-44E3-9099-C40C66FF867C}">
                  <a14:compatExt spid="_x0000_s5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10</xdr:row>
          <xdr:rowOff>95250</xdr:rowOff>
        </xdr:from>
        <xdr:to>
          <xdr:col>9736</xdr:col>
          <xdr:colOff>323850</xdr:colOff>
          <xdr:row>15</xdr:row>
          <xdr:rowOff>47625</xdr:rowOff>
        </xdr:to>
        <xdr:sp macro="" textlink="">
          <xdr:nvSpPr>
            <xdr:cNvPr id="5729" name="Object 1633" hidden="1">
              <a:extLst>
                <a:ext uri="{63B3BB69-23CF-44E3-9099-C40C66FF867C}">
                  <a14:compatExt spid="_x0000_s5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65525</xdr:row>
          <xdr:rowOff>95250</xdr:rowOff>
        </xdr:from>
        <xdr:to>
          <xdr:col>9736</xdr:col>
          <xdr:colOff>323850</xdr:colOff>
          <xdr:row>65530</xdr:row>
          <xdr:rowOff>47625</xdr:rowOff>
        </xdr:to>
        <xdr:sp macro="" textlink="">
          <xdr:nvSpPr>
            <xdr:cNvPr id="5730" name="Object 1634" hidden="1">
              <a:extLst>
                <a:ext uri="{63B3BB69-23CF-44E3-9099-C40C66FF867C}">
                  <a14:compatExt spid="_x0000_s5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131061</xdr:row>
          <xdr:rowOff>95250</xdr:rowOff>
        </xdr:from>
        <xdr:to>
          <xdr:col>9736</xdr:col>
          <xdr:colOff>323850</xdr:colOff>
          <xdr:row>131066</xdr:row>
          <xdr:rowOff>47625</xdr:rowOff>
        </xdr:to>
        <xdr:sp macro="" textlink="">
          <xdr:nvSpPr>
            <xdr:cNvPr id="5731" name="Object 1635" hidden="1">
              <a:extLst>
                <a:ext uri="{63B3BB69-23CF-44E3-9099-C40C66FF867C}">
                  <a14:compatExt spid="_x0000_s5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196597</xdr:row>
          <xdr:rowOff>95250</xdr:rowOff>
        </xdr:from>
        <xdr:to>
          <xdr:col>9736</xdr:col>
          <xdr:colOff>323850</xdr:colOff>
          <xdr:row>196602</xdr:row>
          <xdr:rowOff>47625</xdr:rowOff>
        </xdr:to>
        <xdr:sp macro="" textlink="">
          <xdr:nvSpPr>
            <xdr:cNvPr id="5732" name="Object 1636" hidden="1">
              <a:extLst>
                <a:ext uri="{63B3BB69-23CF-44E3-9099-C40C66FF867C}">
                  <a14:compatExt spid="_x0000_s5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262133</xdr:row>
          <xdr:rowOff>95250</xdr:rowOff>
        </xdr:from>
        <xdr:to>
          <xdr:col>9736</xdr:col>
          <xdr:colOff>323850</xdr:colOff>
          <xdr:row>262138</xdr:row>
          <xdr:rowOff>47625</xdr:rowOff>
        </xdr:to>
        <xdr:sp macro="" textlink="">
          <xdr:nvSpPr>
            <xdr:cNvPr id="5733" name="Object 1637" hidden="1">
              <a:extLst>
                <a:ext uri="{63B3BB69-23CF-44E3-9099-C40C66FF867C}">
                  <a14:compatExt spid="_x0000_s5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327669</xdr:row>
          <xdr:rowOff>95250</xdr:rowOff>
        </xdr:from>
        <xdr:to>
          <xdr:col>9736</xdr:col>
          <xdr:colOff>323850</xdr:colOff>
          <xdr:row>327674</xdr:row>
          <xdr:rowOff>47625</xdr:rowOff>
        </xdr:to>
        <xdr:sp macro="" textlink="">
          <xdr:nvSpPr>
            <xdr:cNvPr id="5734" name="Object 1638" hidden="1">
              <a:extLst>
                <a:ext uri="{63B3BB69-23CF-44E3-9099-C40C66FF867C}">
                  <a14:compatExt spid="_x0000_s5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393205</xdr:row>
          <xdr:rowOff>95250</xdr:rowOff>
        </xdr:from>
        <xdr:to>
          <xdr:col>9736</xdr:col>
          <xdr:colOff>323850</xdr:colOff>
          <xdr:row>393210</xdr:row>
          <xdr:rowOff>47625</xdr:rowOff>
        </xdr:to>
        <xdr:sp macro="" textlink="">
          <xdr:nvSpPr>
            <xdr:cNvPr id="5735" name="Object 1639" hidden="1">
              <a:extLst>
                <a:ext uri="{63B3BB69-23CF-44E3-9099-C40C66FF867C}">
                  <a14:compatExt spid="_x0000_s5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458741</xdr:row>
          <xdr:rowOff>95250</xdr:rowOff>
        </xdr:from>
        <xdr:to>
          <xdr:col>9736</xdr:col>
          <xdr:colOff>323850</xdr:colOff>
          <xdr:row>458746</xdr:row>
          <xdr:rowOff>47625</xdr:rowOff>
        </xdr:to>
        <xdr:sp macro="" textlink="">
          <xdr:nvSpPr>
            <xdr:cNvPr id="5736" name="Object 1640" hidden="1">
              <a:extLst>
                <a:ext uri="{63B3BB69-23CF-44E3-9099-C40C66FF867C}">
                  <a14:compatExt spid="_x0000_s5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524277</xdr:row>
          <xdr:rowOff>95250</xdr:rowOff>
        </xdr:from>
        <xdr:to>
          <xdr:col>9736</xdr:col>
          <xdr:colOff>323850</xdr:colOff>
          <xdr:row>524282</xdr:row>
          <xdr:rowOff>47625</xdr:rowOff>
        </xdr:to>
        <xdr:sp macro="" textlink="">
          <xdr:nvSpPr>
            <xdr:cNvPr id="5737" name="Object 1641" hidden="1">
              <a:extLst>
                <a:ext uri="{63B3BB69-23CF-44E3-9099-C40C66FF867C}">
                  <a14:compatExt spid="_x0000_s5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589813</xdr:row>
          <xdr:rowOff>95250</xdr:rowOff>
        </xdr:from>
        <xdr:to>
          <xdr:col>9736</xdr:col>
          <xdr:colOff>323850</xdr:colOff>
          <xdr:row>589818</xdr:row>
          <xdr:rowOff>47625</xdr:rowOff>
        </xdr:to>
        <xdr:sp macro="" textlink="">
          <xdr:nvSpPr>
            <xdr:cNvPr id="5738" name="Object 1642" hidden="1">
              <a:extLst>
                <a:ext uri="{63B3BB69-23CF-44E3-9099-C40C66FF867C}">
                  <a14:compatExt spid="_x0000_s5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655349</xdr:row>
          <xdr:rowOff>95250</xdr:rowOff>
        </xdr:from>
        <xdr:to>
          <xdr:col>9736</xdr:col>
          <xdr:colOff>323850</xdr:colOff>
          <xdr:row>655354</xdr:row>
          <xdr:rowOff>47625</xdr:rowOff>
        </xdr:to>
        <xdr:sp macro="" textlink="">
          <xdr:nvSpPr>
            <xdr:cNvPr id="5739" name="Object 1643" hidden="1">
              <a:extLst>
                <a:ext uri="{63B3BB69-23CF-44E3-9099-C40C66FF867C}">
                  <a14:compatExt spid="_x0000_s5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720885</xdr:row>
          <xdr:rowOff>95250</xdr:rowOff>
        </xdr:from>
        <xdr:to>
          <xdr:col>9736</xdr:col>
          <xdr:colOff>323850</xdr:colOff>
          <xdr:row>720890</xdr:row>
          <xdr:rowOff>47625</xdr:rowOff>
        </xdr:to>
        <xdr:sp macro="" textlink="">
          <xdr:nvSpPr>
            <xdr:cNvPr id="5740" name="Object 1644" hidden="1">
              <a:extLst>
                <a:ext uri="{63B3BB69-23CF-44E3-9099-C40C66FF867C}">
                  <a14:compatExt spid="_x0000_s5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786421</xdr:row>
          <xdr:rowOff>95250</xdr:rowOff>
        </xdr:from>
        <xdr:to>
          <xdr:col>9736</xdr:col>
          <xdr:colOff>323850</xdr:colOff>
          <xdr:row>786426</xdr:row>
          <xdr:rowOff>47625</xdr:rowOff>
        </xdr:to>
        <xdr:sp macro="" textlink="">
          <xdr:nvSpPr>
            <xdr:cNvPr id="5741" name="Object 1645" hidden="1">
              <a:extLst>
                <a:ext uri="{63B3BB69-23CF-44E3-9099-C40C66FF867C}">
                  <a14:compatExt spid="_x0000_s5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851957</xdr:row>
          <xdr:rowOff>95250</xdr:rowOff>
        </xdr:from>
        <xdr:to>
          <xdr:col>9736</xdr:col>
          <xdr:colOff>323850</xdr:colOff>
          <xdr:row>851962</xdr:row>
          <xdr:rowOff>47625</xdr:rowOff>
        </xdr:to>
        <xdr:sp macro="" textlink="">
          <xdr:nvSpPr>
            <xdr:cNvPr id="5742" name="Object 1646" hidden="1">
              <a:extLst>
                <a:ext uri="{63B3BB69-23CF-44E3-9099-C40C66FF867C}">
                  <a14:compatExt spid="_x0000_s5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917493</xdr:row>
          <xdr:rowOff>95250</xdr:rowOff>
        </xdr:from>
        <xdr:to>
          <xdr:col>9736</xdr:col>
          <xdr:colOff>323850</xdr:colOff>
          <xdr:row>917498</xdr:row>
          <xdr:rowOff>47625</xdr:rowOff>
        </xdr:to>
        <xdr:sp macro="" textlink="">
          <xdr:nvSpPr>
            <xdr:cNvPr id="5743" name="Object 1647" hidden="1">
              <a:extLst>
                <a:ext uri="{63B3BB69-23CF-44E3-9099-C40C66FF867C}">
                  <a14:compatExt spid="_x0000_s5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983029</xdr:row>
          <xdr:rowOff>95250</xdr:rowOff>
        </xdr:from>
        <xdr:to>
          <xdr:col>9736</xdr:col>
          <xdr:colOff>323850</xdr:colOff>
          <xdr:row>983034</xdr:row>
          <xdr:rowOff>47625</xdr:rowOff>
        </xdr:to>
        <xdr:sp macro="" textlink="">
          <xdr:nvSpPr>
            <xdr:cNvPr id="5744" name="Object 1648" hidden="1">
              <a:extLst>
                <a:ext uri="{63B3BB69-23CF-44E3-9099-C40C66FF867C}">
                  <a14:compatExt spid="_x0000_s5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10</xdr:row>
          <xdr:rowOff>95250</xdr:rowOff>
        </xdr:from>
        <xdr:to>
          <xdr:col>9992</xdr:col>
          <xdr:colOff>323850</xdr:colOff>
          <xdr:row>15</xdr:row>
          <xdr:rowOff>47625</xdr:rowOff>
        </xdr:to>
        <xdr:sp macro="" textlink="">
          <xdr:nvSpPr>
            <xdr:cNvPr id="5745" name="Object 1649" hidden="1">
              <a:extLst>
                <a:ext uri="{63B3BB69-23CF-44E3-9099-C40C66FF867C}">
                  <a14:compatExt spid="_x0000_s5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65525</xdr:row>
          <xdr:rowOff>95250</xdr:rowOff>
        </xdr:from>
        <xdr:to>
          <xdr:col>9992</xdr:col>
          <xdr:colOff>323850</xdr:colOff>
          <xdr:row>65530</xdr:row>
          <xdr:rowOff>47625</xdr:rowOff>
        </xdr:to>
        <xdr:sp macro="" textlink="">
          <xdr:nvSpPr>
            <xdr:cNvPr id="5746" name="Object 1650" hidden="1">
              <a:extLst>
                <a:ext uri="{63B3BB69-23CF-44E3-9099-C40C66FF867C}">
                  <a14:compatExt spid="_x0000_s5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131061</xdr:row>
          <xdr:rowOff>95250</xdr:rowOff>
        </xdr:from>
        <xdr:to>
          <xdr:col>9992</xdr:col>
          <xdr:colOff>323850</xdr:colOff>
          <xdr:row>131066</xdr:row>
          <xdr:rowOff>47625</xdr:rowOff>
        </xdr:to>
        <xdr:sp macro="" textlink="">
          <xdr:nvSpPr>
            <xdr:cNvPr id="5747" name="Object 1651" hidden="1">
              <a:extLst>
                <a:ext uri="{63B3BB69-23CF-44E3-9099-C40C66FF867C}">
                  <a14:compatExt spid="_x0000_s5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196597</xdr:row>
          <xdr:rowOff>95250</xdr:rowOff>
        </xdr:from>
        <xdr:to>
          <xdr:col>9992</xdr:col>
          <xdr:colOff>323850</xdr:colOff>
          <xdr:row>196602</xdr:row>
          <xdr:rowOff>47625</xdr:rowOff>
        </xdr:to>
        <xdr:sp macro="" textlink="">
          <xdr:nvSpPr>
            <xdr:cNvPr id="5748" name="Object 1652" hidden="1">
              <a:extLst>
                <a:ext uri="{63B3BB69-23CF-44E3-9099-C40C66FF867C}">
                  <a14:compatExt spid="_x0000_s5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262133</xdr:row>
          <xdr:rowOff>95250</xdr:rowOff>
        </xdr:from>
        <xdr:to>
          <xdr:col>9992</xdr:col>
          <xdr:colOff>323850</xdr:colOff>
          <xdr:row>262138</xdr:row>
          <xdr:rowOff>47625</xdr:rowOff>
        </xdr:to>
        <xdr:sp macro="" textlink="">
          <xdr:nvSpPr>
            <xdr:cNvPr id="5749" name="Object 1653" hidden="1">
              <a:extLst>
                <a:ext uri="{63B3BB69-23CF-44E3-9099-C40C66FF867C}">
                  <a14:compatExt spid="_x0000_s5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327669</xdr:row>
          <xdr:rowOff>95250</xdr:rowOff>
        </xdr:from>
        <xdr:to>
          <xdr:col>9992</xdr:col>
          <xdr:colOff>323850</xdr:colOff>
          <xdr:row>327674</xdr:row>
          <xdr:rowOff>47625</xdr:rowOff>
        </xdr:to>
        <xdr:sp macro="" textlink="">
          <xdr:nvSpPr>
            <xdr:cNvPr id="5750" name="Object 1654" hidden="1">
              <a:extLst>
                <a:ext uri="{63B3BB69-23CF-44E3-9099-C40C66FF867C}">
                  <a14:compatExt spid="_x0000_s5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393205</xdr:row>
          <xdr:rowOff>95250</xdr:rowOff>
        </xdr:from>
        <xdr:to>
          <xdr:col>9992</xdr:col>
          <xdr:colOff>323850</xdr:colOff>
          <xdr:row>393210</xdr:row>
          <xdr:rowOff>47625</xdr:rowOff>
        </xdr:to>
        <xdr:sp macro="" textlink="">
          <xdr:nvSpPr>
            <xdr:cNvPr id="5751" name="Object 1655" hidden="1">
              <a:extLst>
                <a:ext uri="{63B3BB69-23CF-44E3-9099-C40C66FF867C}">
                  <a14:compatExt spid="_x0000_s5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458741</xdr:row>
          <xdr:rowOff>95250</xdr:rowOff>
        </xdr:from>
        <xdr:to>
          <xdr:col>9992</xdr:col>
          <xdr:colOff>323850</xdr:colOff>
          <xdr:row>458746</xdr:row>
          <xdr:rowOff>47625</xdr:rowOff>
        </xdr:to>
        <xdr:sp macro="" textlink="">
          <xdr:nvSpPr>
            <xdr:cNvPr id="5752" name="Object 1656" hidden="1">
              <a:extLst>
                <a:ext uri="{63B3BB69-23CF-44E3-9099-C40C66FF867C}">
                  <a14:compatExt spid="_x0000_s5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524277</xdr:row>
          <xdr:rowOff>95250</xdr:rowOff>
        </xdr:from>
        <xdr:to>
          <xdr:col>9992</xdr:col>
          <xdr:colOff>323850</xdr:colOff>
          <xdr:row>524282</xdr:row>
          <xdr:rowOff>47625</xdr:rowOff>
        </xdr:to>
        <xdr:sp macro="" textlink="">
          <xdr:nvSpPr>
            <xdr:cNvPr id="5753" name="Object 1657" hidden="1">
              <a:extLst>
                <a:ext uri="{63B3BB69-23CF-44E3-9099-C40C66FF867C}">
                  <a14:compatExt spid="_x0000_s5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589813</xdr:row>
          <xdr:rowOff>95250</xdr:rowOff>
        </xdr:from>
        <xdr:to>
          <xdr:col>9992</xdr:col>
          <xdr:colOff>323850</xdr:colOff>
          <xdr:row>589818</xdr:row>
          <xdr:rowOff>47625</xdr:rowOff>
        </xdr:to>
        <xdr:sp macro="" textlink="">
          <xdr:nvSpPr>
            <xdr:cNvPr id="5754" name="Object 1658" hidden="1">
              <a:extLst>
                <a:ext uri="{63B3BB69-23CF-44E3-9099-C40C66FF867C}">
                  <a14:compatExt spid="_x0000_s5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655349</xdr:row>
          <xdr:rowOff>95250</xdr:rowOff>
        </xdr:from>
        <xdr:to>
          <xdr:col>9992</xdr:col>
          <xdr:colOff>323850</xdr:colOff>
          <xdr:row>655354</xdr:row>
          <xdr:rowOff>47625</xdr:rowOff>
        </xdr:to>
        <xdr:sp macro="" textlink="">
          <xdr:nvSpPr>
            <xdr:cNvPr id="5755" name="Object 1659" hidden="1">
              <a:extLst>
                <a:ext uri="{63B3BB69-23CF-44E3-9099-C40C66FF867C}">
                  <a14:compatExt spid="_x0000_s5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720885</xdr:row>
          <xdr:rowOff>95250</xdr:rowOff>
        </xdr:from>
        <xdr:to>
          <xdr:col>9992</xdr:col>
          <xdr:colOff>323850</xdr:colOff>
          <xdr:row>720890</xdr:row>
          <xdr:rowOff>47625</xdr:rowOff>
        </xdr:to>
        <xdr:sp macro="" textlink="">
          <xdr:nvSpPr>
            <xdr:cNvPr id="5756" name="Object 1660" hidden="1">
              <a:extLst>
                <a:ext uri="{63B3BB69-23CF-44E3-9099-C40C66FF867C}">
                  <a14:compatExt spid="_x0000_s5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786421</xdr:row>
          <xdr:rowOff>95250</xdr:rowOff>
        </xdr:from>
        <xdr:to>
          <xdr:col>9992</xdr:col>
          <xdr:colOff>323850</xdr:colOff>
          <xdr:row>786426</xdr:row>
          <xdr:rowOff>47625</xdr:rowOff>
        </xdr:to>
        <xdr:sp macro="" textlink="">
          <xdr:nvSpPr>
            <xdr:cNvPr id="5757" name="Object 1661" hidden="1">
              <a:extLst>
                <a:ext uri="{63B3BB69-23CF-44E3-9099-C40C66FF867C}">
                  <a14:compatExt spid="_x0000_s5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851957</xdr:row>
          <xdr:rowOff>95250</xdr:rowOff>
        </xdr:from>
        <xdr:to>
          <xdr:col>9992</xdr:col>
          <xdr:colOff>323850</xdr:colOff>
          <xdr:row>851962</xdr:row>
          <xdr:rowOff>47625</xdr:rowOff>
        </xdr:to>
        <xdr:sp macro="" textlink="">
          <xdr:nvSpPr>
            <xdr:cNvPr id="5758" name="Object 1662" hidden="1">
              <a:extLst>
                <a:ext uri="{63B3BB69-23CF-44E3-9099-C40C66FF867C}">
                  <a14:compatExt spid="_x0000_s5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917493</xdr:row>
          <xdr:rowOff>95250</xdr:rowOff>
        </xdr:from>
        <xdr:to>
          <xdr:col>9992</xdr:col>
          <xdr:colOff>323850</xdr:colOff>
          <xdr:row>917498</xdr:row>
          <xdr:rowOff>47625</xdr:rowOff>
        </xdr:to>
        <xdr:sp macro="" textlink="">
          <xdr:nvSpPr>
            <xdr:cNvPr id="5759" name="Object 1663" hidden="1">
              <a:extLst>
                <a:ext uri="{63B3BB69-23CF-44E3-9099-C40C66FF867C}">
                  <a14:compatExt spid="_x0000_s5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983029</xdr:row>
          <xdr:rowOff>95250</xdr:rowOff>
        </xdr:from>
        <xdr:to>
          <xdr:col>9992</xdr:col>
          <xdr:colOff>323850</xdr:colOff>
          <xdr:row>983034</xdr:row>
          <xdr:rowOff>47625</xdr:rowOff>
        </xdr:to>
        <xdr:sp macro="" textlink="">
          <xdr:nvSpPr>
            <xdr:cNvPr id="5760" name="Object 1664" hidden="1">
              <a:extLst>
                <a:ext uri="{63B3BB69-23CF-44E3-9099-C40C66FF867C}">
                  <a14:compatExt spid="_x0000_s5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10</xdr:row>
          <xdr:rowOff>95250</xdr:rowOff>
        </xdr:from>
        <xdr:to>
          <xdr:col>10248</xdr:col>
          <xdr:colOff>323850</xdr:colOff>
          <xdr:row>15</xdr:row>
          <xdr:rowOff>47625</xdr:rowOff>
        </xdr:to>
        <xdr:sp macro="" textlink="">
          <xdr:nvSpPr>
            <xdr:cNvPr id="5761" name="Object 1665" hidden="1">
              <a:extLst>
                <a:ext uri="{63B3BB69-23CF-44E3-9099-C40C66FF867C}">
                  <a14:compatExt spid="_x0000_s5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65525</xdr:row>
          <xdr:rowOff>95250</xdr:rowOff>
        </xdr:from>
        <xdr:to>
          <xdr:col>10248</xdr:col>
          <xdr:colOff>323850</xdr:colOff>
          <xdr:row>65530</xdr:row>
          <xdr:rowOff>47625</xdr:rowOff>
        </xdr:to>
        <xdr:sp macro="" textlink="">
          <xdr:nvSpPr>
            <xdr:cNvPr id="5762" name="Object 1666" hidden="1">
              <a:extLst>
                <a:ext uri="{63B3BB69-23CF-44E3-9099-C40C66FF867C}">
                  <a14:compatExt spid="_x0000_s5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131061</xdr:row>
          <xdr:rowOff>95250</xdr:rowOff>
        </xdr:from>
        <xdr:to>
          <xdr:col>10248</xdr:col>
          <xdr:colOff>323850</xdr:colOff>
          <xdr:row>131066</xdr:row>
          <xdr:rowOff>47625</xdr:rowOff>
        </xdr:to>
        <xdr:sp macro="" textlink="">
          <xdr:nvSpPr>
            <xdr:cNvPr id="5763" name="Object 1667" hidden="1">
              <a:extLst>
                <a:ext uri="{63B3BB69-23CF-44E3-9099-C40C66FF867C}">
                  <a14:compatExt spid="_x0000_s5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196597</xdr:row>
          <xdr:rowOff>95250</xdr:rowOff>
        </xdr:from>
        <xdr:to>
          <xdr:col>10248</xdr:col>
          <xdr:colOff>323850</xdr:colOff>
          <xdr:row>196602</xdr:row>
          <xdr:rowOff>47625</xdr:rowOff>
        </xdr:to>
        <xdr:sp macro="" textlink="">
          <xdr:nvSpPr>
            <xdr:cNvPr id="5764" name="Object 1668" hidden="1">
              <a:extLst>
                <a:ext uri="{63B3BB69-23CF-44E3-9099-C40C66FF867C}">
                  <a14:compatExt spid="_x0000_s5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262133</xdr:row>
          <xdr:rowOff>95250</xdr:rowOff>
        </xdr:from>
        <xdr:to>
          <xdr:col>10248</xdr:col>
          <xdr:colOff>323850</xdr:colOff>
          <xdr:row>262138</xdr:row>
          <xdr:rowOff>47625</xdr:rowOff>
        </xdr:to>
        <xdr:sp macro="" textlink="">
          <xdr:nvSpPr>
            <xdr:cNvPr id="5765" name="Object 1669" hidden="1">
              <a:extLst>
                <a:ext uri="{63B3BB69-23CF-44E3-9099-C40C66FF867C}">
                  <a14:compatExt spid="_x0000_s5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327669</xdr:row>
          <xdr:rowOff>95250</xdr:rowOff>
        </xdr:from>
        <xdr:to>
          <xdr:col>10248</xdr:col>
          <xdr:colOff>323850</xdr:colOff>
          <xdr:row>327674</xdr:row>
          <xdr:rowOff>47625</xdr:rowOff>
        </xdr:to>
        <xdr:sp macro="" textlink="">
          <xdr:nvSpPr>
            <xdr:cNvPr id="5766" name="Object 1670" hidden="1">
              <a:extLst>
                <a:ext uri="{63B3BB69-23CF-44E3-9099-C40C66FF867C}">
                  <a14:compatExt spid="_x0000_s5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393205</xdr:row>
          <xdr:rowOff>95250</xdr:rowOff>
        </xdr:from>
        <xdr:to>
          <xdr:col>10248</xdr:col>
          <xdr:colOff>323850</xdr:colOff>
          <xdr:row>393210</xdr:row>
          <xdr:rowOff>47625</xdr:rowOff>
        </xdr:to>
        <xdr:sp macro="" textlink="">
          <xdr:nvSpPr>
            <xdr:cNvPr id="5767" name="Object 1671" hidden="1">
              <a:extLst>
                <a:ext uri="{63B3BB69-23CF-44E3-9099-C40C66FF867C}">
                  <a14:compatExt spid="_x0000_s5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458741</xdr:row>
          <xdr:rowOff>95250</xdr:rowOff>
        </xdr:from>
        <xdr:to>
          <xdr:col>10248</xdr:col>
          <xdr:colOff>323850</xdr:colOff>
          <xdr:row>458746</xdr:row>
          <xdr:rowOff>47625</xdr:rowOff>
        </xdr:to>
        <xdr:sp macro="" textlink="">
          <xdr:nvSpPr>
            <xdr:cNvPr id="5768" name="Object 1672" hidden="1">
              <a:extLst>
                <a:ext uri="{63B3BB69-23CF-44E3-9099-C40C66FF867C}">
                  <a14:compatExt spid="_x0000_s5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524277</xdr:row>
          <xdr:rowOff>95250</xdr:rowOff>
        </xdr:from>
        <xdr:to>
          <xdr:col>10248</xdr:col>
          <xdr:colOff>323850</xdr:colOff>
          <xdr:row>524282</xdr:row>
          <xdr:rowOff>47625</xdr:rowOff>
        </xdr:to>
        <xdr:sp macro="" textlink="">
          <xdr:nvSpPr>
            <xdr:cNvPr id="5769" name="Object 1673" hidden="1">
              <a:extLst>
                <a:ext uri="{63B3BB69-23CF-44E3-9099-C40C66FF867C}">
                  <a14:compatExt spid="_x0000_s5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589813</xdr:row>
          <xdr:rowOff>95250</xdr:rowOff>
        </xdr:from>
        <xdr:to>
          <xdr:col>10248</xdr:col>
          <xdr:colOff>323850</xdr:colOff>
          <xdr:row>589818</xdr:row>
          <xdr:rowOff>47625</xdr:rowOff>
        </xdr:to>
        <xdr:sp macro="" textlink="">
          <xdr:nvSpPr>
            <xdr:cNvPr id="5770" name="Object 1674" hidden="1">
              <a:extLst>
                <a:ext uri="{63B3BB69-23CF-44E3-9099-C40C66FF867C}">
                  <a14:compatExt spid="_x0000_s5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655349</xdr:row>
          <xdr:rowOff>95250</xdr:rowOff>
        </xdr:from>
        <xdr:to>
          <xdr:col>10248</xdr:col>
          <xdr:colOff>323850</xdr:colOff>
          <xdr:row>655354</xdr:row>
          <xdr:rowOff>47625</xdr:rowOff>
        </xdr:to>
        <xdr:sp macro="" textlink="">
          <xdr:nvSpPr>
            <xdr:cNvPr id="5771" name="Object 1675" hidden="1">
              <a:extLst>
                <a:ext uri="{63B3BB69-23CF-44E3-9099-C40C66FF867C}">
                  <a14:compatExt spid="_x0000_s5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720885</xdr:row>
          <xdr:rowOff>95250</xdr:rowOff>
        </xdr:from>
        <xdr:to>
          <xdr:col>10248</xdr:col>
          <xdr:colOff>323850</xdr:colOff>
          <xdr:row>720890</xdr:row>
          <xdr:rowOff>47625</xdr:rowOff>
        </xdr:to>
        <xdr:sp macro="" textlink="">
          <xdr:nvSpPr>
            <xdr:cNvPr id="5772" name="Object 1676" hidden="1">
              <a:extLst>
                <a:ext uri="{63B3BB69-23CF-44E3-9099-C40C66FF867C}">
                  <a14:compatExt spid="_x0000_s5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786421</xdr:row>
          <xdr:rowOff>95250</xdr:rowOff>
        </xdr:from>
        <xdr:to>
          <xdr:col>10248</xdr:col>
          <xdr:colOff>323850</xdr:colOff>
          <xdr:row>786426</xdr:row>
          <xdr:rowOff>47625</xdr:rowOff>
        </xdr:to>
        <xdr:sp macro="" textlink="">
          <xdr:nvSpPr>
            <xdr:cNvPr id="5773" name="Object 1677" hidden="1">
              <a:extLst>
                <a:ext uri="{63B3BB69-23CF-44E3-9099-C40C66FF867C}">
                  <a14:compatExt spid="_x0000_s5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851957</xdr:row>
          <xdr:rowOff>95250</xdr:rowOff>
        </xdr:from>
        <xdr:to>
          <xdr:col>10248</xdr:col>
          <xdr:colOff>323850</xdr:colOff>
          <xdr:row>851962</xdr:row>
          <xdr:rowOff>47625</xdr:rowOff>
        </xdr:to>
        <xdr:sp macro="" textlink="">
          <xdr:nvSpPr>
            <xdr:cNvPr id="5774" name="Object 1678" hidden="1">
              <a:extLst>
                <a:ext uri="{63B3BB69-23CF-44E3-9099-C40C66FF867C}">
                  <a14:compatExt spid="_x0000_s5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917493</xdr:row>
          <xdr:rowOff>95250</xdr:rowOff>
        </xdr:from>
        <xdr:to>
          <xdr:col>10248</xdr:col>
          <xdr:colOff>323850</xdr:colOff>
          <xdr:row>917498</xdr:row>
          <xdr:rowOff>47625</xdr:rowOff>
        </xdr:to>
        <xdr:sp macro="" textlink="">
          <xdr:nvSpPr>
            <xdr:cNvPr id="5775" name="Object 1679" hidden="1">
              <a:extLst>
                <a:ext uri="{63B3BB69-23CF-44E3-9099-C40C66FF867C}">
                  <a14:compatExt spid="_x0000_s5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983029</xdr:row>
          <xdr:rowOff>95250</xdr:rowOff>
        </xdr:from>
        <xdr:to>
          <xdr:col>10248</xdr:col>
          <xdr:colOff>323850</xdr:colOff>
          <xdr:row>983034</xdr:row>
          <xdr:rowOff>47625</xdr:rowOff>
        </xdr:to>
        <xdr:sp macro="" textlink="">
          <xdr:nvSpPr>
            <xdr:cNvPr id="5776" name="Object 1680" hidden="1">
              <a:extLst>
                <a:ext uri="{63B3BB69-23CF-44E3-9099-C40C66FF867C}">
                  <a14:compatExt spid="_x0000_s5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10</xdr:row>
          <xdr:rowOff>95250</xdr:rowOff>
        </xdr:from>
        <xdr:to>
          <xdr:col>10504</xdr:col>
          <xdr:colOff>323850</xdr:colOff>
          <xdr:row>15</xdr:row>
          <xdr:rowOff>47625</xdr:rowOff>
        </xdr:to>
        <xdr:sp macro="" textlink="">
          <xdr:nvSpPr>
            <xdr:cNvPr id="5777" name="Object 1681" hidden="1">
              <a:extLst>
                <a:ext uri="{63B3BB69-23CF-44E3-9099-C40C66FF867C}">
                  <a14:compatExt spid="_x0000_s5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65525</xdr:row>
          <xdr:rowOff>95250</xdr:rowOff>
        </xdr:from>
        <xdr:to>
          <xdr:col>10504</xdr:col>
          <xdr:colOff>323850</xdr:colOff>
          <xdr:row>65530</xdr:row>
          <xdr:rowOff>47625</xdr:rowOff>
        </xdr:to>
        <xdr:sp macro="" textlink="">
          <xdr:nvSpPr>
            <xdr:cNvPr id="5778" name="Object 1682" hidden="1">
              <a:extLst>
                <a:ext uri="{63B3BB69-23CF-44E3-9099-C40C66FF867C}">
                  <a14:compatExt spid="_x0000_s5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131061</xdr:row>
          <xdr:rowOff>95250</xdr:rowOff>
        </xdr:from>
        <xdr:to>
          <xdr:col>10504</xdr:col>
          <xdr:colOff>323850</xdr:colOff>
          <xdr:row>131066</xdr:row>
          <xdr:rowOff>47625</xdr:rowOff>
        </xdr:to>
        <xdr:sp macro="" textlink="">
          <xdr:nvSpPr>
            <xdr:cNvPr id="5779" name="Object 1683" hidden="1">
              <a:extLst>
                <a:ext uri="{63B3BB69-23CF-44E3-9099-C40C66FF867C}">
                  <a14:compatExt spid="_x0000_s5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196597</xdr:row>
          <xdr:rowOff>95250</xdr:rowOff>
        </xdr:from>
        <xdr:to>
          <xdr:col>10504</xdr:col>
          <xdr:colOff>323850</xdr:colOff>
          <xdr:row>196602</xdr:row>
          <xdr:rowOff>47625</xdr:rowOff>
        </xdr:to>
        <xdr:sp macro="" textlink="">
          <xdr:nvSpPr>
            <xdr:cNvPr id="5780" name="Object 1684" hidden="1">
              <a:extLst>
                <a:ext uri="{63B3BB69-23CF-44E3-9099-C40C66FF867C}">
                  <a14:compatExt spid="_x0000_s5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262133</xdr:row>
          <xdr:rowOff>95250</xdr:rowOff>
        </xdr:from>
        <xdr:to>
          <xdr:col>10504</xdr:col>
          <xdr:colOff>323850</xdr:colOff>
          <xdr:row>262138</xdr:row>
          <xdr:rowOff>47625</xdr:rowOff>
        </xdr:to>
        <xdr:sp macro="" textlink="">
          <xdr:nvSpPr>
            <xdr:cNvPr id="5781" name="Object 1685" hidden="1">
              <a:extLst>
                <a:ext uri="{63B3BB69-23CF-44E3-9099-C40C66FF867C}">
                  <a14:compatExt spid="_x0000_s5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327669</xdr:row>
          <xdr:rowOff>95250</xdr:rowOff>
        </xdr:from>
        <xdr:to>
          <xdr:col>10504</xdr:col>
          <xdr:colOff>323850</xdr:colOff>
          <xdr:row>327674</xdr:row>
          <xdr:rowOff>47625</xdr:rowOff>
        </xdr:to>
        <xdr:sp macro="" textlink="">
          <xdr:nvSpPr>
            <xdr:cNvPr id="5782" name="Object 1686" hidden="1">
              <a:extLst>
                <a:ext uri="{63B3BB69-23CF-44E3-9099-C40C66FF867C}">
                  <a14:compatExt spid="_x0000_s5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393205</xdr:row>
          <xdr:rowOff>95250</xdr:rowOff>
        </xdr:from>
        <xdr:to>
          <xdr:col>10504</xdr:col>
          <xdr:colOff>323850</xdr:colOff>
          <xdr:row>393210</xdr:row>
          <xdr:rowOff>47625</xdr:rowOff>
        </xdr:to>
        <xdr:sp macro="" textlink="">
          <xdr:nvSpPr>
            <xdr:cNvPr id="5783" name="Object 1687" hidden="1">
              <a:extLst>
                <a:ext uri="{63B3BB69-23CF-44E3-9099-C40C66FF867C}">
                  <a14:compatExt spid="_x0000_s5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458741</xdr:row>
          <xdr:rowOff>95250</xdr:rowOff>
        </xdr:from>
        <xdr:to>
          <xdr:col>10504</xdr:col>
          <xdr:colOff>323850</xdr:colOff>
          <xdr:row>458746</xdr:row>
          <xdr:rowOff>47625</xdr:rowOff>
        </xdr:to>
        <xdr:sp macro="" textlink="">
          <xdr:nvSpPr>
            <xdr:cNvPr id="5784" name="Object 1688" hidden="1">
              <a:extLst>
                <a:ext uri="{63B3BB69-23CF-44E3-9099-C40C66FF867C}">
                  <a14:compatExt spid="_x0000_s5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524277</xdr:row>
          <xdr:rowOff>95250</xdr:rowOff>
        </xdr:from>
        <xdr:to>
          <xdr:col>10504</xdr:col>
          <xdr:colOff>323850</xdr:colOff>
          <xdr:row>524282</xdr:row>
          <xdr:rowOff>47625</xdr:rowOff>
        </xdr:to>
        <xdr:sp macro="" textlink="">
          <xdr:nvSpPr>
            <xdr:cNvPr id="5785" name="Object 1689" hidden="1">
              <a:extLst>
                <a:ext uri="{63B3BB69-23CF-44E3-9099-C40C66FF867C}">
                  <a14:compatExt spid="_x0000_s5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589813</xdr:row>
          <xdr:rowOff>95250</xdr:rowOff>
        </xdr:from>
        <xdr:to>
          <xdr:col>10504</xdr:col>
          <xdr:colOff>323850</xdr:colOff>
          <xdr:row>589818</xdr:row>
          <xdr:rowOff>47625</xdr:rowOff>
        </xdr:to>
        <xdr:sp macro="" textlink="">
          <xdr:nvSpPr>
            <xdr:cNvPr id="5786" name="Object 1690" hidden="1">
              <a:extLst>
                <a:ext uri="{63B3BB69-23CF-44E3-9099-C40C66FF867C}">
                  <a14:compatExt spid="_x0000_s5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655349</xdr:row>
          <xdr:rowOff>95250</xdr:rowOff>
        </xdr:from>
        <xdr:to>
          <xdr:col>10504</xdr:col>
          <xdr:colOff>323850</xdr:colOff>
          <xdr:row>655354</xdr:row>
          <xdr:rowOff>47625</xdr:rowOff>
        </xdr:to>
        <xdr:sp macro="" textlink="">
          <xdr:nvSpPr>
            <xdr:cNvPr id="5787" name="Object 1691" hidden="1">
              <a:extLst>
                <a:ext uri="{63B3BB69-23CF-44E3-9099-C40C66FF867C}">
                  <a14:compatExt spid="_x0000_s5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720885</xdr:row>
          <xdr:rowOff>95250</xdr:rowOff>
        </xdr:from>
        <xdr:to>
          <xdr:col>10504</xdr:col>
          <xdr:colOff>323850</xdr:colOff>
          <xdr:row>720890</xdr:row>
          <xdr:rowOff>47625</xdr:rowOff>
        </xdr:to>
        <xdr:sp macro="" textlink="">
          <xdr:nvSpPr>
            <xdr:cNvPr id="5788" name="Object 1692" hidden="1">
              <a:extLst>
                <a:ext uri="{63B3BB69-23CF-44E3-9099-C40C66FF867C}">
                  <a14:compatExt spid="_x0000_s5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786421</xdr:row>
          <xdr:rowOff>95250</xdr:rowOff>
        </xdr:from>
        <xdr:to>
          <xdr:col>10504</xdr:col>
          <xdr:colOff>323850</xdr:colOff>
          <xdr:row>786426</xdr:row>
          <xdr:rowOff>47625</xdr:rowOff>
        </xdr:to>
        <xdr:sp macro="" textlink="">
          <xdr:nvSpPr>
            <xdr:cNvPr id="5789" name="Object 1693" hidden="1">
              <a:extLst>
                <a:ext uri="{63B3BB69-23CF-44E3-9099-C40C66FF867C}">
                  <a14:compatExt spid="_x0000_s5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851957</xdr:row>
          <xdr:rowOff>95250</xdr:rowOff>
        </xdr:from>
        <xdr:to>
          <xdr:col>10504</xdr:col>
          <xdr:colOff>323850</xdr:colOff>
          <xdr:row>851962</xdr:row>
          <xdr:rowOff>47625</xdr:rowOff>
        </xdr:to>
        <xdr:sp macro="" textlink="">
          <xdr:nvSpPr>
            <xdr:cNvPr id="5790" name="Object 1694" hidden="1">
              <a:extLst>
                <a:ext uri="{63B3BB69-23CF-44E3-9099-C40C66FF867C}">
                  <a14:compatExt spid="_x0000_s5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917493</xdr:row>
          <xdr:rowOff>95250</xdr:rowOff>
        </xdr:from>
        <xdr:to>
          <xdr:col>10504</xdr:col>
          <xdr:colOff>323850</xdr:colOff>
          <xdr:row>917498</xdr:row>
          <xdr:rowOff>47625</xdr:rowOff>
        </xdr:to>
        <xdr:sp macro="" textlink="">
          <xdr:nvSpPr>
            <xdr:cNvPr id="5791" name="Object 1695" hidden="1">
              <a:extLst>
                <a:ext uri="{63B3BB69-23CF-44E3-9099-C40C66FF867C}">
                  <a14:compatExt spid="_x0000_s5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983029</xdr:row>
          <xdr:rowOff>95250</xdr:rowOff>
        </xdr:from>
        <xdr:to>
          <xdr:col>10504</xdr:col>
          <xdr:colOff>323850</xdr:colOff>
          <xdr:row>983034</xdr:row>
          <xdr:rowOff>47625</xdr:rowOff>
        </xdr:to>
        <xdr:sp macro="" textlink="">
          <xdr:nvSpPr>
            <xdr:cNvPr id="5792" name="Object 1696" hidden="1">
              <a:extLst>
                <a:ext uri="{63B3BB69-23CF-44E3-9099-C40C66FF867C}">
                  <a14:compatExt spid="_x0000_s5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10</xdr:row>
          <xdr:rowOff>95250</xdr:rowOff>
        </xdr:from>
        <xdr:to>
          <xdr:col>10760</xdr:col>
          <xdr:colOff>323850</xdr:colOff>
          <xdr:row>15</xdr:row>
          <xdr:rowOff>47625</xdr:rowOff>
        </xdr:to>
        <xdr:sp macro="" textlink="">
          <xdr:nvSpPr>
            <xdr:cNvPr id="5793" name="Object 1697" hidden="1">
              <a:extLst>
                <a:ext uri="{63B3BB69-23CF-44E3-9099-C40C66FF867C}">
                  <a14:compatExt spid="_x0000_s5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65525</xdr:row>
          <xdr:rowOff>95250</xdr:rowOff>
        </xdr:from>
        <xdr:to>
          <xdr:col>10760</xdr:col>
          <xdr:colOff>323850</xdr:colOff>
          <xdr:row>65530</xdr:row>
          <xdr:rowOff>47625</xdr:rowOff>
        </xdr:to>
        <xdr:sp macro="" textlink="">
          <xdr:nvSpPr>
            <xdr:cNvPr id="5794" name="Object 1698" hidden="1">
              <a:extLst>
                <a:ext uri="{63B3BB69-23CF-44E3-9099-C40C66FF867C}">
                  <a14:compatExt spid="_x0000_s5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131061</xdr:row>
          <xdr:rowOff>95250</xdr:rowOff>
        </xdr:from>
        <xdr:to>
          <xdr:col>10760</xdr:col>
          <xdr:colOff>323850</xdr:colOff>
          <xdr:row>131066</xdr:row>
          <xdr:rowOff>47625</xdr:rowOff>
        </xdr:to>
        <xdr:sp macro="" textlink="">
          <xdr:nvSpPr>
            <xdr:cNvPr id="5795" name="Object 1699" hidden="1">
              <a:extLst>
                <a:ext uri="{63B3BB69-23CF-44E3-9099-C40C66FF867C}">
                  <a14:compatExt spid="_x0000_s5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196597</xdr:row>
          <xdr:rowOff>95250</xdr:rowOff>
        </xdr:from>
        <xdr:to>
          <xdr:col>10760</xdr:col>
          <xdr:colOff>323850</xdr:colOff>
          <xdr:row>196602</xdr:row>
          <xdr:rowOff>47625</xdr:rowOff>
        </xdr:to>
        <xdr:sp macro="" textlink="">
          <xdr:nvSpPr>
            <xdr:cNvPr id="5796" name="Object 1700" hidden="1">
              <a:extLst>
                <a:ext uri="{63B3BB69-23CF-44E3-9099-C40C66FF867C}">
                  <a14:compatExt spid="_x0000_s5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262133</xdr:row>
          <xdr:rowOff>95250</xdr:rowOff>
        </xdr:from>
        <xdr:to>
          <xdr:col>10760</xdr:col>
          <xdr:colOff>323850</xdr:colOff>
          <xdr:row>262138</xdr:row>
          <xdr:rowOff>47625</xdr:rowOff>
        </xdr:to>
        <xdr:sp macro="" textlink="">
          <xdr:nvSpPr>
            <xdr:cNvPr id="5797" name="Object 1701" hidden="1">
              <a:extLst>
                <a:ext uri="{63B3BB69-23CF-44E3-9099-C40C66FF867C}">
                  <a14:compatExt spid="_x0000_s5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327669</xdr:row>
          <xdr:rowOff>95250</xdr:rowOff>
        </xdr:from>
        <xdr:to>
          <xdr:col>10760</xdr:col>
          <xdr:colOff>323850</xdr:colOff>
          <xdr:row>327674</xdr:row>
          <xdr:rowOff>47625</xdr:rowOff>
        </xdr:to>
        <xdr:sp macro="" textlink="">
          <xdr:nvSpPr>
            <xdr:cNvPr id="5798" name="Object 1702" hidden="1">
              <a:extLst>
                <a:ext uri="{63B3BB69-23CF-44E3-9099-C40C66FF867C}">
                  <a14:compatExt spid="_x0000_s5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393205</xdr:row>
          <xdr:rowOff>95250</xdr:rowOff>
        </xdr:from>
        <xdr:to>
          <xdr:col>10760</xdr:col>
          <xdr:colOff>323850</xdr:colOff>
          <xdr:row>393210</xdr:row>
          <xdr:rowOff>47625</xdr:rowOff>
        </xdr:to>
        <xdr:sp macro="" textlink="">
          <xdr:nvSpPr>
            <xdr:cNvPr id="5799" name="Object 1703" hidden="1">
              <a:extLst>
                <a:ext uri="{63B3BB69-23CF-44E3-9099-C40C66FF867C}">
                  <a14:compatExt spid="_x0000_s5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458741</xdr:row>
          <xdr:rowOff>95250</xdr:rowOff>
        </xdr:from>
        <xdr:to>
          <xdr:col>10760</xdr:col>
          <xdr:colOff>323850</xdr:colOff>
          <xdr:row>458746</xdr:row>
          <xdr:rowOff>47625</xdr:rowOff>
        </xdr:to>
        <xdr:sp macro="" textlink="">
          <xdr:nvSpPr>
            <xdr:cNvPr id="5800" name="Object 1704" hidden="1">
              <a:extLst>
                <a:ext uri="{63B3BB69-23CF-44E3-9099-C40C66FF867C}">
                  <a14:compatExt spid="_x0000_s5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524277</xdr:row>
          <xdr:rowOff>95250</xdr:rowOff>
        </xdr:from>
        <xdr:to>
          <xdr:col>10760</xdr:col>
          <xdr:colOff>323850</xdr:colOff>
          <xdr:row>524282</xdr:row>
          <xdr:rowOff>47625</xdr:rowOff>
        </xdr:to>
        <xdr:sp macro="" textlink="">
          <xdr:nvSpPr>
            <xdr:cNvPr id="5801" name="Object 1705" hidden="1">
              <a:extLst>
                <a:ext uri="{63B3BB69-23CF-44E3-9099-C40C66FF867C}">
                  <a14:compatExt spid="_x0000_s5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589813</xdr:row>
          <xdr:rowOff>95250</xdr:rowOff>
        </xdr:from>
        <xdr:to>
          <xdr:col>10760</xdr:col>
          <xdr:colOff>323850</xdr:colOff>
          <xdr:row>589818</xdr:row>
          <xdr:rowOff>47625</xdr:rowOff>
        </xdr:to>
        <xdr:sp macro="" textlink="">
          <xdr:nvSpPr>
            <xdr:cNvPr id="5802" name="Object 1706" hidden="1">
              <a:extLst>
                <a:ext uri="{63B3BB69-23CF-44E3-9099-C40C66FF867C}">
                  <a14:compatExt spid="_x0000_s5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655349</xdr:row>
          <xdr:rowOff>95250</xdr:rowOff>
        </xdr:from>
        <xdr:to>
          <xdr:col>10760</xdr:col>
          <xdr:colOff>323850</xdr:colOff>
          <xdr:row>655354</xdr:row>
          <xdr:rowOff>47625</xdr:rowOff>
        </xdr:to>
        <xdr:sp macro="" textlink="">
          <xdr:nvSpPr>
            <xdr:cNvPr id="5803" name="Object 1707" hidden="1">
              <a:extLst>
                <a:ext uri="{63B3BB69-23CF-44E3-9099-C40C66FF867C}">
                  <a14:compatExt spid="_x0000_s5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720885</xdr:row>
          <xdr:rowOff>95250</xdr:rowOff>
        </xdr:from>
        <xdr:to>
          <xdr:col>10760</xdr:col>
          <xdr:colOff>323850</xdr:colOff>
          <xdr:row>720890</xdr:row>
          <xdr:rowOff>47625</xdr:rowOff>
        </xdr:to>
        <xdr:sp macro="" textlink="">
          <xdr:nvSpPr>
            <xdr:cNvPr id="5804" name="Object 1708" hidden="1">
              <a:extLst>
                <a:ext uri="{63B3BB69-23CF-44E3-9099-C40C66FF867C}">
                  <a14:compatExt spid="_x0000_s5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786421</xdr:row>
          <xdr:rowOff>95250</xdr:rowOff>
        </xdr:from>
        <xdr:to>
          <xdr:col>10760</xdr:col>
          <xdr:colOff>323850</xdr:colOff>
          <xdr:row>786426</xdr:row>
          <xdr:rowOff>47625</xdr:rowOff>
        </xdr:to>
        <xdr:sp macro="" textlink="">
          <xdr:nvSpPr>
            <xdr:cNvPr id="5805" name="Object 1709" hidden="1">
              <a:extLst>
                <a:ext uri="{63B3BB69-23CF-44E3-9099-C40C66FF867C}">
                  <a14:compatExt spid="_x0000_s5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851957</xdr:row>
          <xdr:rowOff>95250</xdr:rowOff>
        </xdr:from>
        <xdr:to>
          <xdr:col>10760</xdr:col>
          <xdr:colOff>323850</xdr:colOff>
          <xdr:row>851962</xdr:row>
          <xdr:rowOff>47625</xdr:rowOff>
        </xdr:to>
        <xdr:sp macro="" textlink="">
          <xdr:nvSpPr>
            <xdr:cNvPr id="5806" name="Object 1710" hidden="1">
              <a:extLst>
                <a:ext uri="{63B3BB69-23CF-44E3-9099-C40C66FF867C}">
                  <a14:compatExt spid="_x0000_s5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917493</xdr:row>
          <xdr:rowOff>95250</xdr:rowOff>
        </xdr:from>
        <xdr:to>
          <xdr:col>10760</xdr:col>
          <xdr:colOff>323850</xdr:colOff>
          <xdr:row>917498</xdr:row>
          <xdr:rowOff>47625</xdr:rowOff>
        </xdr:to>
        <xdr:sp macro="" textlink="">
          <xdr:nvSpPr>
            <xdr:cNvPr id="5807" name="Object 1711" hidden="1">
              <a:extLst>
                <a:ext uri="{63B3BB69-23CF-44E3-9099-C40C66FF867C}">
                  <a14:compatExt spid="_x0000_s5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983029</xdr:row>
          <xdr:rowOff>95250</xdr:rowOff>
        </xdr:from>
        <xdr:to>
          <xdr:col>10760</xdr:col>
          <xdr:colOff>323850</xdr:colOff>
          <xdr:row>983034</xdr:row>
          <xdr:rowOff>47625</xdr:rowOff>
        </xdr:to>
        <xdr:sp macro="" textlink="">
          <xdr:nvSpPr>
            <xdr:cNvPr id="5808" name="Object 1712" hidden="1">
              <a:extLst>
                <a:ext uri="{63B3BB69-23CF-44E3-9099-C40C66FF867C}">
                  <a14:compatExt spid="_x0000_s5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10</xdr:row>
          <xdr:rowOff>95250</xdr:rowOff>
        </xdr:from>
        <xdr:to>
          <xdr:col>11016</xdr:col>
          <xdr:colOff>323850</xdr:colOff>
          <xdr:row>15</xdr:row>
          <xdr:rowOff>47625</xdr:rowOff>
        </xdr:to>
        <xdr:sp macro="" textlink="">
          <xdr:nvSpPr>
            <xdr:cNvPr id="5809" name="Object 1713" hidden="1">
              <a:extLst>
                <a:ext uri="{63B3BB69-23CF-44E3-9099-C40C66FF867C}">
                  <a14:compatExt spid="_x0000_s5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65525</xdr:row>
          <xdr:rowOff>95250</xdr:rowOff>
        </xdr:from>
        <xdr:to>
          <xdr:col>11016</xdr:col>
          <xdr:colOff>323850</xdr:colOff>
          <xdr:row>65530</xdr:row>
          <xdr:rowOff>47625</xdr:rowOff>
        </xdr:to>
        <xdr:sp macro="" textlink="">
          <xdr:nvSpPr>
            <xdr:cNvPr id="5810" name="Object 1714" hidden="1">
              <a:extLst>
                <a:ext uri="{63B3BB69-23CF-44E3-9099-C40C66FF867C}">
                  <a14:compatExt spid="_x0000_s5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131061</xdr:row>
          <xdr:rowOff>95250</xdr:rowOff>
        </xdr:from>
        <xdr:to>
          <xdr:col>11016</xdr:col>
          <xdr:colOff>323850</xdr:colOff>
          <xdr:row>131066</xdr:row>
          <xdr:rowOff>47625</xdr:rowOff>
        </xdr:to>
        <xdr:sp macro="" textlink="">
          <xdr:nvSpPr>
            <xdr:cNvPr id="5811" name="Object 1715" hidden="1">
              <a:extLst>
                <a:ext uri="{63B3BB69-23CF-44E3-9099-C40C66FF867C}">
                  <a14:compatExt spid="_x0000_s5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196597</xdr:row>
          <xdr:rowOff>95250</xdr:rowOff>
        </xdr:from>
        <xdr:to>
          <xdr:col>11016</xdr:col>
          <xdr:colOff>323850</xdr:colOff>
          <xdr:row>196602</xdr:row>
          <xdr:rowOff>47625</xdr:rowOff>
        </xdr:to>
        <xdr:sp macro="" textlink="">
          <xdr:nvSpPr>
            <xdr:cNvPr id="5812" name="Object 1716" hidden="1">
              <a:extLst>
                <a:ext uri="{63B3BB69-23CF-44E3-9099-C40C66FF867C}">
                  <a14:compatExt spid="_x0000_s5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262133</xdr:row>
          <xdr:rowOff>95250</xdr:rowOff>
        </xdr:from>
        <xdr:to>
          <xdr:col>11016</xdr:col>
          <xdr:colOff>323850</xdr:colOff>
          <xdr:row>262138</xdr:row>
          <xdr:rowOff>47625</xdr:rowOff>
        </xdr:to>
        <xdr:sp macro="" textlink="">
          <xdr:nvSpPr>
            <xdr:cNvPr id="5813" name="Object 1717" hidden="1">
              <a:extLst>
                <a:ext uri="{63B3BB69-23CF-44E3-9099-C40C66FF867C}">
                  <a14:compatExt spid="_x0000_s5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327669</xdr:row>
          <xdr:rowOff>95250</xdr:rowOff>
        </xdr:from>
        <xdr:to>
          <xdr:col>11016</xdr:col>
          <xdr:colOff>323850</xdr:colOff>
          <xdr:row>327674</xdr:row>
          <xdr:rowOff>47625</xdr:rowOff>
        </xdr:to>
        <xdr:sp macro="" textlink="">
          <xdr:nvSpPr>
            <xdr:cNvPr id="5814" name="Object 1718" hidden="1">
              <a:extLst>
                <a:ext uri="{63B3BB69-23CF-44E3-9099-C40C66FF867C}">
                  <a14:compatExt spid="_x0000_s5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393205</xdr:row>
          <xdr:rowOff>95250</xdr:rowOff>
        </xdr:from>
        <xdr:to>
          <xdr:col>11016</xdr:col>
          <xdr:colOff>323850</xdr:colOff>
          <xdr:row>393210</xdr:row>
          <xdr:rowOff>47625</xdr:rowOff>
        </xdr:to>
        <xdr:sp macro="" textlink="">
          <xdr:nvSpPr>
            <xdr:cNvPr id="5815" name="Object 1719" hidden="1">
              <a:extLst>
                <a:ext uri="{63B3BB69-23CF-44E3-9099-C40C66FF867C}">
                  <a14:compatExt spid="_x0000_s5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458741</xdr:row>
          <xdr:rowOff>95250</xdr:rowOff>
        </xdr:from>
        <xdr:to>
          <xdr:col>11016</xdr:col>
          <xdr:colOff>323850</xdr:colOff>
          <xdr:row>458746</xdr:row>
          <xdr:rowOff>47625</xdr:rowOff>
        </xdr:to>
        <xdr:sp macro="" textlink="">
          <xdr:nvSpPr>
            <xdr:cNvPr id="5816" name="Object 1720" hidden="1">
              <a:extLst>
                <a:ext uri="{63B3BB69-23CF-44E3-9099-C40C66FF867C}">
                  <a14:compatExt spid="_x0000_s5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524277</xdr:row>
          <xdr:rowOff>95250</xdr:rowOff>
        </xdr:from>
        <xdr:to>
          <xdr:col>11016</xdr:col>
          <xdr:colOff>323850</xdr:colOff>
          <xdr:row>524282</xdr:row>
          <xdr:rowOff>47625</xdr:rowOff>
        </xdr:to>
        <xdr:sp macro="" textlink="">
          <xdr:nvSpPr>
            <xdr:cNvPr id="5817" name="Object 1721" hidden="1">
              <a:extLst>
                <a:ext uri="{63B3BB69-23CF-44E3-9099-C40C66FF867C}">
                  <a14:compatExt spid="_x0000_s5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589813</xdr:row>
          <xdr:rowOff>95250</xdr:rowOff>
        </xdr:from>
        <xdr:to>
          <xdr:col>11016</xdr:col>
          <xdr:colOff>323850</xdr:colOff>
          <xdr:row>589818</xdr:row>
          <xdr:rowOff>47625</xdr:rowOff>
        </xdr:to>
        <xdr:sp macro="" textlink="">
          <xdr:nvSpPr>
            <xdr:cNvPr id="5818" name="Object 1722" hidden="1">
              <a:extLst>
                <a:ext uri="{63B3BB69-23CF-44E3-9099-C40C66FF867C}">
                  <a14:compatExt spid="_x0000_s5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655349</xdr:row>
          <xdr:rowOff>95250</xdr:rowOff>
        </xdr:from>
        <xdr:to>
          <xdr:col>11016</xdr:col>
          <xdr:colOff>323850</xdr:colOff>
          <xdr:row>655354</xdr:row>
          <xdr:rowOff>47625</xdr:rowOff>
        </xdr:to>
        <xdr:sp macro="" textlink="">
          <xdr:nvSpPr>
            <xdr:cNvPr id="5819" name="Object 1723" hidden="1">
              <a:extLst>
                <a:ext uri="{63B3BB69-23CF-44E3-9099-C40C66FF867C}">
                  <a14:compatExt spid="_x0000_s5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720885</xdr:row>
          <xdr:rowOff>95250</xdr:rowOff>
        </xdr:from>
        <xdr:to>
          <xdr:col>11016</xdr:col>
          <xdr:colOff>323850</xdr:colOff>
          <xdr:row>720890</xdr:row>
          <xdr:rowOff>47625</xdr:rowOff>
        </xdr:to>
        <xdr:sp macro="" textlink="">
          <xdr:nvSpPr>
            <xdr:cNvPr id="5820" name="Object 1724" hidden="1">
              <a:extLst>
                <a:ext uri="{63B3BB69-23CF-44E3-9099-C40C66FF867C}">
                  <a14:compatExt spid="_x0000_s5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786421</xdr:row>
          <xdr:rowOff>95250</xdr:rowOff>
        </xdr:from>
        <xdr:to>
          <xdr:col>11016</xdr:col>
          <xdr:colOff>323850</xdr:colOff>
          <xdr:row>786426</xdr:row>
          <xdr:rowOff>47625</xdr:rowOff>
        </xdr:to>
        <xdr:sp macro="" textlink="">
          <xdr:nvSpPr>
            <xdr:cNvPr id="5821" name="Object 1725" hidden="1">
              <a:extLst>
                <a:ext uri="{63B3BB69-23CF-44E3-9099-C40C66FF867C}">
                  <a14:compatExt spid="_x0000_s5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851957</xdr:row>
          <xdr:rowOff>95250</xdr:rowOff>
        </xdr:from>
        <xdr:to>
          <xdr:col>11016</xdr:col>
          <xdr:colOff>323850</xdr:colOff>
          <xdr:row>851962</xdr:row>
          <xdr:rowOff>47625</xdr:rowOff>
        </xdr:to>
        <xdr:sp macro="" textlink="">
          <xdr:nvSpPr>
            <xdr:cNvPr id="5822" name="Object 1726" hidden="1">
              <a:extLst>
                <a:ext uri="{63B3BB69-23CF-44E3-9099-C40C66FF867C}">
                  <a14:compatExt spid="_x0000_s5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917493</xdr:row>
          <xdr:rowOff>95250</xdr:rowOff>
        </xdr:from>
        <xdr:to>
          <xdr:col>11016</xdr:col>
          <xdr:colOff>323850</xdr:colOff>
          <xdr:row>917498</xdr:row>
          <xdr:rowOff>47625</xdr:rowOff>
        </xdr:to>
        <xdr:sp macro="" textlink="">
          <xdr:nvSpPr>
            <xdr:cNvPr id="5823" name="Object 1727" hidden="1">
              <a:extLst>
                <a:ext uri="{63B3BB69-23CF-44E3-9099-C40C66FF867C}">
                  <a14:compatExt spid="_x0000_s5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983029</xdr:row>
          <xdr:rowOff>95250</xdr:rowOff>
        </xdr:from>
        <xdr:to>
          <xdr:col>11016</xdr:col>
          <xdr:colOff>323850</xdr:colOff>
          <xdr:row>983034</xdr:row>
          <xdr:rowOff>47625</xdr:rowOff>
        </xdr:to>
        <xdr:sp macro="" textlink="">
          <xdr:nvSpPr>
            <xdr:cNvPr id="5824" name="Object 1728" hidden="1">
              <a:extLst>
                <a:ext uri="{63B3BB69-23CF-44E3-9099-C40C66FF867C}">
                  <a14:compatExt spid="_x0000_s5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10</xdr:row>
          <xdr:rowOff>95250</xdr:rowOff>
        </xdr:from>
        <xdr:to>
          <xdr:col>11272</xdr:col>
          <xdr:colOff>323850</xdr:colOff>
          <xdr:row>15</xdr:row>
          <xdr:rowOff>47625</xdr:rowOff>
        </xdr:to>
        <xdr:sp macro="" textlink="">
          <xdr:nvSpPr>
            <xdr:cNvPr id="5825" name="Object 1729" hidden="1">
              <a:extLst>
                <a:ext uri="{63B3BB69-23CF-44E3-9099-C40C66FF867C}">
                  <a14:compatExt spid="_x0000_s5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65525</xdr:row>
          <xdr:rowOff>95250</xdr:rowOff>
        </xdr:from>
        <xdr:to>
          <xdr:col>11272</xdr:col>
          <xdr:colOff>323850</xdr:colOff>
          <xdr:row>65530</xdr:row>
          <xdr:rowOff>47625</xdr:rowOff>
        </xdr:to>
        <xdr:sp macro="" textlink="">
          <xdr:nvSpPr>
            <xdr:cNvPr id="5826" name="Object 1730" hidden="1">
              <a:extLst>
                <a:ext uri="{63B3BB69-23CF-44E3-9099-C40C66FF867C}">
                  <a14:compatExt spid="_x0000_s5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131061</xdr:row>
          <xdr:rowOff>95250</xdr:rowOff>
        </xdr:from>
        <xdr:to>
          <xdr:col>11272</xdr:col>
          <xdr:colOff>323850</xdr:colOff>
          <xdr:row>131066</xdr:row>
          <xdr:rowOff>47625</xdr:rowOff>
        </xdr:to>
        <xdr:sp macro="" textlink="">
          <xdr:nvSpPr>
            <xdr:cNvPr id="5827" name="Object 1731" hidden="1">
              <a:extLst>
                <a:ext uri="{63B3BB69-23CF-44E3-9099-C40C66FF867C}">
                  <a14:compatExt spid="_x0000_s5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196597</xdr:row>
          <xdr:rowOff>95250</xdr:rowOff>
        </xdr:from>
        <xdr:to>
          <xdr:col>11272</xdr:col>
          <xdr:colOff>323850</xdr:colOff>
          <xdr:row>196602</xdr:row>
          <xdr:rowOff>47625</xdr:rowOff>
        </xdr:to>
        <xdr:sp macro="" textlink="">
          <xdr:nvSpPr>
            <xdr:cNvPr id="5828" name="Object 1732" hidden="1">
              <a:extLst>
                <a:ext uri="{63B3BB69-23CF-44E3-9099-C40C66FF867C}">
                  <a14:compatExt spid="_x0000_s5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262133</xdr:row>
          <xdr:rowOff>95250</xdr:rowOff>
        </xdr:from>
        <xdr:to>
          <xdr:col>11272</xdr:col>
          <xdr:colOff>323850</xdr:colOff>
          <xdr:row>262138</xdr:row>
          <xdr:rowOff>47625</xdr:rowOff>
        </xdr:to>
        <xdr:sp macro="" textlink="">
          <xdr:nvSpPr>
            <xdr:cNvPr id="5829" name="Object 1733" hidden="1">
              <a:extLst>
                <a:ext uri="{63B3BB69-23CF-44E3-9099-C40C66FF867C}">
                  <a14:compatExt spid="_x0000_s5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327669</xdr:row>
          <xdr:rowOff>95250</xdr:rowOff>
        </xdr:from>
        <xdr:to>
          <xdr:col>11272</xdr:col>
          <xdr:colOff>323850</xdr:colOff>
          <xdr:row>327674</xdr:row>
          <xdr:rowOff>47625</xdr:rowOff>
        </xdr:to>
        <xdr:sp macro="" textlink="">
          <xdr:nvSpPr>
            <xdr:cNvPr id="5830" name="Object 1734" hidden="1">
              <a:extLst>
                <a:ext uri="{63B3BB69-23CF-44E3-9099-C40C66FF867C}">
                  <a14:compatExt spid="_x0000_s5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393205</xdr:row>
          <xdr:rowOff>95250</xdr:rowOff>
        </xdr:from>
        <xdr:to>
          <xdr:col>11272</xdr:col>
          <xdr:colOff>323850</xdr:colOff>
          <xdr:row>393210</xdr:row>
          <xdr:rowOff>47625</xdr:rowOff>
        </xdr:to>
        <xdr:sp macro="" textlink="">
          <xdr:nvSpPr>
            <xdr:cNvPr id="5831" name="Object 1735" hidden="1">
              <a:extLst>
                <a:ext uri="{63B3BB69-23CF-44E3-9099-C40C66FF867C}">
                  <a14:compatExt spid="_x0000_s5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458741</xdr:row>
          <xdr:rowOff>95250</xdr:rowOff>
        </xdr:from>
        <xdr:to>
          <xdr:col>11272</xdr:col>
          <xdr:colOff>323850</xdr:colOff>
          <xdr:row>458746</xdr:row>
          <xdr:rowOff>47625</xdr:rowOff>
        </xdr:to>
        <xdr:sp macro="" textlink="">
          <xdr:nvSpPr>
            <xdr:cNvPr id="5832" name="Object 1736" hidden="1">
              <a:extLst>
                <a:ext uri="{63B3BB69-23CF-44E3-9099-C40C66FF867C}">
                  <a14:compatExt spid="_x0000_s5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524277</xdr:row>
          <xdr:rowOff>95250</xdr:rowOff>
        </xdr:from>
        <xdr:to>
          <xdr:col>11272</xdr:col>
          <xdr:colOff>323850</xdr:colOff>
          <xdr:row>524282</xdr:row>
          <xdr:rowOff>47625</xdr:rowOff>
        </xdr:to>
        <xdr:sp macro="" textlink="">
          <xdr:nvSpPr>
            <xdr:cNvPr id="5833" name="Object 1737" hidden="1">
              <a:extLst>
                <a:ext uri="{63B3BB69-23CF-44E3-9099-C40C66FF867C}">
                  <a14:compatExt spid="_x0000_s5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589813</xdr:row>
          <xdr:rowOff>95250</xdr:rowOff>
        </xdr:from>
        <xdr:to>
          <xdr:col>11272</xdr:col>
          <xdr:colOff>323850</xdr:colOff>
          <xdr:row>589818</xdr:row>
          <xdr:rowOff>47625</xdr:rowOff>
        </xdr:to>
        <xdr:sp macro="" textlink="">
          <xdr:nvSpPr>
            <xdr:cNvPr id="5834" name="Object 1738" hidden="1">
              <a:extLst>
                <a:ext uri="{63B3BB69-23CF-44E3-9099-C40C66FF867C}">
                  <a14:compatExt spid="_x0000_s5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655349</xdr:row>
          <xdr:rowOff>95250</xdr:rowOff>
        </xdr:from>
        <xdr:to>
          <xdr:col>11272</xdr:col>
          <xdr:colOff>323850</xdr:colOff>
          <xdr:row>655354</xdr:row>
          <xdr:rowOff>47625</xdr:rowOff>
        </xdr:to>
        <xdr:sp macro="" textlink="">
          <xdr:nvSpPr>
            <xdr:cNvPr id="5835" name="Object 1739" hidden="1">
              <a:extLst>
                <a:ext uri="{63B3BB69-23CF-44E3-9099-C40C66FF867C}">
                  <a14:compatExt spid="_x0000_s5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720885</xdr:row>
          <xdr:rowOff>95250</xdr:rowOff>
        </xdr:from>
        <xdr:to>
          <xdr:col>11272</xdr:col>
          <xdr:colOff>323850</xdr:colOff>
          <xdr:row>720890</xdr:row>
          <xdr:rowOff>47625</xdr:rowOff>
        </xdr:to>
        <xdr:sp macro="" textlink="">
          <xdr:nvSpPr>
            <xdr:cNvPr id="5836" name="Object 1740" hidden="1">
              <a:extLst>
                <a:ext uri="{63B3BB69-23CF-44E3-9099-C40C66FF867C}">
                  <a14:compatExt spid="_x0000_s5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786421</xdr:row>
          <xdr:rowOff>95250</xdr:rowOff>
        </xdr:from>
        <xdr:to>
          <xdr:col>11272</xdr:col>
          <xdr:colOff>323850</xdr:colOff>
          <xdr:row>786426</xdr:row>
          <xdr:rowOff>47625</xdr:rowOff>
        </xdr:to>
        <xdr:sp macro="" textlink="">
          <xdr:nvSpPr>
            <xdr:cNvPr id="5837" name="Object 1741" hidden="1">
              <a:extLst>
                <a:ext uri="{63B3BB69-23CF-44E3-9099-C40C66FF867C}">
                  <a14:compatExt spid="_x0000_s5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851957</xdr:row>
          <xdr:rowOff>95250</xdr:rowOff>
        </xdr:from>
        <xdr:to>
          <xdr:col>11272</xdr:col>
          <xdr:colOff>323850</xdr:colOff>
          <xdr:row>851962</xdr:row>
          <xdr:rowOff>47625</xdr:rowOff>
        </xdr:to>
        <xdr:sp macro="" textlink="">
          <xdr:nvSpPr>
            <xdr:cNvPr id="5838" name="Object 1742" hidden="1">
              <a:extLst>
                <a:ext uri="{63B3BB69-23CF-44E3-9099-C40C66FF867C}">
                  <a14:compatExt spid="_x0000_s5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917493</xdr:row>
          <xdr:rowOff>95250</xdr:rowOff>
        </xdr:from>
        <xdr:to>
          <xdr:col>11272</xdr:col>
          <xdr:colOff>323850</xdr:colOff>
          <xdr:row>917498</xdr:row>
          <xdr:rowOff>47625</xdr:rowOff>
        </xdr:to>
        <xdr:sp macro="" textlink="">
          <xdr:nvSpPr>
            <xdr:cNvPr id="5839" name="Object 1743" hidden="1">
              <a:extLst>
                <a:ext uri="{63B3BB69-23CF-44E3-9099-C40C66FF867C}">
                  <a14:compatExt spid="_x0000_s5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983029</xdr:row>
          <xdr:rowOff>95250</xdr:rowOff>
        </xdr:from>
        <xdr:to>
          <xdr:col>11272</xdr:col>
          <xdr:colOff>323850</xdr:colOff>
          <xdr:row>983034</xdr:row>
          <xdr:rowOff>47625</xdr:rowOff>
        </xdr:to>
        <xdr:sp macro="" textlink="">
          <xdr:nvSpPr>
            <xdr:cNvPr id="5840" name="Object 1744" hidden="1">
              <a:extLst>
                <a:ext uri="{63B3BB69-23CF-44E3-9099-C40C66FF867C}">
                  <a14:compatExt spid="_x0000_s5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10</xdr:row>
          <xdr:rowOff>95250</xdr:rowOff>
        </xdr:from>
        <xdr:to>
          <xdr:col>11528</xdr:col>
          <xdr:colOff>323850</xdr:colOff>
          <xdr:row>15</xdr:row>
          <xdr:rowOff>47625</xdr:rowOff>
        </xdr:to>
        <xdr:sp macro="" textlink="">
          <xdr:nvSpPr>
            <xdr:cNvPr id="5841" name="Object 1745" hidden="1">
              <a:extLst>
                <a:ext uri="{63B3BB69-23CF-44E3-9099-C40C66FF867C}">
                  <a14:compatExt spid="_x0000_s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65525</xdr:row>
          <xdr:rowOff>95250</xdr:rowOff>
        </xdr:from>
        <xdr:to>
          <xdr:col>11528</xdr:col>
          <xdr:colOff>323850</xdr:colOff>
          <xdr:row>65530</xdr:row>
          <xdr:rowOff>47625</xdr:rowOff>
        </xdr:to>
        <xdr:sp macro="" textlink="">
          <xdr:nvSpPr>
            <xdr:cNvPr id="5842" name="Object 1746" hidden="1">
              <a:extLst>
                <a:ext uri="{63B3BB69-23CF-44E3-9099-C40C66FF867C}">
                  <a14:compatExt spid="_x0000_s5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131061</xdr:row>
          <xdr:rowOff>95250</xdr:rowOff>
        </xdr:from>
        <xdr:to>
          <xdr:col>11528</xdr:col>
          <xdr:colOff>323850</xdr:colOff>
          <xdr:row>131066</xdr:row>
          <xdr:rowOff>47625</xdr:rowOff>
        </xdr:to>
        <xdr:sp macro="" textlink="">
          <xdr:nvSpPr>
            <xdr:cNvPr id="5843" name="Object 1747" hidden="1">
              <a:extLst>
                <a:ext uri="{63B3BB69-23CF-44E3-9099-C40C66FF867C}">
                  <a14:compatExt spid="_x0000_s5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196597</xdr:row>
          <xdr:rowOff>95250</xdr:rowOff>
        </xdr:from>
        <xdr:to>
          <xdr:col>11528</xdr:col>
          <xdr:colOff>323850</xdr:colOff>
          <xdr:row>196602</xdr:row>
          <xdr:rowOff>47625</xdr:rowOff>
        </xdr:to>
        <xdr:sp macro="" textlink="">
          <xdr:nvSpPr>
            <xdr:cNvPr id="5844" name="Object 1748" hidden="1">
              <a:extLst>
                <a:ext uri="{63B3BB69-23CF-44E3-9099-C40C66FF867C}">
                  <a14:compatExt spid="_x0000_s5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262133</xdr:row>
          <xdr:rowOff>95250</xdr:rowOff>
        </xdr:from>
        <xdr:to>
          <xdr:col>11528</xdr:col>
          <xdr:colOff>323850</xdr:colOff>
          <xdr:row>262138</xdr:row>
          <xdr:rowOff>47625</xdr:rowOff>
        </xdr:to>
        <xdr:sp macro="" textlink="">
          <xdr:nvSpPr>
            <xdr:cNvPr id="5845" name="Object 1749" hidden="1">
              <a:extLst>
                <a:ext uri="{63B3BB69-23CF-44E3-9099-C40C66FF867C}">
                  <a14:compatExt spid="_x0000_s5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327669</xdr:row>
          <xdr:rowOff>95250</xdr:rowOff>
        </xdr:from>
        <xdr:to>
          <xdr:col>11528</xdr:col>
          <xdr:colOff>323850</xdr:colOff>
          <xdr:row>327674</xdr:row>
          <xdr:rowOff>47625</xdr:rowOff>
        </xdr:to>
        <xdr:sp macro="" textlink="">
          <xdr:nvSpPr>
            <xdr:cNvPr id="5846" name="Object 1750" hidden="1">
              <a:extLst>
                <a:ext uri="{63B3BB69-23CF-44E3-9099-C40C66FF867C}">
                  <a14:compatExt spid="_x0000_s5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393205</xdr:row>
          <xdr:rowOff>95250</xdr:rowOff>
        </xdr:from>
        <xdr:to>
          <xdr:col>11528</xdr:col>
          <xdr:colOff>323850</xdr:colOff>
          <xdr:row>393210</xdr:row>
          <xdr:rowOff>47625</xdr:rowOff>
        </xdr:to>
        <xdr:sp macro="" textlink="">
          <xdr:nvSpPr>
            <xdr:cNvPr id="5847" name="Object 1751" hidden="1">
              <a:extLst>
                <a:ext uri="{63B3BB69-23CF-44E3-9099-C40C66FF867C}">
                  <a14:compatExt spid="_x0000_s5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458741</xdr:row>
          <xdr:rowOff>95250</xdr:rowOff>
        </xdr:from>
        <xdr:to>
          <xdr:col>11528</xdr:col>
          <xdr:colOff>323850</xdr:colOff>
          <xdr:row>458746</xdr:row>
          <xdr:rowOff>47625</xdr:rowOff>
        </xdr:to>
        <xdr:sp macro="" textlink="">
          <xdr:nvSpPr>
            <xdr:cNvPr id="5848" name="Object 1752" hidden="1">
              <a:extLst>
                <a:ext uri="{63B3BB69-23CF-44E3-9099-C40C66FF867C}">
                  <a14:compatExt spid="_x0000_s5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524277</xdr:row>
          <xdr:rowOff>95250</xdr:rowOff>
        </xdr:from>
        <xdr:to>
          <xdr:col>11528</xdr:col>
          <xdr:colOff>323850</xdr:colOff>
          <xdr:row>524282</xdr:row>
          <xdr:rowOff>47625</xdr:rowOff>
        </xdr:to>
        <xdr:sp macro="" textlink="">
          <xdr:nvSpPr>
            <xdr:cNvPr id="5849" name="Object 1753" hidden="1">
              <a:extLst>
                <a:ext uri="{63B3BB69-23CF-44E3-9099-C40C66FF867C}">
                  <a14:compatExt spid="_x0000_s5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589813</xdr:row>
          <xdr:rowOff>95250</xdr:rowOff>
        </xdr:from>
        <xdr:to>
          <xdr:col>11528</xdr:col>
          <xdr:colOff>323850</xdr:colOff>
          <xdr:row>589818</xdr:row>
          <xdr:rowOff>47625</xdr:rowOff>
        </xdr:to>
        <xdr:sp macro="" textlink="">
          <xdr:nvSpPr>
            <xdr:cNvPr id="5850" name="Object 1754" hidden="1">
              <a:extLst>
                <a:ext uri="{63B3BB69-23CF-44E3-9099-C40C66FF867C}">
                  <a14:compatExt spid="_x0000_s5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655349</xdr:row>
          <xdr:rowOff>95250</xdr:rowOff>
        </xdr:from>
        <xdr:to>
          <xdr:col>11528</xdr:col>
          <xdr:colOff>323850</xdr:colOff>
          <xdr:row>655354</xdr:row>
          <xdr:rowOff>47625</xdr:rowOff>
        </xdr:to>
        <xdr:sp macro="" textlink="">
          <xdr:nvSpPr>
            <xdr:cNvPr id="5851" name="Object 1755" hidden="1">
              <a:extLst>
                <a:ext uri="{63B3BB69-23CF-44E3-9099-C40C66FF867C}">
                  <a14:compatExt spid="_x0000_s5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720885</xdr:row>
          <xdr:rowOff>95250</xdr:rowOff>
        </xdr:from>
        <xdr:to>
          <xdr:col>11528</xdr:col>
          <xdr:colOff>323850</xdr:colOff>
          <xdr:row>720890</xdr:row>
          <xdr:rowOff>47625</xdr:rowOff>
        </xdr:to>
        <xdr:sp macro="" textlink="">
          <xdr:nvSpPr>
            <xdr:cNvPr id="5852" name="Object 1756" hidden="1">
              <a:extLst>
                <a:ext uri="{63B3BB69-23CF-44E3-9099-C40C66FF867C}">
                  <a14:compatExt spid="_x0000_s5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786421</xdr:row>
          <xdr:rowOff>95250</xdr:rowOff>
        </xdr:from>
        <xdr:to>
          <xdr:col>11528</xdr:col>
          <xdr:colOff>323850</xdr:colOff>
          <xdr:row>786426</xdr:row>
          <xdr:rowOff>47625</xdr:rowOff>
        </xdr:to>
        <xdr:sp macro="" textlink="">
          <xdr:nvSpPr>
            <xdr:cNvPr id="5853" name="Object 1757" hidden="1">
              <a:extLst>
                <a:ext uri="{63B3BB69-23CF-44E3-9099-C40C66FF867C}">
                  <a14:compatExt spid="_x0000_s5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851957</xdr:row>
          <xdr:rowOff>95250</xdr:rowOff>
        </xdr:from>
        <xdr:to>
          <xdr:col>11528</xdr:col>
          <xdr:colOff>323850</xdr:colOff>
          <xdr:row>851962</xdr:row>
          <xdr:rowOff>47625</xdr:rowOff>
        </xdr:to>
        <xdr:sp macro="" textlink="">
          <xdr:nvSpPr>
            <xdr:cNvPr id="5854" name="Object 1758" hidden="1">
              <a:extLst>
                <a:ext uri="{63B3BB69-23CF-44E3-9099-C40C66FF867C}">
                  <a14:compatExt spid="_x0000_s5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917493</xdr:row>
          <xdr:rowOff>95250</xdr:rowOff>
        </xdr:from>
        <xdr:to>
          <xdr:col>11528</xdr:col>
          <xdr:colOff>323850</xdr:colOff>
          <xdr:row>917498</xdr:row>
          <xdr:rowOff>47625</xdr:rowOff>
        </xdr:to>
        <xdr:sp macro="" textlink="">
          <xdr:nvSpPr>
            <xdr:cNvPr id="5855" name="Object 1759" hidden="1">
              <a:extLst>
                <a:ext uri="{63B3BB69-23CF-44E3-9099-C40C66FF867C}">
                  <a14:compatExt spid="_x0000_s5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983029</xdr:row>
          <xdr:rowOff>95250</xdr:rowOff>
        </xdr:from>
        <xdr:to>
          <xdr:col>11528</xdr:col>
          <xdr:colOff>323850</xdr:colOff>
          <xdr:row>983034</xdr:row>
          <xdr:rowOff>47625</xdr:rowOff>
        </xdr:to>
        <xdr:sp macro="" textlink="">
          <xdr:nvSpPr>
            <xdr:cNvPr id="5856" name="Object 1760" hidden="1">
              <a:extLst>
                <a:ext uri="{63B3BB69-23CF-44E3-9099-C40C66FF867C}">
                  <a14:compatExt spid="_x0000_s5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10</xdr:row>
          <xdr:rowOff>95250</xdr:rowOff>
        </xdr:from>
        <xdr:to>
          <xdr:col>11784</xdr:col>
          <xdr:colOff>323850</xdr:colOff>
          <xdr:row>15</xdr:row>
          <xdr:rowOff>47625</xdr:rowOff>
        </xdr:to>
        <xdr:sp macro="" textlink="">
          <xdr:nvSpPr>
            <xdr:cNvPr id="5857" name="Object 1761" hidden="1">
              <a:extLst>
                <a:ext uri="{63B3BB69-23CF-44E3-9099-C40C66FF867C}">
                  <a14:compatExt spid="_x0000_s5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65525</xdr:row>
          <xdr:rowOff>95250</xdr:rowOff>
        </xdr:from>
        <xdr:to>
          <xdr:col>11784</xdr:col>
          <xdr:colOff>323850</xdr:colOff>
          <xdr:row>65530</xdr:row>
          <xdr:rowOff>47625</xdr:rowOff>
        </xdr:to>
        <xdr:sp macro="" textlink="">
          <xdr:nvSpPr>
            <xdr:cNvPr id="5858" name="Object 1762" hidden="1">
              <a:extLst>
                <a:ext uri="{63B3BB69-23CF-44E3-9099-C40C66FF867C}">
                  <a14:compatExt spid="_x0000_s5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131061</xdr:row>
          <xdr:rowOff>95250</xdr:rowOff>
        </xdr:from>
        <xdr:to>
          <xdr:col>11784</xdr:col>
          <xdr:colOff>323850</xdr:colOff>
          <xdr:row>131066</xdr:row>
          <xdr:rowOff>47625</xdr:rowOff>
        </xdr:to>
        <xdr:sp macro="" textlink="">
          <xdr:nvSpPr>
            <xdr:cNvPr id="5859" name="Object 1763" hidden="1">
              <a:extLst>
                <a:ext uri="{63B3BB69-23CF-44E3-9099-C40C66FF867C}">
                  <a14:compatExt spid="_x0000_s5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196597</xdr:row>
          <xdr:rowOff>95250</xdr:rowOff>
        </xdr:from>
        <xdr:to>
          <xdr:col>11784</xdr:col>
          <xdr:colOff>323850</xdr:colOff>
          <xdr:row>196602</xdr:row>
          <xdr:rowOff>47625</xdr:rowOff>
        </xdr:to>
        <xdr:sp macro="" textlink="">
          <xdr:nvSpPr>
            <xdr:cNvPr id="5860" name="Object 1764" hidden="1">
              <a:extLst>
                <a:ext uri="{63B3BB69-23CF-44E3-9099-C40C66FF867C}">
                  <a14:compatExt spid="_x0000_s5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262133</xdr:row>
          <xdr:rowOff>95250</xdr:rowOff>
        </xdr:from>
        <xdr:to>
          <xdr:col>11784</xdr:col>
          <xdr:colOff>323850</xdr:colOff>
          <xdr:row>262138</xdr:row>
          <xdr:rowOff>47625</xdr:rowOff>
        </xdr:to>
        <xdr:sp macro="" textlink="">
          <xdr:nvSpPr>
            <xdr:cNvPr id="5861" name="Object 1765" hidden="1">
              <a:extLst>
                <a:ext uri="{63B3BB69-23CF-44E3-9099-C40C66FF867C}">
                  <a14:compatExt spid="_x0000_s5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327669</xdr:row>
          <xdr:rowOff>95250</xdr:rowOff>
        </xdr:from>
        <xdr:to>
          <xdr:col>11784</xdr:col>
          <xdr:colOff>323850</xdr:colOff>
          <xdr:row>327674</xdr:row>
          <xdr:rowOff>47625</xdr:rowOff>
        </xdr:to>
        <xdr:sp macro="" textlink="">
          <xdr:nvSpPr>
            <xdr:cNvPr id="5862" name="Object 1766" hidden="1">
              <a:extLst>
                <a:ext uri="{63B3BB69-23CF-44E3-9099-C40C66FF867C}">
                  <a14:compatExt spid="_x0000_s5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393205</xdr:row>
          <xdr:rowOff>95250</xdr:rowOff>
        </xdr:from>
        <xdr:to>
          <xdr:col>11784</xdr:col>
          <xdr:colOff>323850</xdr:colOff>
          <xdr:row>393210</xdr:row>
          <xdr:rowOff>47625</xdr:rowOff>
        </xdr:to>
        <xdr:sp macro="" textlink="">
          <xdr:nvSpPr>
            <xdr:cNvPr id="5863" name="Object 1767" hidden="1">
              <a:extLst>
                <a:ext uri="{63B3BB69-23CF-44E3-9099-C40C66FF867C}">
                  <a14:compatExt spid="_x0000_s5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458741</xdr:row>
          <xdr:rowOff>95250</xdr:rowOff>
        </xdr:from>
        <xdr:to>
          <xdr:col>11784</xdr:col>
          <xdr:colOff>323850</xdr:colOff>
          <xdr:row>458746</xdr:row>
          <xdr:rowOff>47625</xdr:rowOff>
        </xdr:to>
        <xdr:sp macro="" textlink="">
          <xdr:nvSpPr>
            <xdr:cNvPr id="5864" name="Object 1768" hidden="1">
              <a:extLst>
                <a:ext uri="{63B3BB69-23CF-44E3-9099-C40C66FF867C}">
                  <a14:compatExt spid="_x0000_s5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524277</xdr:row>
          <xdr:rowOff>95250</xdr:rowOff>
        </xdr:from>
        <xdr:to>
          <xdr:col>11784</xdr:col>
          <xdr:colOff>323850</xdr:colOff>
          <xdr:row>524282</xdr:row>
          <xdr:rowOff>47625</xdr:rowOff>
        </xdr:to>
        <xdr:sp macro="" textlink="">
          <xdr:nvSpPr>
            <xdr:cNvPr id="5865" name="Object 1769" hidden="1">
              <a:extLst>
                <a:ext uri="{63B3BB69-23CF-44E3-9099-C40C66FF867C}">
                  <a14:compatExt spid="_x0000_s5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589813</xdr:row>
          <xdr:rowOff>95250</xdr:rowOff>
        </xdr:from>
        <xdr:to>
          <xdr:col>11784</xdr:col>
          <xdr:colOff>323850</xdr:colOff>
          <xdr:row>589818</xdr:row>
          <xdr:rowOff>47625</xdr:rowOff>
        </xdr:to>
        <xdr:sp macro="" textlink="">
          <xdr:nvSpPr>
            <xdr:cNvPr id="5866" name="Object 1770" hidden="1">
              <a:extLst>
                <a:ext uri="{63B3BB69-23CF-44E3-9099-C40C66FF867C}">
                  <a14:compatExt spid="_x0000_s5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655349</xdr:row>
          <xdr:rowOff>95250</xdr:rowOff>
        </xdr:from>
        <xdr:to>
          <xdr:col>11784</xdr:col>
          <xdr:colOff>323850</xdr:colOff>
          <xdr:row>655354</xdr:row>
          <xdr:rowOff>47625</xdr:rowOff>
        </xdr:to>
        <xdr:sp macro="" textlink="">
          <xdr:nvSpPr>
            <xdr:cNvPr id="5867" name="Object 1771" hidden="1">
              <a:extLst>
                <a:ext uri="{63B3BB69-23CF-44E3-9099-C40C66FF867C}">
                  <a14:compatExt spid="_x0000_s5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720885</xdr:row>
          <xdr:rowOff>95250</xdr:rowOff>
        </xdr:from>
        <xdr:to>
          <xdr:col>11784</xdr:col>
          <xdr:colOff>323850</xdr:colOff>
          <xdr:row>720890</xdr:row>
          <xdr:rowOff>47625</xdr:rowOff>
        </xdr:to>
        <xdr:sp macro="" textlink="">
          <xdr:nvSpPr>
            <xdr:cNvPr id="5868" name="Object 1772" hidden="1">
              <a:extLst>
                <a:ext uri="{63B3BB69-23CF-44E3-9099-C40C66FF867C}">
                  <a14:compatExt spid="_x0000_s5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786421</xdr:row>
          <xdr:rowOff>95250</xdr:rowOff>
        </xdr:from>
        <xdr:to>
          <xdr:col>11784</xdr:col>
          <xdr:colOff>323850</xdr:colOff>
          <xdr:row>786426</xdr:row>
          <xdr:rowOff>47625</xdr:rowOff>
        </xdr:to>
        <xdr:sp macro="" textlink="">
          <xdr:nvSpPr>
            <xdr:cNvPr id="5869" name="Object 1773" hidden="1">
              <a:extLst>
                <a:ext uri="{63B3BB69-23CF-44E3-9099-C40C66FF867C}">
                  <a14:compatExt spid="_x0000_s5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851957</xdr:row>
          <xdr:rowOff>95250</xdr:rowOff>
        </xdr:from>
        <xdr:to>
          <xdr:col>11784</xdr:col>
          <xdr:colOff>323850</xdr:colOff>
          <xdr:row>851962</xdr:row>
          <xdr:rowOff>47625</xdr:rowOff>
        </xdr:to>
        <xdr:sp macro="" textlink="">
          <xdr:nvSpPr>
            <xdr:cNvPr id="5870" name="Object 1774" hidden="1">
              <a:extLst>
                <a:ext uri="{63B3BB69-23CF-44E3-9099-C40C66FF867C}">
                  <a14:compatExt spid="_x0000_s5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917493</xdr:row>
          <xdr:rowOff>95250</xdr:rowOff>
        </xdr:from>
        <xdr:to>
          <xdr:col>11784</xdr:col>
          <xdr:colOff>323850</xdr:colOff>
          <xdr:row>917498</xdr:row>
          <xdr:rowOff>47625</xdr:rowOff>
        </xdr:to>
        <xdr:sp macro="" textlink="">
          <xdr:nvSpPr>
            <xdr:cNvPr id="5871" name="Object 1775" hidden="1">
              <a:extLst>
                <a:ext uri="{63B3BB69-23CF-44E3-9099-C40C66FF867C}">
                  <a14:compatExt spid="_x0000_s5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983029</xdr:row>
          <xdr:rowOff>95250</xdr:rowOff>
        </xdr:from>
        <xdr:to>
          <xdr:col>11784</xdr:col>
          <xdr:colOff>323850</xdr:colOff>
          <xdr:row>983034</xdr:row>
          <xdr:rowOff>47625</xdr:rowOff>
        </xdr:to>
        <xdr:sp macro="" textlink="">
          <xdr:nvSpPr>
            <xdr:cNvPr id="5872" name="Object 1776" hidden="1">
              <a:extLst>
                <a:ext uri="{63B3BB69-23CF-44E3-9099-C40C66FF867C}">
                  <a14:compatExt spid="_x0000_s5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10</xdr:row>
          <xdr:rowOff>95250</xdr:rowOff>
        </xdr:from>
        <xdr:to>
          <xdr:col>12040</xdr:col>
          <xdr:colOff>323850</xdr:colOff>
          <xdr:row>15</xdr:row>
          <xdr:rowOff>47625</xdr:rowOff>
        </xdr:to>
        <xdr:sp macro="" textlink="">
          <xdr:nvSpPr>
            <xdr:cNvPr id="5873" name="Object 1777" hidden="1">
              <a:extLst>
                <a:ext uri="{63B3BB69-23CF-44E3-9099-C40C66FF867C}">
                  <a14:compatExt spid="_x0000_s5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65525</xdr:row>
          <xdr:rowOff>95250</xdr:rowOff>
        </xdr:from>
        <xdr:to>
          <xdr:col>12040</xdr:col>
          <xdr:colOff>323850</xdr:colOff>
          <xdr:row>65530</xdr:row>
          <xdr:rowOff>47625</xdr:rowOff>
        </xdr:to>
        <xdr:sp macro="" textlink="">
          <xdr:nvSpPr>
            <xdr:cNvPr id="5874" name="Object 1778" hidden="1">
              <a:extLst>
                <a:ext uri="{63B3BB69-23CF-44E3-9099-C40C66FF867C}">
                  <a14:compatExt spid="_x0000_s5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131061</xdr:row>
          <xdr:rowOff>95250</xdr:rowOff>
        </xdr:from>
        <xdr:to>
          <xdr:col>12040</xdr:col>
          <xdr:colOff>323850</xdr:colOff>
          <xdr:row>131066</xdr:row>
          <xdr:rowOff>47625</xdr:rowOff>
        </xdr:to>
        <xdr:sp macro="" textlink="">
          <xdr:nvSpPr>
            <xdr:cNvPr id="5875" name="Object 1779" hidden="1">
              <a:extLst>
                <a:ext uri="{63B3BB69-23CF-44E3-9099-C40C66FF867C}">
                  <a14:compatExt spid="_x0000_s5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196597</xdr:row>
          <xdr:rowOff>95250</xdr:rowOff>
        </xdr:from>
        <xdr:to>
          <xdr:col>12040</xdr:col>
          <xdr:colOff>323850</xdr:colOff>
          <xdr:row>196602</xdr:row>
          <xdr:rowOff>47625</xdr:rowOff>
        </xdr:to>
        <xdr:sp macro="" textlink="">
          <xdr:nvSpPr>
            <xdr:cNvPr id="5876" name="Object 1780" hidden="1">
              <a:extLst>
                <a:ext uri="{63B3BB69-23CF-44E3-9099-C40C66FF867C}">
                  <a14:compatExt spid="_x0000_s5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262133</xdr:row>
          <xdr:rowOff>95250</xdr:rowOff>
        </xdr:from>
        <xdr:to>
          <xdr:col>12040</xdr:col>
          <xdr:colOff>323850</xdr:colOff>
          <xdr:row>262138</xdr:row>
          <xdr:rowOff>47625</xdr:rowOff>
        </xdr:to>
        <xdr:sp macro="" textlink="">
          <xdr:nvSpPr>
            <xdr:cNvPr id="5877" name="Object 1781" hidden="1">
              <a:extLst>
                <a:ext uri="{63B3BB69-23CF-44E3-9099-C40C66FF867C}">
                  <a14:compatExt spid="_x0000_s5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327669</xdr:row>
          <xdr:rowOff>95250</xdr:rowOff>
        </xdr:from>
        <xdr:to>
          <xdr:col>12040</xdr:col>
          <xdr:colOff>323850</xdr:colOff>
          <xdr:row>327674</xdr:row>
          <xdr:rowOff>47625</xdr:rowOff>
        </xdr:to>
        <xdr:sp macro="" textlink="">
          <xdr:nvSpPr>
            <xdr:cNvPr id="5878" name="Object 1782" hidden="1">
              <a:extLst>
                <a:ext uri="{63B3BB69-23CF-44E3-9099-C40C66FF867C}">
                  <a14:compatExt spid="_x0000_s5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393205</xdr:row>
          <xdr:rowOff>95250</xdr:rowOff>
        </xdr:from>
        <xdr:to>
          <xdr:col>12040</xdr:col>
          <xdr:colOff>323850</xdr:colOff>
          <xdr:row>393210</xdr:row>
          <xdr:rowOff>47625</xdr:rowOff>
        </xdr:to>
        <xdr:sp macro="" textlink="">
          <xdr:nvSpPr>
            <xdr:cNvPr id="5879" name="Object 1783" hidden="1">
              <a:extLst>
                <a:ext uri="{63B3BB69-23CF-44E3-9099-C40C66FF867C}">
                  <a14:compatExt spid="_x0000_s5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458741</xdr:row>
          <xdr:rowOff>95250</xdr:rowOff>
        </xdr:from>
        <xdr:to>
          <xdr:col>12040</xdr:col>
          <xdr:colOff>323850</xdr:colOff>
          <xdr:row>458746</xdr:row>
          <xdr:rowOff>47625</xdr:rowOff>
        </xdr:to>
        <xdr:sp macro="" textlink="">
          <xdr:nvSpPr>
            <xdr:cNvPr id="5880" name="Object 1784" hidden="1">
              <a:extLst>
                <a:ext uri="{63B3BB69-23CF-44E3-9099-C40C66FF867C}">
                  <a14:compatExt spid="_x0000_s5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524277</xdr:row>
          <xdr:rowOff>95250</xdr:rowOff>
        </xdr:from>
        <xdr:to>
          <xdr:col>12040</xdr:col>
          <xdr:colOff>323850</xdr:colOff>
          <xdr:row>524282</xdr:row>
          <xdr:rowOff>47625</xdr:rowOff>
        </xdr:to>
        <xdr:sp macro="" textlink="">
          <xdr:nvSpPr>
            <xdr:cNvPr id="5881" name="Object 1785" hidden="1">
              <a:extLst>
                <a:ext uri="{63B3BB69-23CF-44E3-9099-C40C66FF867C}">
                  <a14:compatExt spid="_x0000_s5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589813</xdr:row>
          <xdr:rowOff>95250</xdr:rowOff>
        </xdr:from>
        <xdr:to>
          <xdr:col>12040</xdr:col>
          <xdr:colOff>323850</xdr:colOff>
          <xdr:row>589818</xdr:row>
          <xdr:rowOff>47625</xdr:rowOff>
        </xdr:to>
        <xdr:sp macro="" textlink="">
          <xdr:nvSpPr>
            <xdr:cNvPr id="5882" name="Object 1786" hidden="1">
              <a:extLst>
                <a:ext uri="{63B3BB69-23CF-44E3-9099-C40C66FF867C}">
                  <a14:compatExt spid="_x0000_s5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655349</xdr:row>
          <xdr:rowOff>95250</xdr:rowOff>
        </xdr:from>
        <xdr:to>
          <xdr:col>12040</xdr:col>
          <xdr:colOff>323850</xdr:colOff>
          <xdr:row>655354</xdr:row>
          <xdr:rowOff>47625</xdr:rowOff>
        </xdr:to>
        <xdr:sp macro="" textlink="">
          <xdr:nvSpPr>
            <xdr:cNvPr id="5883" name="Object 1787" hidden="1">
              <a:extLst>
                <a:ext uri="{63B3BB69-23CF-44E3-9099-C40C66FF867C}">
                  <a14:compatExt spid="_x0000_s5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720885</xdr:row>
          <xdr:rowOff>95250</xdr:rowOff>
        </xdr:from>
        <xdr:to>
          <xdr:col>12040</xdr:col>
          <xdr:colOff>323850</xdr:colOff>
          <xdr:row>720890</xdr:row>
          <xdr:rowOff>47625</xdr:rowOff>
        </xdr:to>
        <xdr:sp macro="" textlink="">
          <xdr:nvSpPr>
            <xdr:cNvPr id="5884" name="Object 1788" hidden="1">
              <a:extLst>
                <a:ext uri="{63B3BB69-23CF-44E3-9099-C40C66FF867C}">
                  <a14:compatExt spid="_x0000_s5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786421</xdr:row>
          <xdr:rowOff>95250</xdr:rowOff>
        </xdr:from>
        <xdr:to>
          <xdr:col>12040</xdr:col>
          <xdr:colOff>323850</xdr:colOff>
          <xdr:row>786426</xdr:row>
          <xdr:rowOff>47625</xdr:rowOff>
        </xdr:to>
        <xdr:sp macro="" textlink="">
          <xdr:nvSpPr>
            <xdr:cNvPr id="5885" name="Object 1789" hidden="1">
              <a:extLst>
                <a:ext uri="{63B3BB69-23CF-44E3-9099-C40C66FF867C}">
                  <a14:compatExt spid="_x0000_s5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851957</xdr:row>
          <xdr:rowOff>95250</xdr:rowOff>
        </xdr:from>
        <xdr:to>
          <xdr:col>12040</xdr:col>
          <xdr:colOff>323850</xdr:colOff>
          <xdr:row>851962</xdr:row>
          <xdr:rowOff>47625</xdr:rowOff>
        </xdr:to>
        <xdr:sp macro="" textlink="">
          <xdr:nvSpPr>
            <xdr:cNvPr id="5886" name="Object 1790" hidden="1">
              <a:extLst>
                <a:ext uri="{63B3BB69-23CF-44E3-9099-C40C66FF867C}">
                  <a14:compatExt spid="_x0000_s5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917493</xdr:row>
          <xdr:rowOff>95250</xdr:rowOff>
        </xdr:from>
        <xdr:to>
          <xdr:col>12040</xdr:col>
          <xdr:colOff>323850</xdr:colOff>
          <xdr:row>917498</xdr:row>
          <xdr:rowOff>47625</xdr:rowOff>
        </xdr:to>
        <xdr:sp macro="" textlink="">
          <xdr:nvSpPr>
            <xdr:cNvPr id="5887" name="Object 1791" hidden="1">
              <a:extLst>
                <a:ext uri="{63B3BB69-23CF-44E3-9099-C40C66FF867C}">
                  <a14:compatExt spid="_x0000_s5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983029</xdr:row>
          <xdr:rowOff>95250</xdr:rowOff>
        </xdr:from>
        <xdr:to>
          <xdr:col>12040</xdr:col>
          <xdr:colOff>323850</xdr:colOff>
          <xdr:row>983034</xdr:row>
          <xdr:rowOff>47625</xdr:rowOff>
        </xdr:to>
        <xdr:sp macro="" textlink="">
          <xdr:nvSpPr>
            <xdr:cNvPr id="5888" name="Object 1792" hidden="1">
              <a:extLst>
                <a:ext uri="{63B3BB69-23CF-44E3-9099-C40C66FF867C}">
                  <a14:compatExt spid="_x0000_s5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10</xdr:row>
          <xdr:rowOff>95250</xdr:rowOff>
        </xdr:from>
        <xdr:to>
          <xdr:col>12296</xdr:col>
          <xdr:colOff>323850</xdr:colOff>
          <xdr:row>15</xdr:row>
          <xdr:rowOff>47625</xdr:rowOff>
        </xdr:to>
        <xdr:sp macro="" textlink="">
          <xdr:nvSpPr>
            <xdr:cNvPr id="5889" name="Object 1793" hidden="1">
              <a:extLst>
                <a:ext uri="{63B3BB69-23CF-44E3-9099-C40C66FF867C}">
                  <a14:compatExt spid="_x0000_s5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65525</xdr:row>
          <xdr:rowOff>95250</xdr:rowOff>
        </xdr:from>
        <xdr:to>
          <xdr:col>12296</xdr:col>
          <xdr:colOff>323850</xdr:colOff>
          <xdr:row>65530</xdr:row>
          <xdr:rowOff>47625</xdr:rowOff>
        </xdr:to>
        <xdr:sp macro="" textlink="">
          <xdr:nvSpPr>
            <xdr:cNvPr id="5890" name="Object 1794" hidden="1">
              <a:extLst>
                <a:ext uri="{63B3BB69-23CF-44E3-9099-C40C66FF867C}">
                  <a14:compatExt spid="_x0000_s5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131061</xdr:row>
          <xdr:rowOff>95250</xdr:rowOff>
        </xdr:from>
        <xdr:to>
          <xdr:col>12296</xdr:col>
          <xdr:colOff>323850</xdr:colOff>
          <xdr:row>131066</xdr:row>
          <xdr:rowOff>47625</xdr:rowOff>
        </xdr:to>
        <xdr:sp macro="" textlink="">
          <xdr:nvSpPr>
            <xdr:cNvPr id="5891" name="Object 1795" hidden="1">
              <a:extLst>
                <a:ext uri="{63B3BB69-23CF-44E3-9099-C40C66FF867C}">
                  <a14:compatExt spid="_x0000_s5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196597</xdr:row>
          <xdr:rowOff>95250</xdr:rowOff>
        </xdr:from>
        <xdr:to>
          <xdr:col>12296</xdr:col>
          <xdr:colOff>323850</xdr:colOff>
          <xdr:row>196602</xdr:row>
          <xdr:rowOff>47625</xdr:rowOff>
        </xdr:to>
        <xdr:sp macro="" textlink="">
          <xdr:nvSpPr>
            <xdr:cNvPr id="5892" name="Object 1796" hidden="1">
              <a:extLst>
                <a:ext uri="{63B3BB69-23CF-44E3-9099-C40C66FF867C}">
                  <a14:compatExt spid="_x0000_s5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262133</xdr:row>
          <xdr:rowOff>95250</xdr:rowOff>
        </xdr:from>
        <xdr:to>
          <xdr:col>12296</xdr:col>
          <xdr:colOff>323850</xdr:colOff>
          <xdr:row>262138</xdr:row>
          <xdr:rowOff>47625</xdr:rowOff>
        </xdr:to>
        <xdr:sp macro="" textlink="">
          <xdr:nvSpPr>
            <xdr:cNvPr id="5893" name="Object 1797" hidden="1">
              <a:extLst>
                <a:ext uri="{63B3BB69-23CF-44E3-9099-C40C66FF867C}">
                  <a14:compatExt spid="_x0000_s5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327669</xdr:row>
          <xdr:rowOff>95250</xdr:rowOff>
        </xdr:from>
        <xdr:to>
          <xdr:col>12296</xdr:col>
          <xdr:colOff>323850</xdr:colOff>
          <xdr:row>327674</xdr:row>
          <xdr:rowOff>47625</xdr:rowOff>
        </xdr:to>
        <xdr:sp macro="" textlink="">
          <xdr:nvSpPr>
            <xdr:cNvPr id="5894" name="Object 1798" hidden="1">
              <a:extLst>
                <a:ext uri="{63B3BB69-23CF-44E3-9099-C40C66FF867C}">
                  <a14:compatExt spid="_x0000_s5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393205</xdr:row>
          <xdr:rowOff>95250</xdr:rowOff>
        </xdr:from>
        <xdr:to>
          <xdr:col>12296</xdr:col>
          <xdr:colOff>323850</xdr:colOff>
          <xdr:row>393210</xdr:row>
          <xdr:rowOff>47625</xdr:rowOff>
        </xdr:to>
        <xdr:sp macro="" textlink="">
          <xdr:nvSpPr>
            <xdr:cNvPr id="5895" name="Object 1799" hidden="1">
              <a:extLst>
                <a:ext uri="{63B3BB69-23CF-44E3-9099-C40C66FF867C}">
                  <a14:compatExt spid="_x0000_s5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458741</xdr:row>
          <xdr:rowOff>95250</xdr:rowOff>
        </xdr:from>
        <xdr:to>
          <xdr:col>12296</xdr:col>
          <xdr:colOff>323850</xdr:colOff>
          <xdr:row>458746</xdr:row>
          <xdr:rowOff>47625</xdr:rowOff>
        </xdr:to>
        <xdr:sp macro="" textlink="">
          <xdr:nvSpPr>
            <xdr:cNvPr id="5896" name="Object 1800" hidden="1">
              <a:extLst>
                <a:ext uri="{63B3BB69-23CF-44E3-9099-C40C66FF867C}">
                  <a14:compatExt spid="_x0000_s5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524277</xdr:row>
          <xdr:rowOff>95250</xdr:rowOff>
        </xdr:from>
        <xdr:to>
          <xdr:col>12296</xdr:col>
          <xdr:colOff>323850</xdr:colOff>
          <xdr:row>524282</xdr:row>
          <xdr:rowOff>47625</xdr:rowOff>
        </xdr:to>
        <xdr:sp macro="" textlink="">
          <xdr:nvSpPr>
            <xdr:cNvPr id="5897" name="Object 1801" hidden="1">
              <a:extLst>
                <a:ext uri="{63B3BB69-23CF-44E3-9099-C40C66FF867C}">
                  <a14:compatExt spid="_x0000_s5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589813</xdr:row>
          <xdr:rowOff>95250</xdr:rowOff>
        </xdr:from>
        <xdr:to>
          <xdr:col>12296</xdr:col>
          <xdr:colOff>323850</xdr:colOff>
          <xdr:row>589818</xdr:row>
          <xdr:rowOff>47625</xdr:rowOff>
        </xdr:to>
        <xdr:sp macro="" textlink="">
          <xdr:nvSpPr>
            <xdr:cNvPr id="5898" name="Object 1802" hidden="1">
              <a:extLst>
                <a:ext uri="{63B3BB69-23CF-44E3-9099-C40C66FF867C}">
                  <a14:compatExt spid="_x0000_s5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655349</xdr:row>
          <xdr:rowOff>95250</xdr:rowOff>
        </xdr:from>
        <xdr:to>
          <xdr:col>12296</xdr:col>
          <xdr:colOff>323850</xdr:colOff>
          <xdr:row>655354</xdr:row>
          <xdr:rowOff>47625</xdr:rowOff>
        </xdr:to>
        <xdr:sp macro="" textlink="">
          <xdr:nvSpPr>
            <xdr:cNvPr id="5899" name="Object 1803" hidden="1">
              <a:extLst>
                <a:ext uri="{63B3BB69-23CF-44E3-9099-C40C66FF867C}">
                  <a14:compatExt spid="_x0000_s5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720885</xdr:row>
          <xdr:rowOff>95250</xdr:rowOff>
        </xdr:from>
        <xdr:to>
          <xdr:col>12296</xdr:col>
          <xdr:colOff>323850</xdr:colOff>
          <xdr:row>720890</xdr:row>
          <xdr:rowOff>47625</xdr:rowOff>
        </xdr:to>
        <xdr:sp macro="" textlink="">
          <xdr:nvSpPr>
            <xdr:cNvPr id="5900" name="Object 1804" hidden="1">
              <a:extLst>
                <a:ext uri="{63B3BB69-23CF-44E3-9099-C40C66FF867C}">
                  <a14:compatExt spid="_x0000_s5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786421</xdr:row>
          <xdr:rowOff>95250</xdr:rowOff>
        </xdr:from>
        <xdr:to>
          <xdr:col>12296</xdr:col>
          <xdr:colOff>323850</xdr:colOff>
          <xdr:row>786426</xdr:row>
          <xdr:rowOff>47625</xdr:rowOff>
        </xdr:to>
        <xdr:sp macro="" textlink="">
          <xdr:nvSpPr>
            <xdr:cNvPr id="5901" name="Object 1805" hidden="1">
              <a:extLst>
                <a:ext uri="{63B3BB69-23CF-44E3-9099-C40C66FF867C}">
                  <a14:compatExt spid="_x0000_s5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851957</xdr:row>
          <xdr:rowOff>95250</xdr:rowOff>
        </xdr:from>
        <xdr:to>
          <xdr:col>12296</xdr:col>
          <xdr:colOff>323850</xdr:colOff>
          <xdr:row>851962</xdr:row>
          <xdr:rowOff>47625</xdr:rowOff>
        </xdr:to>
        <xdr:sp macro="" textlink="">
          <xdr:nvSpPr>
            <xdr:cNvPr id="5902" name="Object 1806" hidden="1">
              <a:extLst>
                <a:ext uri="{63B3BB69-23CF-44E3-9099-C40C66FF867C}">
                  <a14:compatExt spid="_x0000_s5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917493</xdr:row>
          <xdr:rowOff>95250</xdr:rowOff>
        </xdr:from>
        <xdr:to>
          <xdr:col>12296</xdr:col>
          <xdr:colOff>323850</xdr:colOff>
          <xdr:row>917498</xdr:row>
          <xdr:rowOff>47625</xdr:rowOff>
        </xdr:to>
        <xdr:sp macro="" textlink="">
          <xdr:nvSpPr>
            <xdr:cNvPr id="5903" name="Object 1807" hidden="1">
              <a:extLst>
                <a:ext uri="{63B3BB69-23CF-44E3-9099-C40C66FF867C}">
                  <a14:compatExt spid="_x0000_s5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983029</xdr:row>
          <xdr:rowOff>95250</xdr:rowOff>
        </xdr:from>
        <xdr:to>
          <xdr:col>12296</xdr:col>
          <xdr:colOff>323850</xdr:colOff>
          <xdr:row>983034</xdr:row>
          <xdr:rowOff>47625</xdr:rowOff>
        </xdr:to>
        <xdr:sp macro="" textlink="">
          <xdr:nvSpPr>
            <xdr:cNvPr id="5904" name="Object 1808" hidden="1">
              <a:extLst>
                <a:ext uri="{63B3BB69-23CF-44E3-9099-C40C66FF867C}">
                  <a14:compatExt spid="_x0000_s5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10</xdr:row>
          <xdr:rowOff>95250</xdr:rowOff>
        </xdr:from>
        <xdr:to>
          <xdr:col>12552</xdr:col>
          <xdr:colOff>323850</xdr:colOff>
          <xdr:row>15</xdr:row>
          <xdr:rowOff>47625</xdr:rowOff>
        </xdr:to>
        <xdr:sp macro="" textlink="">
          <xdr:nvSpPr>
            <xdr:cNvPr id="5905" name="Object 1809" hidden="1">
              <a:extLst>
                <a:ext uri="{63B3BB69-23CF-44E3-9099-C40C66FF867C}">
                  <a14:compatExt spid="_x0000_s5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65525</xdr:row>
          <xdr:rowOff>95250</xdr:rowOff>
        </xdr:from>
        <xdr:to>
          <xdr:col>12552</xdr:col>
          <xdr:colOff>323850</xdr:colOff>
          <xdr:row>65530</xdr:row>
          <xdr:rowOff>47625</xdr:rowOff>
        </xdr:to>
        <xdr:sp macro="" textlink="">
          <xdr:nvSpPr>
            <xdr:cNvPr id="5906" name="Object 1810" hidden="1">
              <a:extLst>
                <a:ext uri="{63B3BB69-23CF-44E3-9099-C40C66FF867C}">
                  <a14:compatExt spid="_x0000_s5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131061</xdr:row>
          <xdr:rowOff>95250</xdr:rowOff>
        </xdr:from>
        <xdr:to>
          <xdr:col>12552</xdr:col>
          <xdr:colOff>323850</xdr:colOff>
          <xdr:row>131066</xdr:row>
          <xdr:rowOff>47625</xdr:rowOff>
        </xdr:to>
        <xdr:sp macro="" textlink="">
          <xdr:nvSpPr>
            <xdr:cNvPr id="5907" name="Object 1811" hidden="1">
              <a:extLst>
                <a:ext uri="{63B3BB69-23CF-44E3-9099-C40C66FF867C}">
                  <a14:compatExt spid="_x0000_s5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196597</xdr:row>
          <xdr:rowOff>95250</xdr:rowOff>
        </xdr:from>
        <xdr:to>
          <xdr:col>12552</xdr:col>
          <xdr:colOff>323850</xdr:colOff>
          <xdr:row>196602</xdr:row>
          <xdr:rowOff>47625</xdr:rowOff>
        </xdr:to>
        <xdr:sp macro="" textlink="">
          <xdr:nvSpPr>
            <xdr:cNvPr id="5908" name="Object 1812" hidden="1">
              <a:extLst>
                <a:ext uri="{63B3BB69-23CF-44E3-9099-C40C66FF867C}">
                  <a14:compatExt spid="_x0000_s5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262133</xdr:row>
          <xdr:rowOff>95250</xdr:rowOff>
        </xdr:from>
        <xdr:to>
          <xdr:col>12552</xdr:col>
          <xdr:colOff>323850</xdr:colOff>
          <xdr:row>262138</xdr:row>
          <xdr:rowOff>47625</xdr:rowOff>
        </xdr:to>
        <xdr:sp macro="" textlink="">
          <xdr:nvSpPr>
            <xdr:cNvPr id="5909" name="Object 1813" hidden="1">
              <a:extLst>
                <a:ext uri="{63B3BB69-23CF-44E3-9099-C40C66FF867C}">
                  <a14:compatExt spid="_x0000_s5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327669</xdr:row>
          <xdr:rowOff>95250</xdr:rowOff>
        </xdr:from>
        <xdr:to>
          <xdr:col>12552</xdr:col>
          <xdr:colOff>323850</xdr:colOff>
          <xdr:row>327674</xdr:row>
          <xdr:rowOff>47625</xdr:rowOff>
        </xdr:to>
        <xdr:sp macro="" textlink="">
          <xdr:nvSpPr>
            <xdr:cNvPr id="5910" name="Object 1814" hidden="1">
              <a:extLst>
                <a:ext uri="{63B3BB69-23CF-44E3-9099-C40C66FF867C}">
                  <a14:compatExt spid="_x0000_s5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393205</xdr:row>
          <xdr:rowOff>95250</xdr:rowOff>
        </xdr:from>
        <xdr:to>
          <xdr:col>12552</xdr:col>
          <xdr:colOff>323850</xdr:colOff>
          <xdr:row>393210</xdr:row>
          <xdr:rowOff>47625</xdr:rowOff>
        </xdr:to>
        <xdr:sp macro="" textlink="">
          <xdr:nvSpPr>
            <xdr:cNvPr id="5911" name="Object 1815" hidden="1">
              <a:extLst>
                <a:ext uri="{63B3BB69-23CF-44E3-9099-C40C66FF867C}">
                  <a14:compatExt spid="_x0000_s5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458741</xdr:row>
          <xdr:rowOff>95250</xdr:rowOff>
        </xdr:from>
        <xdr:to>
          <xdr:col>12552</xdr:col>
          <xdr:colOff>323850</xdr:colOff>
          <xdr:row>458746</xdr:row>
          <xdr:rowOff>47625</xdr:rowOff>
        </xdr:to>
        <xdr:sp macro="" textlink="">
          <xdr:nvSpPr>
            <xdr:cNvPr id="5912" name="Object 1816" hidden="1">
              <a:extLst>
                <a:ext uri="{63B3BB69-23CF-44E3-9099-C40C66FF867C}">
                  <a14:compatExt spid="_x0000_s5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524277</xdr:row>
          <xdr:rowOff>95250</xdr:rowOff>
        </xdr:from>
        <xdr:to>
          <xdr:col>12552</xdr:col>
          <xdr:colOff>323850</xdr:colOff>
          <xdr:row>524282</xdr:row>
          <xdr:rowOff>47625</xdr:rowOff>
        </xdr:to>
        <xdr:sp macro="" textlink="">
          <xdr:nvSpPr>
            <xdr:cNvPr id="5913" name="Object 1817" hidden="1">
              <a:extLst>
                <a:ext uri="{63B3BB69-23CF-44E3-9099-C40C66FF867C}">
                  <a14:compatExt spid="_x0000_s5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589813</xdr:row>
          <xdr:rowOff>95250</xdr:rowOff>
        </xdr:from>
        <xdr:to>
          <xdr:col>12552</xdr:col>
          <xdr:colOff>323850</xdr:colOff>
          <xdr:row>589818</xdr:row>
          <xdr:rowOff>47625</xdr:rowOff>
        </xdr:to>
        <xdr:sp macro="" textlink="">
          <xdr:nvSpPr>
            <xdr:cNvPr id="5914" name="Object 1818" hidden="1">
              <a:extLst>
                <a:ext uri="{63B3BB69-23CF-44E3-9099-C40C66FF867C}">
                  <a14:compatExt spid="_x0000_s5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655349</xdr:row>
          <xdr:rowOff>95250</xdr:rowOff>
        </xdr:from>
        <xdr:to>
          <xdr:col>12552</xdr:col>
          <xdr:colOff>323850</xdr:colOff>
          <xdr:row>655354</xdr:row>
          <xdr:rowOff>47625</xdr:rowOff>
        </xdr:to>
        <xdr:sp macro="" textlink="">
          <xdr:nvSpPr>
            <xdr:cNvPr id="5915" name="Object 1819" hidden="1">
              <a:extLst>
                <a:ext uri="{63B3BB69-23CF-44E3-9099-C40C66FF867C}">
                  <a14:compatExt spid="_x0000_s5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720885</xdr:row>
          <xdr:rowOff>95250</xdr:rowOff>
        </xdr:from>
        <xdr:to>
          <xdr:col>12552</xdr:col>
          <xdr:colOff>323850</xdr:colOff>
          <xdr:row>720890</xdr:row>
          <xdr:rowOff>47625</xdr:rowOff>
        </xdr:to>
        <xdr:sp macro="" textlink="">
          <xdr:nvSpPr>
            <xdr:cNvPr id="5916" name="Object 1820" hidden="1">
              <a:extLst>
                <a:ext uri="{63B3BB69-23CF-44E3-9099-C40C66FF867C}">
                  <a14:compatExt spid="_x0000_s5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786421</xdr:row>
          <xdr:rowOff>95250</xdr:rowOff>
        </xdr:from>
        <xdr:to>
          <xdr:col>12552</xdr:col>
          <xdr:colOff>323850</xdr:colOff>
          <xdr:row>786426</xdr:row>
          <xdr:rowOff>47625</xdr:rowOff>
        </xdr:to>
        <xdr:sp macro="" textlink="">
          <xdr:nvSpPr>
            <xdr:cNvPr id="5917" name="Object 1821" hidden="1">
              <a:extLst>
                <a:ext uri="{63B3BB69-23CF-44E3-9099-C40C66FF867C}">
                  <a14:compatExt spid="_x0000_s5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851957</xdr:row>
          <xdr:rowOff>95250</xdr:rowOff>
        </xdr:from>
        <xdr:to>
          <xdr:col>12552</xdr:col>
          <xdr:colOff>323850</xdr:colOff>
          <xdr:row>851962</xdr:row>
          <xdr:rowOff>47625</xdr:rowOff>
        </xdr:to>
        <xdr:sp macro="" textlink="">
          <xdr:nvSpPr>
            <xdr:cNvPr id="5918" name="Object 1822" hidden="1">
              <a:extLst>
                <a:ext uri="{63B3BB69-23CF-44E3-9099-C40C66FF867C}">
                  <a14:compatExt spid="_x0000_s5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917493</xdr:row>
          <xdr:rowOff>95250</xdr:rowOff>
        </xdr:from>
        <xdr:to>
          <xdr:col>12552</xdr:col>
          <xdr:colOff>323850</xdr:colOff>
          <xdr:row>917498</xdr:row>
          <xdr:rowOff>47625</xdr:rowOff>
        </xdr:to>
        <xdr:sp macro="" textlink="">
          <xdr:nvSpPr>
            <xdr:cNvPr id="5919" name="Object 1823" hidden="1">
              <a:extLst>
                <a:ext uri="{63B3BB69-23CF-44E3-9099-C40C66FF867C}">
                  <a14:compatExt spid="_x0000_s5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983029</xdr:row>
          <xdr:rowOff>95250</xdr:rowOff>
        </xdr:from>
        <xdr:to>
          <xdr:col>12552</xdr:col>
          <xdr:colOff>323850</xdr:colOff>
          <xdr:row>983034</xdr:row>
          <xdr:rowOff>47625</xdr:rowOff>
        </xdr:to>
        <xdr:sp macro="" textlink="">
          <xdr:nvSpPr>
            <xdr:cNvPr id="5920" name="Object 1824" hidden="1">
              <a:extLst>
                <a:ext uri="{63B3BB69-23CF-44E3-9099-C40C66FF867C}">
                  <a14:compatExt spid="_x0000_s5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10</xdr:row>
          <xdr:rowOff>95250</xdr:rowOff>
        </xdr:from>
        <xdr:to>
          <xdr:col>12808</xdr:col>
          <xdr:colOff>323850</xdr:colOff>
          <xdr:row>15</xdr:row>
          <xdr:rowOff>47625</xdr:rowOff>
        </xdr:to>
        <xdr:sp macro="" textlink="">
          <xdr:nvSpPr>
            <xdr:cNvPr id="5921" name="Object 1825" hidden="1">
              <a:extLst>
                <a:ext uri="{63B3BB69-23CF-44E3-9099-C40C66FF867C}">
                  <a14:compatExt spid="_x0000_s5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65525</xdr:row>
          <xdr:rowOff>95250</xdr:rowOff>
        </xdr:from>
        <xdr:to>
          <xdr:col>12808</xdr:col>
          <xdr:colOff>323850</xdr:colOff>
          <xdr:row>65530</xdr:row>
          <xdr:rowOff>47625</xdr:rowOff>
        </xdr:to>
        <xdr:sp macro="" textlink="">
          <xdr:nvSpPr>
            <xdr:cNvPr id="5922" name="Object 1826" hidden="1">
              <a:extLst>
                <a:ext uri="{63B3BB69-23CF-44E3-9099-C40C66FF867C}">
                  <a14:compatExt spid="_x0000_s5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131061</xdr:row>
          <xdr:rowOff>95250</xdr:rowOff>
        </xdr:from>
        <xdr:to>
          <xdr:col>12808</xdr:col>
          <xdr:colOff>323850</xdr:colOff>
          <xdr:row>131066</xdr:row>
          <xdr:rowOff>47625</xdr:rowOff>
        </xdr:to>
        <xdr:sp macro="" textlink="">
          <xdr:nvSpPr>
            <xdr:cNvPr id="5923" name="Object 1827" hidden="1">
              <a:extLst>
                <a:ext uri="{63B3BB69-23CF-44E3-9099-C40C66FF867C}">
                  <a14:compatExt spid="_x0000_s5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196597</xdr:row>
          <xdr:rowOff>95250</xdr:rowOff>
        </xdr:from>
        <xdr:to>
          <xdr:col>12808</xdr:col>
          <xdr:colOff>323850</xdr:colOff>
          <xdr:row>196602</xdr:row>
          <xdr:rowOff>47625</xdr:rowOff>
        </xdr:to>
        <xdr:sp macro="" textlink="">
          <xdr:nvSpPr>
            <xdr:cNvPr id="5924" name="Object 1828" hidden="1">
              <a:extLst>
                <a:ext uri="{63B3BB69-23CF-44E3-9099-C40C66FF867C}">
                  <a14:compatExt spid="_x0000_s5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262133</xdr:row>
          <xdr:rowOff>95250</xdr:rowOff>
        </xdr:from>
        <xdr:to>
          <xdr:col>12808</xdr:col>
          <xdr:colOff>323850</xdr:colOff>
          <xdr:row>262138</xdr:row>
          <xdr:rowOff>47625</xdr:rowOff>
        </xdr:to>
        <xdr:sp macro="" textlink="">
          <xdr:nvSpPr>
            <xdr:cNvPr id="5925" name="Object 1829" hidden="1">
              <a:extLst>
                <a:ext uri="{63B3BB69-23CF-44E3-9099-C40C66FF867C}">
                  <a14:compatExt spid="_x0000_s5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327669</xdr:row>
          <xdr:rowOff>95250</xdr:rowOff>
        </xdr:from>
        <xdr:to>
          <xdr:col>12808</xdr:col>
          <xdr:colOff>323850</xdr:colOff>
          <xdr:row>327674</xdr:row>
          <xdr:rowOff>47625</xdr:rowOff>
        </xdr:to>
        <xdr:sp macro="" textlink="">
          <xdr:nvSpPr>
            <xdr:cNvPr id="5926" name="Object 1830" hidden="1">
              <a:extLst>
                <a:ext uri="{63B3BB69-23CF-44E3-9099-C40C66FF867C}">
                  <a14:compatExt spid="_x0000_s5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393205</xdr:row>
          <xdr:rowOff>95250</xdr:rowOff>
        </xdr:from>
        <xdr:to>
          <xdr:col>12808</xdr:col>
          <xdr:colOff>323850</xdr:colOff>
          <xdr:row>393210</xdr:row>
          <xdr:rowOff>47625</xdr:rowOff>
        </xdr:to>
        <xdr:sp macro="" textlink="">
          <xdr:nvSpPr>
            <xdr:cNvPr id="5927" name="Object 1831" hidden="1">
              <a:extLst>
                <a:ext uri="{63B3BB69-23CF-44E3-9099-C40C66FF867C}">
                  <a14:compatExt spid="_x0000_s5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458741</xdr:row>
          <xdr:rowOff>95250</xdr:rowOff>
        </xdr:from>
        <xdr:to>
          <xdr:col>12808</xdr:col>
          <xdr:colOff>323850</xdr:colOff>
          <xdr:row>458746</xdr:row>
          <xdr:rowOff>47625</xdr:rowOff>
        </xdr:to>
        <xdr:sp macro="" textlink="">
          <xdr:nvSpPr>
            <xdr:cNvPr id="5928" name="Object 1832" hidden="1">
              <a:extLst>
                <a:ext uri="{63B3BB69-23CF-44E3-9099-C40C66FF867C}">
                  <a14:compatExt spid="_x0000_s5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524277</xdr:row>
          <xdr:rowOff>95250</xdr:rowOff>
        </xdr:from>
        <xdr:to>
          <xdr:col>12808</xdr:col>
          <xdr:colOff>323850</xdr:colOff>
          <xdr:row>524282</xdr:row>
          <xdr:rowOff>47625</xdr:rowOff>
        </xdr:to>
        <xdr:sp macro="" textlink="">
          <xdr:nvSpPr>
            <xdr:cNvPr id="5929" name="Object 1833" hidden="1">
              <a:extLst>
                <a:ext uri="{63B3BB69-23CF-44E3-9099-C40C66FF867C}">
                  <a14:compatExt spid="_x0000_s5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589813</xdr:row>
          <xdr:rowOff>95250</xdr:rowOff>
        </xdr:from>
        <xdr:to>
          <xdr:col>12808</xdr:col>
          <xdr:colOff>323850</xdr:colOff>
          <xdr:row>589818</xdr:row>
          <xdr:rowOff>47625</xdr:rowOff>
        </xdr:to>
        <xdr:sp macro="" textlink="">
          <xdr:nvSpPr>
            <xdr:cNvPr id="5930" name="Object 1834" hidden="1">
              <a:extLst>
                <a:ext uri="{63B3BB69-23CF-44E3-9099-C40C66FF867C}">
                  <a14:compatExt spid="_x0000_s5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655349</xdr:row>
          <xdr:rowOff>95250</xdr:rowOff>
        </xdr:from>
        <xdr:to>
          <xdr:col>12808</xdr:col>
          <xdr:colOff>323850</xdr:colOff>
          <xdr:row>655354</xdr:row>
          <xdr:rowOff>47625</xdr:rowOff>
        </xdr:to>
        <xdr:sp macro="" textlink="">
          <xdr:nvSpPr>
            <xdr:cNvPr id="5931" name="Object 1835" hidden="1">
              <a:extLst>
                <a:ext uri="{63B3BB69-23CF-44E3-9099-C40C66FF867C}">
                  <a14:compatExt spid="_x0000_s5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720885</xdr:row>
          <xdr:rowOff>95250</xdr:rowOff>
        </xdr:from>
        <xdr:to>
          <xdr:col>12808</xdr:col>
          <xdr:colOff>323850</xdr:colOff>
          <xdr:row>720890</xdr:row>
          <xdr:rowOff>47625</xdr:rowOff>
        </xdr:to>
        <xdr:sp macro="" textlink="">
          <xdr:nvSpPr>
            <xdr:cNvPr id="5932" name="Object 1836" hidden="1">
              <a:extLst>
                <a:ext uri="{63B3BB69-23CF-44E3-9099-C40C66FF867C}">
                  <a14:compatExt spid="_x0000_s5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786421</xdr:row>
          <xdr:rowOff>95250</xdr:rowOff>
        </xdr:from>
        <xdr:to>
          <xdr:col>12808</xdr:col>
          <xdr:colOff>323850</xdr:colOff>
          <xdr:row>786426</xdr:row>
          <xdr:rowOff>47625</xdr:rowOff>
        </xdr:to>
        <xdr:sp macro="" textlink="">
          <xdr:nvSpPr>
            <xdr:cNvPr id="5933" name="Object 1837" hidden="1">
              <a:extLst>
                <a:ext uri="{63B3BB69-23CF-44E3-9099-C40C66FF867C}">
                  <a14:compatExt spid="_x0000_s5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851957</xdr:row>
          <xdr:rowOff>95250</xdr:rowOff>
        </xdr:from>
        <xdr:to>
          <xdr:col>12808</xdr:col>
          <xdr:colOff>323850</xdr:colOff>
          <xdr:row>851962</xdr:row>
          <xdr:rowOff>47625</xdr:rowOff>
        </xdr:to>
        <xdr:sp macro="" textlink="">
          <xdr:nvSpPr>
            <xdr:cNvPr id="5934" name="Object 1838" hidden="1">
              <a:extLst>
                <a:ext uri="{63B3BB69-23CF-44E3-9099-C40C66FF867C}">
                  <a14:compatExt spid="_x0000_s5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917493</xdr:row>
          <xdr:rowOff>95250</xdr:rowOff>
        </xdr:from>
        <xdr:to>
          <xdr:col>12808</xdr:col>
          <xdr:colOff>323850</xdr:colOff>
          <xdr:row>917498</xdr:row>
          <xdr:rowOff>47625</xdr:rowOff>
        </xdr:to>
        <xdr:sp macro="" textlink="">
          <xdr:nvSpPr>
            <xdr:cNvPr id="5935" name="Object 1839" hidden="1">
              <a:extLst>
                <a:ext uri="{63B3BB69-23CF-44E3-9099-C40C66FF867C}">
                  <a14:compatExt spid="_x0000_s5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983029</xdr:row>
          <xdr:rowOff>95250</xdr:rowOff>
        </xdr:from>
        <xdr:to>
          <xdr:col>12808</xdr:col>
          <xdr:colOff>323850</xdr:colOff>
          <xdr:row>983034</xdr:row>
          <xdr:rowOff>47625</xdr:rowOff>
        </xdr:to>
        <xdr:sp macro="" textlink="">
          <xdr:nvSpPr>
            <xdr:cNvPr id="5936" name="Object 1840" hidden="1">
              <a:extLst>
                <a:ext uri="{63B3BB69-23CF-44E3-9099-C40C66FF867C}">
                  <a14:compatExt spid="_x0000_s5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10</xdr:row>
          <xdr:rowOff>95250</xdr:rowOff>
        </xdr:from>
        <xdr:to>
          <xdr:col>13064</xdr:col>
          <xdr:colOff>323850</xdr:colOff>
          <xdr:row>15</xdr:row>
          <xdr:rowOff>47625</xdr:rowOff>
        </xdr:to>
        <xdr:sp macro="" textlink="">
          <xdr:nvSpPr>
            <xdr:cNvPr id="5937" name="Object 1841" hidden="1">
              <a:extLst>
                <a:ext uri="{63B3BB69-23CF-44E3-9099-C40C66FF867C}">
                  <a14:compatExt spid="_x0000_s5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65525</xdr:row>
          <xdr:rowOff>95250</xdr:rowOff>
        </xdr:from>
        <xdr:to>
          <xdr:col>13064</xdr:col>
          <xdr:colOff>323850</xdr:colOff>
          <xdr:row>65530</xdr:row>
          <xdr:rowOff>47625</xdr:rowOff>
        </xdr:to>
        <xdr:sp macro="" textlink="">
          <xdr:nvSpPr>
            <xdr:cNvPr id="5938" name="Object 1842" hidden="1">
              <a:extLst>
                <a:ext uri="{63B3BB69-23CF-44E3-9099-C40C66FF867C}">
                  <a14:compatExt spid="_x0000_s5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131061</xdr:row>
          <xdr:rowOff>95250</xdr:rowOff>
        </xdr:from>
        <xdr:to>
          <xdr:col>13064</xdr:col>
          <xdr:colOff>323850</xdr:colOff>
          <xdr:row>131066</xdr:row>
          <xdr:rowOff>47625</xdr:rowOff>
        </xdr:to>
        <xdr:sp macro="" textlink="">
          <xdr:nvSpPr>
            <xdr:cNvPr id="5939" name="Object 1843" hidden="1">
              <a:extLst>
                <a:ext uri="{63B3BB69-23CF-44E3-9099-C40C66FF867C}">
                  <a14:compatExt spid="_x0000_s5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196597</xdr:row>
          <xdr:rowOff>95250</xdr:rowOff>
        </xdr:from>
        <xdr:to>
          <xdr:col>13064</xdr:col>
          <xdr:colOff>323850</xdr:colOff>
          <xdr:row>196602</xdr:row>
          <xdr:rowOff>47625</xdr:rowOff>
        </xdr:to>
        <xdr:sp macro="" textlink="">
          <xdr:nvSpPr>
            <xdr:cNvPr id="5940" name="Object 1844" hidden="1">
              <a:extLst>
                <a:ext uri="{63B3BB69-23CF-44E3-9099-C40C66FF867C}">
                  <a14:compatExt spid="_x0000_s5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262133</xdr:row>
          <xdr:rowOff>95250</xdr:rowOff>
        </xdr:from>
        <xdr:to>
          <xdr:col>13064</xdr:col>
          <xdr:colOff>323850</xdr:colOff>
          <xdr:row>262138</xdr:row>
          <xdr:rowOff>47625</xdr:rowOff>
        </xdr:to>
        <xdr:sp macro="" textlink="">
          <xdr:nvSpPr>
            <xdr:cNvPr id="5941" name="Object 1845" hidden="1">
              <a:extLst>
                <a:ext uri="{63B3BB69-23CF-44E3-9099-C40C66FF867C}">
                  <a14:compatExt spid="_x0000_s5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327669</xdr:row>
          <xdr:rowOff>95250</xdr:rowOff>
        </xdr:from>
        <xdr:to>
          <xdr:col>13064</xdr:col>
          <xdr:colOff>323850</xdr:colOff>
          <xdr:row>327674</xdr:row>
          <xdr:rowOff>47625</xdr:rowOff>
        </xdr:to>
        <xdr:sp macro="" textlink="">
          <xdr:nvSpPr>
            <xdr:cNvPr id="5942" name="Object 1846" hidden="1">
              <a:extLst>
                <a:ext uri="{63B3BB69-23CF-44E3-9099-C40C66FF867C}">
                  <a14:compatExt spid="_x0000_s5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393205</xdr:row>
          <xdr:rowOff>95250</xdr:rowOff>
        </xdr:from>
        <xdr:to>
          <xdr:col>13064</xdr:col>
          <xdr:colOff>323850</xdr:colOff>
          <xdr:row>393210</xdr:row>
          <xdr:rowOff>47625</xdr:rowOff>
        </xdr:to>
        <xdr:sp macro="" textlink="">
          <xdr:nvSpPr>
            <xdr:cNvPr id="5943" name="Object 1847" hidden="1">
              <a:extLst>
                <a:ext uri="{63B3BB69-23CF-44E3-9099-C40C66FF867C}">
                  <a14:compatExt spid="_x0000_s5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458741</xdr:row>
          <xdr:rowOff>95250</xdr:rowOff>
        </xdr:from>
        <xdr:to>
          <xdr:col>13064</xdr:col>
          <xdr:colOff>323850</xdr:colOff>
          <xdr:row>458746</xdr:row>
          <xdr:rowOff>47625</xdr:rowOff>
        </xdr:to>
        <xdr:sp macro="" textlink="">
          <xdr:nvSpPr>
            <xdr:cNvPr id="5944" name="Object 1848" hidden="1">
              <a:extLst>
                <a:ext uri="{63B3BB69-23CF-44E3-9099-C40C66FF867C}">
                  <a14:compatExt spid="_x0000_s5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524277</xdr:row>
          <xdr:rowOff>95250</xdr:rowOff>
        </xdr:from>
        <xdr:to>
          <xdr:col>13064</xdr:col>
          <xdr:colOff>323850</xdr:colOff>
          <xdr:row>524282</xdr:row>
          <xdr:rowOff>47625</xdr:rowOff>
        </xdr:to>
        <xdr:sp macro="" textlink="">
          <xdr:nvSpPr>
            <xdr:cNvPr id="5945" name="Object 1849" hidden="1">
              <a:extLst>
                <a:ext uri="{63B3BB69-23CF-44E3-9099-C40C66FF867C}">
                  <a14:compatExt spid="_x0000_s5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589813</xdr:row>
          <xdr:rowOff>95250</xdr:rowOff>
        </xdr:from>
        <xdr:to>
          <xdr:col>13064</xdr:col>
          <xdr:colOff>323850</xdr:colOff>
          <xdr:row>589818</xdr:row>
          <xdr:rowOff>47625</xdr:rowOff>
        </xdr:to>
        <xdr:sp macro="" textlink="">
          <xdr:nvSpPr>
            <xdr:cNvPr id="5946" name="Object 1850" hidden="1">
              <a:extLst>
                <a:ext uri="{63B3BB69-23CF-44E3-9099-C40C66FF867C}">
                  <a14:compatExt spid="_x0000_s5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655349</xdr:row>
          <xdr:rowOff>95250</xdr:rowOff>
        </xdr:from>
        <xdr:to>
          <xdr:col>13064</xdr:col>
          <xdr:colOff>323850</xdr:colOff>
          <xdr:row>655354</xdr:row>
          <xdr:rowOff>47625</xdr:rowOff>
        </xdr:to>
        <xdr:sp macro="" textlink="">
          <xdr:nvSpPr>
            <xdr:cNvPr id="5947" name="Object 1851" hidden="1">
              <a:extLst>
                <a:ext uri="{63B3BB69-23CF-44E3-9099-C40C66FF867C}">
                  <a14:compatExt spid="_x0000_s5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720885</xdr:row>
          <xdr:rowOff>95250</xdr:rowOff>
        </xdr:from>
        <xdr:to>
          <xdr:col>13064</xdr:col>
          <xdr:colOff>323850</xdr:colOff>
          <xdr:row>720890</xdr:row>
          <xdr:rowOff>47625</xdr:rowOff>
        </xdr:to>
        <xdr:sp macro="" textlink="">
          <xdr:nvSpPr>
            <xdr:cNvPr id="5948" name="Object 1852" hidden="1">
              <a:extLst>
                <a:ext uri="{63B3BB69-23CF-44E3-9099-C40C66FF867C}">
                  <a14:compatExt spid="_x0000_s5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786421</xdr:row>
          <xdr:rowOff>95250</xdr:rowOff>
        </xdr:from>
        <xdr:to>
          <xdr:col>13064</xdr:col>
          <xdr:colOff>323850</xdr:colOff>
          <xdr:row>786426</xdr:row>
          <xdr:rowOff>47625</xdr:rowOff>
        </xdr:to>
        <xdr:sp macro="" textlink="">
          <xdr:nvSpPr>
            <xdr:cNvPr id="5949" name="Object 1853" hidden="1">
              <a:extLst>
                <a:ext uri="{63B3BB69-23CF-44E3-9099-C40C66FF867C}">
                  <a14:compatExt spid="_x0000_s5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851957</xdr:row>
          <xdr:rowOff>95250</xdr:rowOff>
        </xdr:from>
        <xdr:to>
          <xdr:col>13064</xdr:col>
          <xdr:colOff>323850</xdr:colOff>
          <xdr:row>851962</xdr:row>
          <xdr:rowOff>47625</xdr:rowOff>
        </xdr:to>
        <xdr:sp macro="" textlink="">
          <xdr:nvSpPr>
            <xdr:cNvPr id="5950" name="Object 1854" hidden="1">
              <a:extLst>
                <a:ext uri="{63B3BB69-23CF-44E3-9099-C40C66FF867C}">
                  <a14:compatExt spid="_x0000_s5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917493</xdr:row>
          <xdr:rowOff>95250</xdr:rowOff>
        </xdr:from>
        <xdr:to>
          <xdr:col>13064</xdr:col>
          <xdr:colOff>323850</xdr:colOff>
          <xdr:row>917498</xdr:row>
          <xdr:rowOff>47625</xdr:rowOff>
        </xdr:to>
        <xdr:sp macro="" textlink="">
          <xdr:nvSpPr>
            <xdr:cNvPr id="5951" name="Object 1855" hidden="1">
              <a:extLst>
                <a:ext uri="{63B3BB69-23CF-44E3-9099-C40C66FF867C}">
                  <a14:compatExt spid="_x0000_s5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983029</xdr:row>
          <xdr:rowOff>95250</xdr:rowOff>
        </xdr:from>
        <xdr:to>
          <xdr:col>13064</xdr:col>
          <xdr:colOff>323850</xdr:colOff>
          <xdr:row>983034</xdr:row>
          <xdr:rowOff>47625</xdr:rowOff>
        </xdr:to>
        <xdr:sp macro="" textlink="">
          <xdr:nvSpPr>
            <xdr:cNvPr id="5952" name="Object 1856" hidden="1">
              <a:extLst>
                <a:ext uri="{63B3BB69-23CF-44E3-9099-C40C66FF867C}">
                  <a14:compatExt spid="_x0000_s5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10</xdr:row>
          <xdr:rowOff>95250</xdr:rowOff>
        </xdr:from>
        <xdr:to>
          <xdr:col>13320</xdr:col>
          <xdr:colOff>323850</xdr:colOff>
          <xdr:row>15</xdr:row>
          <xdr:rowOff>47625</xdr:rowOff>
        </xdr:to>
        <xdr:sp macro="" textlink="">
          <xdr:nvSpPr>
            <xdr:cNvPr id="5953" name="Object 1857" hidden="1">
              <a:extLst>
                <a:ext uri="{63B3BB69-23CF-44E3-9099-C40C66FF867C}">
                  <a14:compatExt spid="_x0000_s5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65525</xdr:row>
          <xdr:rowOff>95250</xdr:rowOff>
        </xdr:from>
        <xdr:to>
          <xdr:col>13320</xdr:col>
          <xdr:colOff>323850</xdr:colOff>
          <xdr:row>65530</xdr:row>
          <xdr:rowOff>47625</xdr:rowOff>
        </xdr:to>
        <xdr:sp macro="" textlink="">
          <xdr:nvSpPr>
            <xdr:cNvPr id="5954" name="Object 1858" hidden="1">
              <a:extLst>
                <a:ext uri="{63B3BB69-23CF-44E3-9099-C40C66FF867C}">
                  <a14:compatExt spid="_x0000_s5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131061</xdr:row>
          <xdr:rowOff>95250</xdr:rowOff>
        </xdr:from>
        <xdr:to>
          <xdr:col>13320</xdr:col>
          <xdr:colOff>323850</xdr:colOff>
          <xdr:row>131066</xdr:row>
          <xdr:rowOff>47625</xdr:rowOff>
        </xdr:to>
        <xdr:sp macro="" textlink="">
          <xdr:nvSpPr>
            <xdr:cNvPr id="5955" name="Object 1859" hidden="1">
              <a:extLst>
                <a:ext uri="{63B3BB69-23CF-44E3-9099-C40C66FF867C}">
                  <a14:compatExt spid="_x0000_s5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196597</xdr:row>
          <xdr:rowOff>95250</xdr:rowOff>
        </xdr:from>
        <xdr:to>
          <xdr:col>13320</xdr:col>
          <xdr:colOff>323850</xdr:colOff>
          <xdr:row>196602</xdr:row>
          <xdr:rowOff>47625</xdr:rowOff>
        </xdr:to>
        <xdr:sp macro="" textlink="">
          <xdr:nvSpPr>
            <xdr:cNvPr id="5956" name="Object 1860" hidden="1">
              <a:extLst>
                <a:ext uri="{63B3BB69-23CF-44E3-9099-C40C66FF867C}">
                  <a14:compatExt spid="_x0000_s5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262133</xdr:row>
          <xdr:rowOff>95250</xdr:rowOff>
        </xdr:from>
        <xdr:to>
          <xdr:col>13320</xdr:col>
          <xdr:colOff>323850</xdr:colOff>
          <xdr:row>262138</xdr:row>
          <xdr:rowOff>47625</xdr:rowOff>
        </xdr:to>
        <xdr:sp macro="" textlink="">
          <xdr:nvSpPr>
            <xdr:cNvPr id="5957" name="Object 1861" hidden="1">
              <a:extLst>
                <a:ext uri="{63B3BB69-23CF-44E3-9099-C40C66FF867C}">
                  <a14:compatExt spid="_x0000_s5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327669</xdr:row>
          <xdr:rowOff>95250</xdr:rowOff>
        </xdr:from>
        <xdr:to>
          <xdr:col>13320</xdr:col>
          <xdr:colOff>323850</xdr:colOff>
          <xdr:row>327674</xdr:row>
          <xdr:rowOff>47625</xdr:rowOff>
        </xdr:to>
        <xdr:sp macro="" textlink="">
          <xdr:nvSpPr>
            <xdr:cNvPr id="5958" name="Object 1862" hidden="1">
              <a:extLst>
                <a:ext uri="{63B3BB69-23CF-44E3-9099-C40C66FF867C}">
                  <a14:compatExt spid="_x0000_s5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393205</xdr:row>
          <xdr:rowOff>95250</xdr:rowOff>
        </xdr:from>
        <xdr:to>
          <xdr:col>13320</xdr:col>
          <xdr:colOff>323850</xdr:colOff>
          <xdr:row>393210</xdr:row>
          <xdr:rowOff>47625</xdr:rowOff>
        </xdr:to>
        <xdr:sp macro="" textlink="">
          <xdr:nvSpPr>
            <xdr:cNvPr id="5959" name="Object 1863" hidden="1">
              <a:extLst>
                <a:ext uri="{63B3BB69-23CF-44E3-9099-C40C66FF867C}">
                  <a14:compatExt spid="_x0000_s5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458741</xdr:row>
          <xdr:rowOff>95250</xdr:rowOff>
        </xdr:from>
        <xdr:to>
          <xdr:col>13320</xdr:col>
          <xdr:colOff>323850</xdr:colOff>
          <xdr:row>458746</xdr:row>
          <xdr:rowOff>47625</xdr:rowOff>
        </xdr:to>
        <xdr:sp macro="" textlink="">
          <xdr:nvSpPr>
            <xdr:cNvPr id="5960" name="Object 1864" hidden="1">
              <a:extLst>
                <a:ext uri="{63B3BB69-23CF-44E3-9099-C40C66FF867C}">
                  <a14:compatExt spid="_x0000_s5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524277</xdr:row>
          <xdr:rowOff>95250</xdr:rowOff>
        </xdr:from>
        <xdr:to>
          <xdr:col>13320</xdr:col>
          <xdr:colOff>323850</xdr:colOff>
          <xdr:row>524282</xdr:row>
          <xdr:rowOff>47625</xdr:rowOff>
        </xdr:to>
        <xdr:sp macro="" textlink="">
          <xdr:nvSpPr>
            <xdr:cNvPr id="5961" name="Object 1865" hidden="1">
              <a:extLst>
                <a:ext uri="{63B3BB69-23CF-44E3-9099-C40C66FF867C}">
                  <a14:compatExt spid="_x0000_s5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589813</xdr:row>
          <xdr:rowOff>95250</xdr:rowOff>
        </xdr:from>
        <xdr:to>
          <xdr:col>13320</xdr:col>
          <xdr:colOff>323850</xdr:colOff>
          <xdr:row>589818</xdr:row>
          <xdr:rowOff>47625</xdr:rowOff>
        </xdr:to>
        <xdr:sp macro="" textlink="">
          <xdr:nvSpPr>
            <xdr:cNvPr id="5962" name="Object 1866" hidden="1">
              <a:extLst>
                <a:ext uri="{63B3BB69-23CF-44E3-9099-C40C66FF867C}">
                  <a14:compatExt spid="_x0000_s5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655349</xdr:row>
          <xdr:rowOff>95250</xdr:rowOff>
        </xdr:from>
        <xdr:to>
          <xdr:col>13320</xdr:col>
          <xdr:colOff>323850</xdr:colOff>
          <xdr:row>655354</xdr:row>
          <xdr:rowOff>47625</xdr:rowOff>
        </xdr:to>
        <xdr:sp macro="" textlink="">
          <xdr:nvSpPr>
            <xdr:cNvPr id="5963" name="Object 1867" hidden="1">
              <a:extLst>
                <a:ext uri="{63B3BB69-23CF-44E3-9099-C40C66FF867C}">
                  <a14:compatExt spid="_x0000_s5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720885</xdr:row>
          <xdr:rowOff>95250</xdr:rowOff>
        </xdr:from>
        <xdr:to>
          <xdr:col>13320</xdr:col>
          <xdr:colOff>323850</xdr:colOff>
          <xdr:row>720890</xdr:row>
          <xdr:rowOff>47625</xdr:rowOff>
        </xdr:to>
        <xdr:sp macro="" textlink="">
          <xdr:nvSpPr>
            <xdr:cNvPr id="5964" name="Object 1868" hidden="1">
              <a:extLst>
                <a:ext uri="{63B3BB69-23CF-44E3-9099-C40C66FF867C}">
                  <a14:compatExt spid="_x0000_s5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786421</xdr:row>
          <xdr:rowOff>95250</xdr:rowOff>
        </xdr:from>
        <xdr:to>
          <xdr:col>13320</xdr:col>
          <xdr:colOff>323850</xdr:colOff>
          <xdr:row>786426</xdr:row>
          <xdr:rowOff>47625</xdr:rowOff>
        </xdr:to>
        <xdr:sp macro="" textlink="">
          <xdr:nvSpPr>
            <xdr:cNvPr id="5965" name="Object 1869" hidden="1">
              <a:extLst>
                <a:ext uri="{63B3BB69-23CF-44E3-9099-C40C66FF867C}">
                  <a14:compatExt spid="_x0000_s5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851957</xdr:row>
          <xdr:rowOff>95250</xdr:rowOff>
        </xdr:from>
        <xdr:to>
          <xdr:col>13320</xdr:col>
          <xdr:colOff>323850</xdr:colOff>
          <xdr:row>851962</xdr:row>
          <xdr:rowOff>47625</xdr:rowOff>
        </xdr:to>
        <xdr:sp macro="" textlink="">
          <xdr:nvSpPr>
            <xdr:cNvPr id="5966" name="Object 1870" hidden="1">
              <a:extLst>
                <a:ext uri="{63B3BB69-23CF-44E3-9099-C40C66FF867C}">
                  <a14:compatExt spid="_x0000_s5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917493</xdr:row>
          <xdr:rowOff>95250</xdr:rowOff>
        </xdr:from>
        <xdr:to>
          <xdr:col>13320</xdr:col>
          <xdr:colOff>323850</xdr:colOff>
          <xdr:row>917498</xdr:row>
          <xdr:rowOff>47625</xdr:rowOff>
        </xdr:to>
        <xdr:sp macro="" textlink="">
          <xdr:nvSpPr>
            <xdr:cNvPr id="5967" name="Object 1871" hidden="1">
              <a:extLst>
                <a:ext uri="{63B3BB69-23CF-44E3-9099-C40C66FF867C}">
                  <a14:compatExt spid="_x0000_s5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983029</xdr:row>
          <xdr:rowOff>95250</xdr:rowOff>
        </xdr:from>
        <xdr:to>
          <xdr:col>13320</xdr:col>
          <xdr:colOff>323850</xdr:colOff>
          <xdr:row>983034</xdr:row>
          <xdr:rowOff>47625</xdr:rowOff>
        </xdr:to>
        <xdr:sp macro="" textlink="">
          <xdr:nvSpPr>
            <xdr:cNvPr id="5968" name="Object 1872" hidden="1">
              <a:extLst>
                <a:ext uri="{63B3BB69-23CF-44E3-9099-C40C66FF867C}">
                  <a14:compatExt spid="_x0000_s5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10</xdr:row>
          <xdr:rowOff>95250</xdr:rowOff>
        </xdr:from>
        <xdr:to>
          <xdr:col>13576</xdr:col>
          <xdr:colOff>323850</xdr:colOff>
          <xdr:row>15</xdr:row>
          <xdr:rowOff>47625</xdr:rowOff>
        </xdr:to>
        <xdr:sp macro="" textlink="">
          <xdr:nvSpPr>
            <xdr:cNvPr id="5969" name="Object 1873" hidden="1">
              <a:extLst>
                <a:ext uri="{63B3BB69-23CF-44E3-9099-C40C66FF867C}">
                  <a14:compatExt spid="_x0000_s5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65525</xdr:row>
          <xdr:rowOff>95250</xdr:rowOff>
        </xdr:from>
        <xdr:to>
          <xdr:col>13576</xdr:col>
          <xdr:colOff>323850</xdr:colOff>
          <xdr:row>65530</xdr:row>
          <xdr:rowOff>47625</xdr:rowOff>
        </xdr:to>
        <xdr:sp macro="" textlink="">
          <xdr:nvSpPr>
            <xdr:cNvPr id="5970" name="Object 1874" hidden="1">
              <a:extLst>
                <a:ext uri="{63B3BB69-23CF-44E3-9099-C40C66FF867C}">
                  <a14:compatExt spid="_x0000_s5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131061</xdr:row>
          <xdr:rowOff>95250</xdr:rowOff>
        </xdr:from>
        <xdr:to>
          <xdr:col>13576</xdr:col>
          <xdr:colOff>323850</xdr:colOff>
          <xdr:row>131066</xdr:row>
          <xdr:rowOff>47625</xdr:rowOff>
        </xdr:to>
        <xdr:sp macro="" textlink="">
          <xdr:nvSpPr>
            <xdr:cNvPr id="5971" name="Object 1875" hidden="1">
              <a:extLst>
                <a:ext uri="{63B3BB69-23CF-44E3-9099-C40C66FF867C}">
                  <a14:compatExt spid="_x0000_s5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196597</xdr:row>
          <xdr:rowOff>95250</xdr:rowOff>
        </xdr:from>
        <xdr:to>
          <xdr:col>13576</xdr:col>
          <xdr:colOff>323850</xdr:colOff>
          <xdr:row>196602</xdr:row>
          <xdr:rowOff>47625</xdr:rowOff>
        </xdr:to>
        <xdr:sp macro="" textlink="">
          <xdr:nvSpPr>
            <xdr:cNvPr id="5972" name="Object 1876" hidden="1">
              <a:extLst>
                <a:ext uri="{63B3BB69-23CF-44E3-9099-C40C66FF867C}">
                  <a14:compatExt spid="_x0000_s5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262133</xdr:row>
          <xdr:rowOff>95250</xdr:rowOff>
        </xdr:from>
        <xdr:to>
          <xdr:col>13576</xdr:col>
          <xdr:colOff>323850</xdr:colOff>
          <xdr:row>262138</xdr:row>
          <xdr:rowOff>47625</xdr:rowOff>
        </xdr:to>
        <xdr:sp macro="" textlink="">
          <xdr:nvSpPr>
            <xdr:cNvPr id="5973" name="Object 1877" hidden="1">
              <a:extLst>
                <a:ext uri="{63B3BB69-23CF-44E3-9099-C40C66FF867C}">
                  <a14:compatExt spid="_x0000_s5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327669</xdr:row>
          <xdr:rowOff>95250</xdr:rowOff>
        </xdr:from>
        <xdr:to>
          <xdr:col>13576</xdr:col>
          <xdr:colOff>323850</xdr:colOff>
          <xdr:row>327674</xdr:row>
          <xdr:rowOff>47625</xdr:rowOff>
        </xdr:to>
        <xdr:sp macro="" textlink="">
          <xdr:nvSpPr>
            <xdr:cNvPr id="5974" name="Object 1878" hidden="1">
              <a:extLst>
                <a:ext uri="{63B3BB69-23CF-44E3-9099-C40C66FF867C}">
                  <a14:compatExt spid="_x0000_s5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393205</xdr:row>
          <xdr:rowOff>95250</xdr:rowOff>
        </xdr:from>
        <xdr:to>
          <xdr:col>13576</xdr:col>
          <xdr:colOff>323850</xdr:colOff>
          <xdr:row>393210</xdr:row>
          <xdr:rowOff>47625</xdr:rowOff>
        </xdr:to>
        <xdr:sp macro="" textlink="">
          <xdr:nvSpPr>
            <xdr:cNvPr id="5975" name="Object 1879" hidden="1">
              <a:extLst>
                <a:ext uri="{63B3BB69-23CF-44E3-9099-C40C66FF867C}">
                  <a14:compatExt spid="_x0000_s5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458741</xdr:row>
          <xdr:rowOff>95250</xdr:rowOff>
        </xdr:from>
        <xdr:to>
          <xdr:col>13576</xdr:col>
          <xdr:colOff>323850</xdr:colOff>
          <xdr:row>458746</xdr:row>
          <xdr:rowOff>47625</xdr:rowOff>
        </xdr:to>
        <xdr:sp macro="" textlink="">
          <xdr:nvSpPr>
            <xdr:cNvPr id="5976" name="Object 1880" hidden="1">
              <a:extLst>
                <a:ext uri="{63B3BB69-23CF-44E3-9099-C40C66FF867C}">
                  <a14:compatExt spid="_x0000_s5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524277</xdr:row>
          <xdr:rowOff>95250</xdr:rowOff>
        </xdr:from>
        <xdr:to>
          <xdr:col>13576</xdr:col>
          <xdr:colOff>323850</xdr:colOff>
          <xdr:row>524282</xdr:row>
          <xdr:rowOff>47625</xdr:rowOff>
        </xdr:to>
        <xdr:sp macro="" textlink="">
          <xdr:nvSpPr>
            <xdr:cNvPr id="5977" name="Object 1881" hidden="1">
              <a:extLst>
                <a:ext uri="{63B3BB69-23CF-44E3-9099-C40C66FF867C}">
                  <a14:compatExt spid="_x0000_s5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589813</xdr:row>
          <xdr:rowOff>95250</xdr:rowOff>
        </xdr:from>
        <xdr:to>
          <xdr:col>13576</xdr:col>
          <xdr:colOff>323850</xdr:colOff>
          <xdr:row>589818</xdr:row>
          <xdr:rowOff>47625</xdr:rowOff>
        </xdr:to>
        <xdr:sp macro="" textlink="">
          <xdr:nvSpPr>
            <xdr:cNvPr id="5978" name="Object 1882" hidden="1">
              <a:extLst>
                <a:ext uri="{63B3BB69-23CF-44E3-9099-C40C66FF867C}">
                  <a14:compatExt spid="_x0000_s5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655349</xdr:row>
          <xdr:rowOff>95250</xdr:rowOff>
        </xdr:from>
        <xdr:to>
          <xdr:col>13576</xdr:col>
          <xdr:colOff>323850</xdr:colOff>
          <xdr:row>655354</xdr:row>
          <xdr:rowOff>47625</xdr:rowOff>
        </xdr:to>
        <xdr:sp macro="" textlink="">
          <xdr:nvSpPr>
            <xdr:cNvPr id="5979" name="Object 1883" hidden="1">
              <a:extLst>
                <a:ext uri="{63B3BB69-23CF-44E3-9099-C40C66FF867C}">
                  <a14:compatExt spid="_x0000_s5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720885</xdr:row>
          <xdr:rowOff>95250</xdr:rowOff>
        </xdr:from>
        <xdr:to>
          <xdr:col>13576</xdr:col>
          <xdr:colOff>323850</xdr:colOff>
          <xdr:row>720890</xdr:row>
          <xdr:rowOff>47625</xdr:rowOff>
        </xdr:to>
        <xdr:sp macro="" textlink="">
          <xdr:nvSpPr>
            <xdr:cNvPr id="5980" name="Object 1884" hidden="1">
              <a:extLst>
                <a:ext uri="{63B3BB69-23CF-44E3-9099-C40C66FF867C}">
                  <a14:compatExt spid="_x0000_s5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786421</xdr:row>
          <xdr:rowOff>95250</xdr:rowOff>
        </xdr:from>
        <xdr:to>
          <xdr:col>13576</xdr:col>
          <xdr:colOff>323850</xdr:colOff>
          <xdr:row>786426</xdr:row>
          <xdr:rowOff>47625</xdr:rowOff>
        </xdr:to>
        <xdr:sp macro="" textlink="">
          <xdr:nvSpPr>
            <xdr:cNvPr id="5981" name="Object 1885" hidden="1">
              <a:extLst>
                <a:ext uri="{63B3BB69-23CF-44E3-9099-C40C66FF867C}">
                  <a14:compatExt spid="_x0000_s5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851957</xdr:row>
          <xdr:rowOff>95250</xdr:rowOff>
        </xdr:from>
        <xdr:to>
          <xdr:col>13576</xdr:col>
          <xdr:colOff>323850</xdr:colOff>
          <xdr:row>851962</xdr:row>
          <xdr:rowOff>47625</xdr:rowOff>
        </xdr:to>
        <xdr:sp macro="" textlink="">
          <xdr:nvSpPr>
            <xdr:cNvPr id="5982" name="Object 1886" hidden="1">
              <a:extLst>
                <a:ext uri="{63B3BB69-23CF-44E3-9099-C40C66FF867C}">
                  <a14:compatExt spid="_x0000_s5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917493</xdr:row>
          <xdr:rowOff>95250</xdr:rowOff>
        </xdr:from>
        <xdr:to>
          <xdr:col>13576</xdr:col>
          <xdr:colOff>323850</xdr:colOff>
          <xdr:row>917498</xdr:row>
          <xdr:rowOff>47625</xdr:rowOff>
        </xdr:to>
        <xdr:sp macro="" textlink="">
          <xdr:nvSpPr>
            <xdr:cNvPr id="5983" name="Object 1887" hidden="1">
              <a:extLst>
                <a:ext uri="{63B3BB69-23CF-44E3-9099-C40C66FF867C}">
                  <a14:compatExt spid="_x0000_s5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983029</xdr:row>
          <xdr:rowOff>95250</xdr:rowOff>
        </xdr:from>
        <xdr:to>
          <xdr:col>13576</xdr:col>
          <xdr:colOff>323850</xdr:colOff>
          <xdr:row>983034</xdr:row>
          <xdr:rowOff>47625</xdr:rowOff>
        </xdr:to>
        <xdr:sp macro="" textlink="">
          <xdr:nvSpPr>
            <xdr:cNvPr id="5984" name="Object 1888" hidden="1">
              <a:extLst>
                <a:ext uri="{63B3BB69-23CF-44E3-9099-C40C66FF867C}">
                  <a14:compatExt spid="_x0000_s5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10</xdr:row>
          <xdr:rowOff>95250</xdr:rowOff>
        </xdr:from>
        <xdr:to>
          <xdr:col>13832</xdr:col>
          <xdr:colOff>323850</xdr:colOff>
          <xdr:row>15</xdr:row>
          <xdr:rowOff>47625</xdr:rowOff>
        </xdr:to>
        <xdr:sp macro="" textlink="">
          <xdr:nvSpPr>
            <xdr:cNvPr id="5985" name="Object 1889" hidden="1">
              <a:extLst>
                <a:ext uri="{63B3BB69-23CF-44E3-9099-C40C66FF867C}">
                  <a14:compatExt spid="_x0000_s5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65525</xdr:row>
          <xdr:rowOff>95250</xdr:rowOff>
        </xdr:from>
        <xdr:to>
          <xdr:col>13832</xdr:col>
          <xdr:colOff>323850</xdr:colOff>
          <xdr:row>65530</xdr:row>
          <xdr:rowOff>47625</xdr:rowOff>
        </xdr:to>
        <xdr:sp macro="" textlink="">
          <xdr:nvSpPr>
            <xdr:cNvPr id="5986" name="Object 1890" hidden="1">
              <a:extLst>
                <a:ext uri="{63B3BB69-23CF-44E3-9099-C40C66FF867C}">
                  <a14:compatExt spid="_x0000_s5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131061</xdr:row>
          <xdr:rowOff>95250</xdr:rowOff>
        </xdr:from>
        <xdr:to>
          <xdr:col>13832</xdr:col>
          <xdr:colOff>323850</xdr:colOff>
          <xdr:row>131066</xdr:row>
          <xdr:rowOff>47625</xdr:rowOff>
        </xdr:to>
        <xdr:sp macro="" textlink="">
          <xdr:nvSpPr>
            <xdr:cNvPr id="5987" name="Object 1891" hidden="1">
              <a:extLst>
                <a:ext uri="{63B3BB69-23CF-44E3-9099-C40C66FF867C}">
                  <a14:compatExt spid="_x0000_s5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196597</xdr:row>
          <xdr:rowOff>95250</xdr:rowOff>
        </xdr:from>
        <xdr:to>
          <xdr:col>13832</xdr:col>
          <xdr:colOff>323850</xdr:colOff>
          <xdr:row>196602</xdr:row>
          <xdr:rowOff>47625</xdr:rowOff>
        </xdr:to>
        <xdr:sp macro="" textlink="">
          <xdr:nvSpPr>
            <xdr:cNvPr id="5988" name="Object 1892" hidden="1">
              <a:extLst>
                <a:ext uri="{63B3BB69-23CF-44E3-9099-C40C66FF867C}">
                  <a14:compatExt spid="_x0000_s5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262133</xdr:row>
          <xdr:rowOff>95250</xdr:rowOff>
        </xdr:from>
        <xdr:to>
          <xdr:col>13832</xdr:col>
          <xdr:colOff>323850</xdr:colOff>
          <xdr:row>262138</xdr:row>
          <xdr:rowOff>47625</xdr:rowOff>
        </xdr:to>
        <xdr:sp macro="" textlink="">
          <xdr:nvSpPr>
            <xdr:cNvPr id="5989" name="Object 1893" hidden="1">
              <a:extLst>
                <a:ext uri="{63B3BB69-23CF-44E3-9099-C40C66FF867C}">
                  <a14:compatExt spid="_x0000_s5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327669</xdr:row>
          <xdr:rowOff>95250</xdr:rowOff>
        </xdr:from>
        <xdr:to>
          <xdr:col>13832</xdr:col>
          <xdr:colOff>323850</xdr:colOff>
          <xdr:row>327674</xdr:row>
          <xdr:rowOff>47625</xdr:rowOff>
        </xdr:to>
        <xdr:sp macro="" textlink="">
          <xdr:nvSpPr>
            <xdr:cNvPr id="5990" name="Object 1894" hidden="1">
              <a:extLst>
                <a:ext uri="{63B3BB69-23CF-44E3-9099-C40C66FF867C}">
                  <a14:compatExt spid="_x0000_s5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393205</xdr:row>
          <xdr:rowOff>95250</xdr:rowOff>
        </xdr:from>
        <xdr:to>
          <xdr:col>13832</xdr:col>
          <xdr:colOff>323850</xdr:colOff>
          <xdr:row>393210</xdr:row>
          <xdr:rowOff>47625</xdr:rowOff>
        </xdr:to>
        <xdr:sp macro="" textlink="">
          <xdr:nvSpPr>
            <xdr:cNvPr id="5991" name="Object 1895" hidden="1">
              <a:extLst>
                <a:ext uri="{63B3BB69-23CF-44E3-9099-C40C66FF867C}">
                  <a14:compatExt spid="_x0000_s5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458741</xdr:row>
          <xdr:rowOff>95250</xdr:rowOff>
        </xdr:from>
        <xdr:to>
          <xdr:col>13832</xdr:col>
          <xdr:colOff>323850</xdr:colOff>
          <xdr:row>458746</xdr:row>
          <xdr:rowOff>47625</xdr:rowOff>
        </xdr:to>
        <xdr:sp macro="" textlink="">
          <xdr:nvSpPr>
            <xdr:cNvPr id="5992" name="Object 1896" hidden="1">
              <a:extLst>
                <a:ext uri="{63B3BB69-23CF-44E3-9099-C40C66FF867C}">
                  <a14:compatExt spid="_x0000_s5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524277</xdr:row>
          <xdr:rowOff>95250</xdr:rowOff>
        </xdr:from>
        <xdr:to>
          <xdr:col>13832</xdr:col>
          <xdr:colOff>323850</xdr:colOff>
          <xdr:row>524282</xdr:row>
          <xdr:rowOff>47625</xdr:rowOff>
        </xdr:to>
        <xdr:sp macro="" textlink="">
          <xdr:nvSpPr>
            <xdr:cNvPr id="5993" name="Object 1897" hidden="1">
              <a:extLst>
                <a:ext uri="{63B3BB69-23CF-44E3-9099-C40C66FF867C}">
                  <a14:compatExt spid="_x0000_s5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589813</xdr:row>
          <xdr:rowOff>95250</xdr:rowOff>
        </xdr:from>
        <xdr:to>
          <xdr:col>13832</xdr:col>
          <xdr:colOff>323850</xdr:colOff>
          <xdr:row>589818</xdr:row>
          <xdr:rowOff>47625</xdr:rowOff>
        </xdr:to>
        <xdr:sp macro="" textlink="">
          <xdr:nvSpPr>
            <xdr:cNvPr id="5994" name="Object 1898" hidden="1">
              <a:extLst>
                <a:ext uri="{63B3BB69-23CF-44E3-9099-C40C66FF867C}">
                  <a14:compatExt spid="_x0000_s5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655349</xdr:row>
          <xdr:rowOff>95250</xdr:rowOff>
        </xdr:from>
        <xdr:to>
          <xdr:col>13832</xdr:col>
          <xdr:colOff>323850</xdr:colOff>
          <xdr:row>655354</xdr:row>
          <xdr:rowOff>47625</xdr:rowOff>
        </xdr:to>
        <xdr:sp macro="" textlink="">
          <xdr:nvSpPr>
            <xdr:cNvPr id="5995" name="Object 1899" hidden="1">
              <a:extLst>
                <a:ext uri="{63B3BB69-23CF-44E3-9099-C40C66FF867C}">
                  <a14:compatExt spid="_x0000_s5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720885</xdr:row>
          <xdr:rowOff>95250</xdr:rowOff>
        </xdr:from>
        <xdr:to>
          <xdr:col>13832</xdr:col>
          <xdr:colOff>323850</xdr:colOff>
          <xdr:row>720890</xdr:row>
          <xdr:rowOff>47625</xdr:rowOff>
        </xdr:to>
        <xdr:sp macro="" textlink="">
          <xdr:nvSpPr>
            <xdr:cNvPr id="5996" name="Object 1900" hidden="1">
              <a:extLst>
                <a:ext uri="{63B3BB69-23CF-44E3-9099-C40C66FF867C}">
                  <a14:compatExt spid="_x0000_s5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786421</xdr:row>
          <xdr:rowOff>95250</xdr:rowOff>
        </xdr:from>
        <xdr:to>
          <xdr:col>13832</xdr:col>
          <xdr:colOff>323850</xdr:colOff>
          <xdr:row>786426</xdr:row>
          <xdr:rowOff>47625</xdr:rowOff>
        </xdr:to>
        <xdr:sp macro="" textlink="">
          <xdr:nvSpPr>
            <xdr:cNvPr id="5997" name="Object 1901" hidden="1">
              <a:extLst>
                <a:ext uri="{63B3BB69-23CF-44E3-9099-C40C66FF867C}">
                  <a14:compatExt spid="_x0000_s5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851957</xdr:row>
          <xdr:rowOff>95250</xdr:rowOff>
        </xdr:from>
        <xdr:to>
          <xdr:col>13832</xdr:col>
          <xdr:colOff>323850</xdr:colOff>
          <xdr:row>851962</xdr:row>
          <xdr:rowOff>47625</xdr:rowOff>
        </xdr:to>
        <xdr:sp macro="" textlink="">
          <xdr:nvSpPr>
            <xdr:cNvPr id="5998" name="Object 1902" hidden="1">
              <a:extLst>
                <a:ext uri="{63B3BB69-23CF-44E3-9099-C40C66FF867C}">
                  <a14:compatExt spid="_x0000_s5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917493</xdr:row>
          <xdr:rowOff>95250</xdr:rowOff>
        </xdr:from>
        <xdr:to>
          <xdr:col>13832</xdr:col>
          <xdr:colOff>323850</xdr:colOff>
          <xdr:row>917498</xdr:row>
          <xdr:rowOff>47625</xdr:rowOff>
        </xdr:to>
        <xdr:sp macro="" textlink="">
          <xdr:nvSpPr>
            <xdr:cNvPr id="5999" name="Object 1903" hidden="1">
              <a:extLst>
                <a:ext uri="{63B3BB69-23CF-44E3-9099-C40C66FF867C}">
                  <a14:compatExt spid="_x0000_s5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983029</xdr:row>
          <xdr:rowOff>95250</xdr:rowOff>
        </xdr:from>
        <xdr:to>
          <xdr:col>13832</xdr:col>
          <xdr:colOff>323850</xdr:colOff>
          <xdr:row>983034</xdr:row>
          <xdr:rowOff>47625</xdr:rowOff>
        </xdr:to>
        <xdr:sp macro="" textlink="">
          <xdr:nvSpPr>
            <xdr:cNvPr id="6000" name="Object 1904" hidden="1">
              <a:extLst>
                <a:ext uri="{63B3BB69-23CF-44E3-9099-C40C66FF867C}">
                  <a14:compatExt spid="_x0000_s6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10</xdr:row>
          <xdr:rowOff>95250</xdr:rowOff>
        </xdr:from>
        <xdr:to>
          <xdr:col>14088</xdr:col>
          <xdr:colOff>323850</xdr:colOff>
          <xdr:row>15</xdr:row>
          <xdr:rowOff>47625</xdr:rowOff>
        </xdr:to>
        <xdr:sp macro="" textlink="">
          <xdr:nvSpPr>
            <xdr:cNvPr id="6001" name="Object 1905" hidden="1">
              <a:extLst>
                <a:ext uri="{63B3BB69-23CF-44E3-9099-C40C66FF867C}">
                  <a14:compatExt spid="_x0000_s6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65525</xdr:row>
          <xdr:rowOff>95250</xdr:rowOff>
        </xdr:from>
        <xdr:to>
          <xdr:col>14088</xdr:col>
          <xdr:colOff>323850</xdr:colOff>
          <xdr:row>65530</xdr:row>
          <xdr:rowOff>47625</xdr:rowOff>
        </xdr:to>
        <xdr:sp macro="" textlink="">
          <xdr:nvSpPr>
            <xdr:cNvPr id="6002" name="Object 1906" hidden="1">
              <a:extLst>
                <a:ext uri="{63B3BB69-23CF-44E3-9099-C40C66FF867C}">
                  <a14:compatExt spid="_x0000_s6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131061</xdr:row>
          <xdr:rowOff>95250</xdr:rowOff>
        </xdr:from>
        <xdr:to>
          <xdr:col>14088</xdr:col>
          <xdr:colOff>323850</xdr:colOff>
          <xdr:row>131066</xdr:row>
          <xdr:rowOff>47625</xdr:rowOff>
        </xdr:to>
        <xdr:sp macro="" textlink="">
          <xdr:nvSpPr>
            <xdr:cNvPr id="6003" name="Object 1907" hidden="1">
              <a:extLst>
                <a:ext uri="{63B3BB69-23CF-44E3-9099-C40C66FF867C}">
                  <a14:compatExt spid="_x0000_s6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196597</xdr:row>
          <xdr:rowOff>95250</xdr:rowOff>
        </xdr:from>
        <xdr:to>
          <xdr:col>14088</xdr:col>
          <xdr:colOff>323850</xdr:colOff>
          <xdr:row>196602</xdr:row>
          <xdr:rowOff>47625</xdr:rowOff>
        </xdr:to>
        <xdr:sp macro="" textlink="">
          <xdr:nvSpPr>
            <xdr:cNvPr id="6004" name="Object 1908" hidden="1">
              <a:extLst>
                <a:ext uri="{63B3BB69-23CF-44E3-9099-C40C66FF867C}">
                  <a14:compatExt spid="_x0000_s6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262133</xdr:row>
          <xdr:rowOff>95250</xdr:rowOff>
        </xdr:from>
        <xdr:to>
          <xdr:col>14088</xdr:col>
          <xdr:colOff>323850</xdr:colOff>
          <xdr:row>262138</xdr:row>
          <xdr:rowOff>47625</xdr:rowOff>
        </xdr:to>
        <xdr:sp macro="" textlink="">
          <xdr:nvSpPr>
            <xdr:cNvPr id="6005" name="Object 1909" hidden="1">
              <a:extLst>
                <a:ext uri="{63B3BB69-23CF-44E3-9099-C40C66FF867C}">
                  <a14:compatExt spid="_x0000_s6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327669</xdr:row>
          <xdr:rowOff>95250</xdr:rowOff>
        </xdr:from>
        <xdr:to>
          <xdr:col>14088</xdr:col>
          <xdr:colOff>323850</xdr:colOff>
          <xdr:row>327674</xdr:row>
          <xdr:rowOff>47625</xdr:rowOff>
        </xdr:to>
        <xdr:sp macro="" textlink="">
          <xdr:nvSpPr>
            <xdr:cNvPr id="6006" name="Object 1910" hidden="1">
              <a:extLst>
                <a:ext uri="{63B3BB69-23CF-44E3-9099-C40C66FF867C}">
                  <a14:compatExt spid="_x0000_s6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393205</xdr:row>
          <xdr:rowOff>95250</xdr:rowOff>
        </xdr:from>
        <xdr:to>
          <xdr:col>14088</xdr:col>
          <xdr:colOff>323850</xdr:colOff>
          <xdr:row>393210</xdr:row>
          <xdr:rowOff>47625</xdr:rowOff>
        </xdr:to>
        <xdr:sp macro="" textlink="">
          <xdr:nvSpPr>
            <xdr:cNvPr id="6007" name="Object 1911" hidden="1">
              <a:extLst>
                <a:ext uri="{63B3BB69-23CF-44E3-9099-C40C66FF867C}">
                  <a14:compatExt spid="_x0000_s6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458741</xdr:row>
          <xdr:rowOff>95250</xdr:rowOff>
        </xdr:from>
        <xdr:to>
          <xdr:col>14088</xdr:col>
          <xdr:colOff>323850</xdr:colOff>
          <xdr:row>458746</xdr:row>
          <xdr:rowOff>47625</xdr:rowOff>
        </xdr:to>
        <xdr:sp macro="" textlink="">
          <xdr:nvSpPr>
            <xdr:cNvPr id="6008" name="Object 1912" hidden="1">
              <a:extLst>
                <a:ext uri="{63B3BB69-23CF-44E3-9099-C40C66FF867C}">
                  <a14:compatExt spid="_x0000_s6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524277</xdr:row>
          <xdr:rowOff>95250</xdr:rowOff>
        </xdr:from>
        <xdr:to>
          <xdr:col>14088</xdr:col>
          <xdr:colOff>323850</xdr:colOff>
          <xdr:row>524282</xdr:row>
          <xdr:rowOff>47625</xdr:rowOff>
        </xdr:to>
        <xdr:sp macro="" textlink="">
          <xdr:nvSpPr>
            <xdr:cNvPr id="6009" name="Object 1913" hidden="1">
              <a:extLst>
                <a:ext uri="{63B3BB69-23CF-44E3-9099-C40C66FF867C}">
                  <a14:compatExt spid="_x0000_s6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589813</xdr:row>
          <xdr:rowOff>95250</xdr:rowOff>
        </xdr:from>
        <xdr:to>
          <xdr:col>14088</xdr:col>
          <xdr:colOff>323850</xdr:colOff>
          <xdr:row>589818</xdr:row>
          <xdr:rowOff>47625</xdr:rowOff>
        </xdr:to>
        <xdr:sp macro="" textlink="">
          <xdr:nvSpPr>
            <xdr:cNvPr id="6010" name="Object 1914" hidden="1">
              <a:extLst>
                <a:ext uri="{63B3BB69-23CF-44E3-9099-C40C66FF867C}">
                  <a14:compatExt spid="_x0000_s6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655349</xdr:row>
          <xdr:rowOff>95250</xdr:rowOff>
        </xdr:from>
        <xdr:to>
          <xdr:col>14088</xdr:col>
          <xdr:colOff>323850</xdr:colOff>
          <xdr:row>655354</xdr:row>
          <xdr:rowOff>47625</xdr:rowOff>
        </xdr:to>
        <xdr:sp macro="" textlink="">
          <xdr:nvSpPr>
            <xdr:cNvPr id="6011" name="Object 1915" hidden="1">
              <a:extLst>
                <a:ext uri="{63B3BB69-23CF-44E3-9099-C40C66FF867C}">
                  <a14:compatExt spid="_x0000_s6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720885</xdr:row>
          <xdr:rowOff>95250</xdr:rowOff>
        </xdr:from>
        <xdr:to>
          <xdr:col>14088</xdr:col>
          <xdr:colOff>323850</xdr:colOff>
          <xdr:row>720890</xdr:row>
          <xdr:rowOff>47625</xdr:rowOff>
        </xdr:to>
        <xdr:sp macro="" textlink="">
          <xdr:nvSpPr>
            <xdr:cNvPr id="6012" name="Object 1916" hidden="1">
              <a:extLst>
                <a:ext uri="{63B3BB69-23CF-44E3-9099-C40C66FF867C}">
                  <a14:compatExt spid="_x0000_s6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786421</xdr:row>
          <xdr:rowOff>95250</xdr:rowOff>
        </xdr:from>
        <xdr:to>
          <xdr:col>14088</xdr:col>
          <xdr:colOff>323850</xdr:colOff>
          <xdr:row>786426</xdr:row>
          <xdr:rowOff>47625</xdr:rowOff>
        </xdr:to>
        <xdr:sp macro="" textlink="">
          <xdr:nvSpPr>
            <xdr:cNvPr id="6013" name="Object 1917" hidden="1">
              <a:extLst>
                <a:ext uri="{63B3BB69-23CF-44E3-9099-C40C66FF867C}">
                  <a14:compatExt spid="_x0000_s6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851957</xdr:row>
          <xdr:rowOff>95250</xdr:rowOff>
        </xdr:from>
        <xdr:to>
          <xdr:col>14088</xdr:col>
          <xdr:colOff>323850</xdr:colOff>
          <xdr:row>851962</xdr:row>
          <xdr:rowOff>47625</xdr:rowOff>
        </xdr:to>
        <xdr:sp macro="" textlink="">
          <xdr:nvSpPr>
            <xdr:cNvPr id="6014" name="Object 1918" hidden="1">
              <a:extLst>
                <a:ext uri="{63B3BB69-23CF-44E3-9099-C40C66FF867C}">
                  <a14:compatExt spid="_x0000_s6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917493</xdr:row>
          <xdr:rowOff>95250</xdr:rowOff>
        </xdr:from>
        <xdr:to>
          <xdr:col>14088</xdr:col>
          <xdr:colOff>323850</xdr:colOff>
          <xdr:row>917498</xdr:row>
          <xdr:rowOff>47625</xdr:rowOff>
        </xdr:to>
        <xdr:sp macro="" textlink="">
          <xdr:nvSpPr>
            <xdr:cNvPr id="6015" name="Object 1919" hidden="1">
              <a:extLst>
                <a:ext uri="{63B3BB69-23CF-44E3-9099-C40C66FF867C}">
                  <a14:compatExt spid="_x0000_s6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983029</xdr:row>
          <xdr:rowOff>95250</xdr:rowOff>
        </xdr:from>
        <xdr:to>
          <xdr:col>14088</xdr:col>
          <xdr:colOff>323850</xdr:colOff>
          <xdr:row>983034</xdr:row>
          <xdr:rowOff>47625</xdr:rowOff>
        </xdr:to>
        <xdr:sp macro="" textlink="">
          <xdr:nvSpPr>
            <xdr:cNvPr id="6016" name="Object 1920" hidden="1">
              <a:extLst>
                <a:ext uri="{63B3BB69-23CF-44E3-9099-C40C66FF867C}">
                  <a14:compatExt spid="_x0000_s6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10</xdr:row>
          <xdr:rowOff>95250</xdr:rowOff>
        </xdr:from>
        <xdr:to>
          <xdr:col>14344</xdr:col>
          <xdr:colOff>323850</xdr:colOff>
          <xdr:row>15</xdr:row>
          <xdr:rowOff>47625</xdr:rowOff>
        </xdr:to>
        <xdr:sp macro="" textlink="">
          <xdr:nvSpPr>
            <xdr:cNvPr id="6017" name="Object 1921" hidden="1">
              <a:extLst>
                <a:ext uri="{63B3BB69-23CF-44E3-9099-C40C66FF867C}">
                  <a14:compatExt spid="_x0000_s6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65525</xdr:row>
          <xdr:rowOff>95250</xdr:rowOff>
        </xdr:from>
        <xdr:to>
          <xdr:col>14344</xdr:col>
          <xdr:colOff>323850</xdr:colOff>
          <xdr:row>65530</xdr:row>
          <xdr:rowOff>47625</xdr:rowOff>
        </xdr:to>
        <xdr:sp macro="" textlink="">
          <xdr:nvSpPr>
            <xdr:cNvPr id="6018" name="Object 1922" hidden="1">
              <a:extLst>
                <a:ext uri="{63B3BB69-23CF-44E3-9099-C40C66FF867C}">
                  <a14:compatExt spid="_x0000_s6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131061</xdr:row>
          <xdr:rowOff>95250</xdr:rowOff>
        </xdr:from>
        <xdr:to>
          <xdr:col>14344</xdr:col>
          <xdr:colOff>323850</xdr:colOff>
          <xdr:row>131066</xdr:row>
          <xdr:rowOff>47625</xdr:rowOff>
        </xdr:to>
        <xdr:sp macro="" textlink="">
          <xdr:nvSpPr>
            <xdr:cNvPr id="6019" name="Object 1923" hidden="1">
              <a:extLst>
                <a:ext uri="{63B3BB69-23CF-44E3-9099-C40C66FF867C}">
                  <a14:compatExt spid="_x0000_s6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196597</xdr:row>
          <xdr:rowOff>95250</xdr:rowOff>
        </xdr:from>
        <xdr:to>
          <xdr:col>14344</xdr:col>
          <xdr:colOff>323850</xdr:colOff>
          <xdr:row>196602</xdr:row>
          <xdr:rowOff>47625</xdr:rowOff>
        </xdr:to>
        <xdr:sp macro="" textlink="">
          <xdr:nvSpPr>
            <xdr:cNvPr id="6020" name="Object 1924" hidden="1">
              <a:extLst>
                <a:ext uri="{63B3BB69-23CF-44E3-9099-C40C66FF867C}">
                  <a14:compatExt spid="_x0000_s6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262133</xdr:row>
          <xdr:rowOff>95250</xdr:rowOff>
        </xdr:from>
        <xdr:to>
          <xdr:col>14344</xdr:col>
          <xdr:colOff>323850</xdr:colOff>
          <xdr:row>262138</xdr:row>
          <xdr:rowOff>47625</xdr:rowOff>
        </xdr:to>
        <xdr:sp macro="" textlink="">
          <xdr:nvSpPr>
            <xdr:cNvPr id="6021" name="Object 1925" hidden="1">
              <a:extLst>
                <a:ext uri="{63B3BB69-23CF-44E3-9099-C40C66FF867C}">
                  <a14:compatExt spid="_x0000_s6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327669</xdr:row>
          <xdr:rowOff>95250</xdr:rowOff>
        </xdr:from>
        <xdr:to>
          <xdr:col>14344</xdr:col>
          <xdr:colOff>323850</xdr:colOff>
          <xdr:row>327674</xdr:row>
          <xdr:rowOff>47625</xdr:rowOff>
        </xdr:to>
        <xdr:sp macro="" textlink="">
          <xdr:nvSpPr>
            <xdr:cNvPr id="6022" name="Object 1926" hidden="1">
              <a:extLst>
                <a:ext uri="{63B3BB69-23CF-44E3-9099-C40C66FF867C}">
                  <a14:compatExt spid="_x0000_s6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393205</xdr:row>
          <xdr:rowOff>95250</xdr:rowOff>
        </xdr:from>
        <xdr:to>
          <xdr:col>14344</xdr:col>
          <xdr:colOff>323850</xdr:colOff>
          <xdr:row>393210</xdr:row>
          <xdr:rowOff>47625</xdr:rowOff>
        </xdr:to>
        <xdr:sp macro="" textlink="">
          <xdr:nvSpPr>
            <xdr:cNvPr id="6023" name="Object 1927" hidden="1">
              <a:extLst>
                <a:ext uri="{63B3BB69-23CF-44E3-9099-C40C66FF867C}">
                  <a14:compatExt spid="_x0000_s6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458741</xdr:row>
          <xdr:rowOff>95250</xdr:rowOff>
        </xdr:from>
        <xdr:to>
          <xdr:col>14344</xdr:col>
          <xdr:colOff>323850</xdr:colOff>
          <xdr:row>458746</xdr:row>
          <xdr:rowOff>47625</xdr:rowOff>
        </xdr:to>
        <xdr:sp macro="" textlink="">
          <xdr:nvSpPr>
            <xdr:cNvPr id="6024" name="Object 1928" hidden="1">
              <a:extLst>
                <a:ext uri="{63B3BB69-23CF-44E3-9099-C40C66FF867C}">
                  <a14:compatExt spid="_x0000_s6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524277</xdr:row>
          <xdr:rowOff>95250</xdr:rowOff>
        </xdr:from>
        <xdr:to>
          <xdr:col>14344</xdr:col>
          <xdr:colOff>323850</xdr:colOff>
          <xdr:row>524282</xdr:row>
          <xdr:rowOff>47625</xdr:rowOff>
        </xdr:to>
        <xdr:sp macro="" textlink="">
          <xdr:nvSpPr>
            <xdr:cNvPr id="6025" name="Object 1929" hidden="1">
              <a:extLst>
                <a:ext uri="{63B3BB69-23CF-44E3-9099-C40C66FF867C}">
                  <a14:compatExt spid="_x0000_s6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589813</xdr:row>
          <xdr:rowOff>95250</xdr:rowOff>
        </xdr:from>
        <xdr:to>
          <xdr:col>14344</xdr:col>
          <xdr:colOff>323850</xdr:colOff>
          <xdr:row>589818</xdr:row>
          <xdr:rowOff>47625</xdr:rowOff>
        </xdr:to>
        <xdr:sp macro="" textlink="">
          <xdr:nvSpPr>
            <xdr:cNvPr id="6026" name="Object 1930" hidden="1">
              <a:extLst>
                <a:ext uri="{63B3BB69-23CF-44E3-9099-C40C66FF867C}">
                  <a14:compatExt spid="_x0000_s6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655349</xdr:row>
          <xdr:rowOff>95250</xdr:rowOff>
        </xdr:from>
        <xdr:to>
          <xdr:col>14344</xdr:col>
          <xdr:colOff>323850</xdr:colOff>
          <xdr:row>655354</xdr:row>
          <xdr:rowOff>47625</xdr:rowOff>
        </xdr:to>
        <xdr:sp macro="" textlink="">
          <xdr:nvSpPr>
            <xdr:cNvPr id="6027" name="Object 1931" hidden="1">
              <a:extLst>
                <a:ext uri="{63B3BB69-23CF-44E3-9099-C40C66FF867C}">
                  <a14:compatExt spid="_x0000_s6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720885</xdr:row>
          <xdr:rowOff>95250</xdr:rowOff>
        </xdr:from>
        <xdr:to>
          <xdr:col>14344</xdr:col>
          <xdr:colOff>323850</xdr:colOff>
          <xdr:row>720890</xdr:row>
          <xdr:rowOff>47625</xdr:rowOff>
        </xdr:to>
        <xdr:sp macro="" textlink="">
          <xdr:nvSpPr>
            <xdr:cNvPr id="6028" name="Object 1932" hidden="1">
              <a:extLst>
                <a:ext uri="{63B3BB69-23CF-44E3-9099-C40C66FF867C}">
                  <a14:compatExt spid="_x0000_s6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786421</xdr:row>
          <xdr:rowOff>95250</xdr:rowOff>
        </xdr:from>
        <xdr:to>
          <xdr:col>14344</xdr:col>
          <xdr:colOff>323850</xdr:colOff>
          <xdr:row>786426</xdr:row>
          <xdr:rowOff>47625</xdr:rowOff>
        </xdr:to>
        <xdr:sp macro="" textlink="">
          <xdr:nvSpPr>
            <xdr:cNvPr id="6029" name="Object 1933" hidden="1">
              <a:extLst>
                <a:ext uri="{63B3BB69-23CF-44E3-9099-C40C66FF867C}">
                  <a14:compatExt spid="_x0000_s6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851957</xdr:row>
          <xdr:rowOff>95250</xdr:rowOff>
        </xdr:from>
        <xdr:to>
          <xdr:col>14344</xdr:col>
          <xdr:colOff>323850</xdr:colOff>
          <xdr:row>851962</xdr:row>
          <xdr:rowOff>47625</xdr:rowOff>
        </xdr:to>
        <xdr:sp macro="" textlink="">
          <xdr:nvSpPr>
            <xdr:cNvPr id="6030" name="Object 1934" hidden="1">
              <a:extLst>
                <a:ext uri="{63B3BB69-23CF-44E3-9099-C40C66FF867C}">
                  <a14:compatExt spid="_x0000_s6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917493</xdr:row>
          <xdr:rowOff>95250</xdr:rowOff>
        </xdr:from>
        <xdr:to>
          <xdr:col>14344</xdr:col>
          <xdr:colOff>323850</xdr:colOff>
          <xdr:row>917498</xdr:row>
          <xdr:rowOff>47625</xdr:rowOff>
        </xdr:to>
        <xdr:sp macro="" textlink="">
          <xdr:nvSpPr>
            <xdr:cNvPr id="6031" name="Object 1935" hidden="1">
              <a:extLst>
                <a:ext uri="{63B3BB69-23CF-44E3-9099-C40C66FF867C}">
                  <a14:compatExt spid="_x0000_s6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983029</xdr:row>
          <xdr:rowOff>95250</xdr:rowOff>
        </xdr:from>
        <xdr:to>
          <xdr:col>14344</xdr:col>
          <xdr:colOff>323850</xdr:colOff>
          <xdr:row>983034</xdr:row>
          <xdr:rowOff>47625</xdr:rowOff>
        </xdr:to>
        <xdr:sp macro="" textlink="">
          <xdr:nvSpPr>
            <xdr:cNvPr id="6032" name="Object 1936" hidden="1">
              <a:extLst>
                <a:ext uri="{63B3BB69-23CF-44E3-9099-C40C66FF867C}">
                  <a14:compatExt spid="_x0000_s6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10</xdr:row>
          <xdr:rowOff>95250</xdr:rowOff>
        </xdr:from>
        <xdr:to>
          <xdr:col>14600</xdr:col>
          <xdr:colOff>323850</xdr:colOff>
          <xdr:row>15</xdr:row>
          <xdr:rowOff>47625</xdr:rowOff>
        </xdr:to>
        <xdr:sp macro="" textlink="">
          <xdr:nvSpPr>
            <xdr:cNvPr id="6033" name="Object 1937" hidden="1">
              <a:extLst>
                <a:ext uri="{63B3BB69-23CF-44E3-9099-C40C66FF867C}">
                  <a14:compatExt spid="_x0000_s6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65525</xdr:row>
          <xdr:rowOff>95250</xdr:rowOff>
        </xdr:from>
        <xdr:to>
          <xdr:col>14600</xdr:col>
          <xdr:colOff>323850</xdr:colOff>
          <xdr:row>65530</xdr:row>
          <xdr:rowOff>47625</xdr:rowOff>
        </xdr:to>
        <xdr:sp macro="" textlink="">
          <xdr:nvSpPr>
            <xdr:cNvPr id="6034" name="Object 1938" hidden="1">
              <a:extLst>
                <a:ext uri="{63B3BB69-23CF-44E3-9099-C40C66FF867C}">
                  <a14:compatExt spid="_x0000_s6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131061</xdr:row>
          <xdr:rowOff>95250</xdr:rowOff>
        </xdr:from>
        <xdr:to>
          <xdr:col>14600</xdr:col>
          <xdr:colOff>323850</xdr:colOff>
          <xdr:row>131066</xdr:row>
          <xdr:rowOff>47625</xdr:rowOff>
        </xdr:to>
        <xdr:sp macro="" textlink="">
          <xdr:nvSpPr>
            <xdr:cNvPr id="6035" name="Object 1939" hidden="1">
              <a:extLst>
                <a:ext uri="{63B3BB69-23CF-44E3-9099-C40C66FF867C}">
                  <a14:compatExt spid="_x0000_s6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196597</xdr:row>
          <xdr:rowOff>95250</xdr:rowOff>
        </xdr:from>
        <xdr:to>
          <xdr:col>14600</xdr:col>
          <xdr:colOff>323850</xdr:colOff>
          <xdr:row>196602</xdr:row>
          <xdr:rowOff>47625</xdr:rowOff>
        </xdr:to>
        <xdr:sp macro="" textlink="">
          <xdr:nvSpPr>
            <xdr:cNvPr id="6036" name="Object 1940" hidden="1">
              <a:extLst>
                <a:ext uri="{63B3BB69-23CF-44E3-9099-C40C66FF867C}">
                  <a14:compatExt spid="_x0000_s6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262133</xdr:row>
          <xdr:rowOff>95250</xdr:rowOff>
        </xdr:from>
        <xdr:to>
          <xdr:col>14600</xdr:col>
          <xdr:colOff>323850</xdr:colOff>
          <xdr:row>262138</xdr:row>
          <xdr:rowOff>47625</xdr:rowOff>
        </xdr:to>
        <xdr:sp macro="" textlink="">
          <xdr:nvSpPr>
            <xdr:cNvPr id="6037" name="Object 1941" hidden="1">
              <a:extLst>
                <a:ext uri="{63B3BB69-23CF-44E3-9099-C40C66FF867C}">
                  <a14:compatExt spid="_x0000_s6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327669</xdr:row>
          <xdr:rowOff>95250</xdr:rowOff>
        </xdr:from>
        <xdr:to>
          <xdr:col>14600</xdr:col>
          <xdr:colOff>323850</xdr:colOff>
          <xdr:row>327674</xdr:row>
          <xdr:rowOff>47625</xdr:rowOff>
        </xdr:to>
        <xdr:sp macro="" textlink="">
          <xdr:nvSpPr>
            <xdr:cNvPr id="6038" name="Object 1942" hidden="1">
              <a:extLst>
                <a:ext uri="{63B3BB69-23CF-44E3-9099-C40C66FF867C}">
                  <a14:compatExt spid="_x0000_s6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393205</xdr:row>
          <xdr:rowOff>95250</xdr:rowOff>
        </xdr:from>
        <xdr:to>
          <xdr:col>14600</xdr:col>
          <xdr:colOff>323850</xdr:colOff>
          <xdr:row>393210</xdr:row>
          <xdr:rowOff>47625</xdr:rowOff>
        </xdr:to>
        <xdr:sp macro="" textlink="">
          <xdr:nvSpPr>
            <xdr:cNvPr id="6039" name="Object 1943" hidden="1">
              <a:extLst>
                <a:ext uri="{63B3BB69-23CF-44E3-9099-C40C66FF867C}">
                  <a14:compatExt spid="_x0000_s6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458741</xdr:row>
          <xdr:rowOff>95250</xdr:rowOff>
        </xdr:from>
        <xdr:to>
          <xdr:col>14600</xdr:col>
          <xdr:colOff>323850</xdr:colOff>
          <xdr:row>458746</xdr:row>
          <xdr:rowOff>47625</xdr:rowOff>
        </xdr:to>
        <xdr:sp macro="" textlink="">
          <xdr:nvSpPr>
            <xdr:cNvPr id="6040" name="Object 1944" hidden="1">
              <a:extLst>
                <a:ext uri="{63B3BB69-23CF-44E3-9099-C40C66FF867C}">
                  <a14:compatExt spid="_x0000_s6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524277</xdr:row>
          <xdr:rowOff>95250</xdr:rowOff>
        </xdr:from>
        <xdr:to>
          <xdr:col>14600</xdr:col>
          <xdr:colOff>323850</xdr:colOff>
          <xdr:row>524282</xdr:row>
          <xdr:rowOff>47625</xdr:rowOff>
        </xdr:to>
        <xdr:sp macro="" textlink="">
          <xdr:nvSpPr>
            <xdr:cNvPr id="6041" name="Object 1945" hidden="1">
              <a:extLst>
                <a:ext uri="{63B3BB69-23CF-44E3-9099-C40C66FF867C}">
                  <a14:compatExt spid="_x0000_s6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589813</xdr:row>
          <xdr:rowOff>95250</xdr:rowOff>
        </xdr:from>
        <xdr:to>
          <xdr:col>14600</xdr:col>
          <xdr:colOff>323850</xdr:colOff>
          <xdr:row>589818</xdr:row>
          <xdr:rowOff>47625</xdr:rowOff>
        </xdr:to>
        <xdr:sp macro="" textlink="">
          <xdr:nvSpPr>
            <xdr:cNvPr id="6042" name="Object 1946" hidden="1">
              <a:extLst>
                <a:ext uri="{63B3BB69-23CF-44E3-9099-C40C66FF867C}">
                  <a14:compatExt spid="_x0000_s6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655349</xdr:row>
          <xdr:rowOff>95250</xdr:rowOff>
        </xdr:from>
        <xdr:to>
          <xdr:col>14600</xdr:col>
          <xdr:colOff>323850</xdr:colOff>
          <xdr:row>655354</xdr:row>
          <xdr:rowOff>47625</xdr:rowOff>
        </xdr:to>
        <xdr:sp macro="" textlink="">
          <xdr:nvSpPr>
            <xdr:cNvPr id="6043" name="Object 1947" hidden="1">
              <a:extLst>
                <a:ext uri="{63B3BB69-23CF-44E3-9099-C40C66FF867C}">
                  <a14:compatExt spid="_x0000_s6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720885</xdr:row>
          <xdr:rowOff>95250</xdr:rowOff>
        </xdr:from>
        <xdr:to>
          <xdr:col>14600</xdr:col>
          <xdr:colOff>323850</xdr:colOff>
          <xdr:row>720890</xdr:row>
          <xdr:rowOff>47625</xdr:rowOff>
        </xdr:to>
        <xdr:sp macro="" textlink="">
          <xdr:nvSpPr>
            <xdr:cNvPr id="6044" name="Object 1948" hidden="1">
              <a:extLst>
                <a:ext uri="{63B3BB69-23CF-44E3-9099-C40C66FF867C}">
                  <a14:compatExt spid="_x0000_s6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786421</xdr:row>
          <xdr:rowOff>95250</xdr:rowOff>
        </xdr:from>
        <xdr:to>
          <xdr:col>14600</xdr:col>
          <xdr:colOff>323850</xdr:colOff>
          <xdr:row>786426</xdr:row>
          <xdr:rowOff>47625</xdr:rowOff>
        </xdr:to>
        <xdr:sp macro="" textlink="">
          <xdr:nvSpPr>
            <xdr:cNvPr id="6045" name="Object 1949" hidden="1">
              <a:extLst>
                <a:ext uri="{63B3BB69-23CF-44E3-9099-C40C66FF867C}">
                  <a14:compatExt spid="_x0000_s6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851957</xdr:row>
          <xdr:rowOff>95250</xdr:rowOff>
        </xdr:from>
        <xdr:to>
          <xdr:col>14600</xdr:col>
          <xdr:colOff>323850</xdr:colOff>
          <xdr:row>851962</xdr:row>
          <xdr:rowOff>47625</xdr:rowOff>
        </xdr:to>
        <xdr:sp macro="" textlink="">
          <xdr:nvSpPr>
            <xdr:cNvPr id="6046" name="Object 1950" hidden="1">
              <a:extLst>
                <a:ext uri="{63B3BB69-23CF-44E3-9099-C40C66FF867C}">
                  <a14:compatExt spid="_x0000_s6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917493</xdr:row>
          <xdr:rowOff>95250</xdr:rowOff>
        </xdr:from>
        <xdr:to>
          <xdr:col>14600</xdr:col>
          <xdr:colOff>323850</xdr:colOff>
          <xdr:row>917498</xdr:row>
          <xdr:rowOff>47625</xdr:rowOff>
        </xdr:to>
        <xdr:sp macro="" textlink="">
          <xdr:nvSpPr>
            <xdr:cNvPr id="6047" name="Object 1951" hidden="1">
              <a:extLst>
                <a:ext uri="{63B3BB69-23CF-44E3-9099-C40C66FF867C}">
                  <a14:compatExt spid="_x0000_s6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983029</xdr:row>
          <xdr:rowOff>95250</xdr:rowOff>
        </xdr:from>
        <xdr:to>
          <xdr:col>14600</xdr:col>
          <xdr:colOff>323850</xdr:colOff>
          <xdr:row>983034</xdr:row>
          <xdr:rowOff>47625</xdr:rowOff>
        </xdr:to>
        <xdr:sp macro="" textlink="">
          <xdr:nvSpPr>
            <xdr:cNvPr id="6048" name="Object 1952" hidden="1">
              <a:extLst>
                <a:ext uri="{63B3BB69-23CF-44E3-9099-C40C66FF867C}">
                  <a14:compatExt spid="_x0000_s6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10</xdr:row>
          <xdr:rowOff>95250</xdr:rowOff>
        </xdr:from>
        <xdr:to>
          <xdr:col>14856</xdr:col>
          <xdr:colOff>323850</xdr:colOff>
          <xdr:row>15</xdr:row>
          <xdr:rowOff>47625</xdr:rowOff>
        </xdr:to>
        <xdr:sp macro="" textlink="">
          <xdr:nvSpPr>
            <xdr:cNvPr id="6049" name="Object 1953" hidden="1">
              <a:extLst>
                <a:ext uri="{63B3BB69-23CF-44E3-9099-C40C66FF867C}">
                  <a14:compatExt spid="_x0000_s6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65525</xdr:row>
          <xdr:rowOff>95250</xdr:rowOff>
        </xdr:from>
        <xdr:to>
          <xdr:col>14856</xdr:col>
          <xdr:colOff>323850</xdr:colOff>
          <xdr:row>65530</xdr:row>
          <xdr:rowOff>47625</xdr:rowOff>
        </xdr:to>
        <xdr:sp macro="" textlink="">
          <xdr:nvSpPr>
            <xdr:cNvPr id="6050" name="Object 1954" hidden="1">
              <a:extLst>
                <a:ext uri="{63B3BB69-23CF-44E3-9099-C40C66FF867C}">
                  <a14:compatExt spid="_x0000_s6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131061</xdr:row>
          <xdr:rowOff>95250</xdr:rowOff>
        </xdr:from>
        <xdr:to>
          <xdr:col>14856</xdr:col>
          <xdr:colOff>323850</xdr:colOff>
          <xdr:row>131066</xdr:row>
          <xdr:rowOff>47625</xdr:rowOff>
        </xdr:to>
        <xdr:sp macro="" textlink="">
          <xdr:nvSpPr>
            <xdr:cNvPr id="6051" name="Object 1955" hidden="1">
              <a:extLst>
                <a:ext uri="{63B3BB69-23CF-44E3-9099-C40C66FF867C}">
                  <a14:compatExt spid="_x0000_s6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196597</xdr:row>
          <xdr:rowOff>95250</xdr:rowOff>
        </xdr:from>
        <xdr:to>
          <xdr:col>14856</xdr:col>
          <xdr:colOff>323850</xdr:colOff>
          <xdr:row>196602</xdr:row>
          <xdr:rowOff>47625</xdr:rowOff>
        </xdr:to>
        <xdr:sp macro="" textlink="">
          <xdr:nvSpPr>
            <xdr:cNvPr id="6052" name="Object 1956" hidden="1">
              <a:extLst>
                <a:ext uri="{63B3BB69-23CF-44E3-9099-C40C66FF867C}">
                  <a14:compatExt spid="_x0000_s6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262133</xdr:row>
          <xdr:rowOff>95250</xdr:rowOff>
        </xdr:from>
        <xdr:to>
          <xdr:col>14856</xdr:col>
          <xdr:colOff>323850</xdr:colOff>
          <xdr:row>262138</xdr:row>
          <xdr:rowOff>47625</xdr:rowOff>
        </xdr:to>
        <xdr:sp macro="" textlink="">
          <xdr:nvSpPr>
            <xdr:cNvPr id="6053" name="Object 1957" hidden="1">
              <a:extLst>
                <a:ext uri="{63B3BB69-23CF-44E3-9099-C40C66FF867C}">
                  <a14:compatExt spid="_x0000_s6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327669</xdr:row>
          <xdr:rowOff>95250</xdr:rowOff>
        </xdr:from>
        <xdr:to>
          <xdr:col>14856</xdr:col>
          <xdr:colOff>323850</xdr:colOff>
          <xdr:row>327674</xdr:row>
          <xdr:rowOff>47625</xdr:rowOff>
        </xdr:to>
        <xdr:sp macro="" textlink="">
          <xdr:nvSpPr>
            <xdr:cNvPr id="6054" name="Object 1958" hidden="1">
              <a:extLst>
                <a:ext uri="{63B3BB69-23CF-44E3-9099-C40C66FF867C}">
                  <a14:compatExt spid="_x0000_s6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393205</xdr:row>
          <xdr:rowOff>95250</xdr:rowOff>
        </xdr:from>
        <xdr:to>
          <xdr:col>14856</xdr:col>
          <xdr:colOff>323850</xdr:colOff>
          <xdr:row>393210</xdr:row>
          <xdr:rowOff>47625</xdr:rowOff>
        </xdr:to>
        <xdr:sp macro="" textlink="">
          <xdr:nvSpPr>
            <xdr:cNvPr id="6055" name="Object 1959" hidden="1">
              <a:extLst>
                <a:ext uri="{63B3BB69-23CF-44E3-9099-C40C66FF867C}">
                  <a14:compatExt spid="_x0000_s6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458741</xdr:row>
          <xdr:rowOff>95250</xdr:rowOff>
        </xdr:from>
        <xdr:to>
          <xdr:col>14856</xdr:col>
          <xdr:colOff>323850</xdr:colOff>
          <xdr:row>458746</xdr:row>
          <xdr:rowOff>47625</xdr:rowOff>
        </xdr:to>
        <xdr:sp macro="" textlink="">
          <xdr:nvSpPr>
            <xdr:cNvPr id="6056" name="Object 1960" hidden="1">
              <a:extLst>
                <a:ext uri="{63B3BB69-23CF-44E3-9099-C40C66FF867C}">
                  <a14:compatExt spid="_x0000_s6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524277</xdr:row>
          <xdr:rowOff>95250</xdr:rowOff>
        </xdr:from>
        <xdr:to>
          <xdr:col>14856</xdr:col>
          <xdr:colOff>323850</xdr:colOff>
          <xdr:row>524282</xdr:row>
          <xdr:rowOff>47625</xdr:rowOff>
        </xdr:to>
        <xdr:sp macro="" textlink="">
          <xdr:nvSpPr>
            <xdr:cNvPr id="6057" name="Object 1961" hidden="1">
              <a:extLst>
                <a:ext uri="{63B3BB69-23CF-44E3-9099-C40C66FF867C}">
                  <a14:compatExt spid="_x0000_s6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589813</xdr:row>
          <xdr:rowOff>95250</xdr:rowOff>
        </xdr:from>
        <xdr:to>
          <xdr:col>14856</xdr:col>
          <xdr:colOff>323850</xdr:colOff>
          <xdr:row>589818</xdr:row>
          <xdr:rowOff>47625</xdr:rowOff>
        </xdr:to>
        <xdr:sp macro="" textlink="">
          <xdr:nvSpPr>
            <xdr:cNvPr id="6058" name="Object 1962" hidden="1">
              <a:extLst>
                <a:ext uri="{63B3BB69-23CF-44E3-9099-C40C66FF867C}">
                  <a14:compatExt spid="_x0000_s6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655349</xdr:row>
          <xdr:rowOff>95250</xdr:rowOff>
        </xdr:from>
        <xdr:to>
          <xdr:col>14856</xdr:col>
          <xdr:colOff>323850</xdr:colOff>
          <xdr:row>655354</xdr:row>
          <xdr:rowOff>47625</xdr:rowOff>
        </xdr:to>
        <xdr:sp macro="" textlink="">
          <xdr:nvSpPr>
            <xdr:cNvPr id="6059" name="Object 1963" hidden="1">
              <a:extLst>
                <a:ext uri="{63B3BB69-23CF-44E3-9099-C40C66FF867C}">
                  <a14:compatExt spid="_x0000_s6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720885</xdr:row>
          <xdr:rowOff>95250</xdr:rowOff>
        </xdr:from>
        <xdr:to>
          <xdr:col>14856</xdr:col>
          <xdr:colOff>323850</xdr:colOff>
          <xdr:row>720890</xdr:row>
          <xdr:rowOff>47625</xdr:rowOff>
        </xdr:to>
        <xdr:sp macro="" textlink="">
          <xdr:nvSpPr>
            <xdr:cNvPr id="6060" name="Object 1964" hidden="1">
              <a:extLst>
                <a:ext uri="{63B3BB69-23CF-44E3-9099-C40C66FF867C}">
                  <a14:compatExt spid="_x0000_s6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786421</xdr:row>
          <xdr:rowOff>95250</xdr:rowOff>
        </xdr:from>
        <xdr:to>
          <xdr:col>14856</xdr:col>
          <xdr:colOff>323850</xdr:colOff>
          <xdr:row>786426</xdr:row>
          <xdr:rowOff>47625</xdr:rowOff>
        </xdr:to>
        <xdr:sp macro="" textlink="">
          <xdr:nvSpPr>
            <xdr:cNvPr id="6061" name="Object 1965" hidden="1">
              <a:extLst>
                <a:ext uri="{63B3BB69-23CF-44E3-9099-C40C66FF867C}">
                  <a14:compatExt spid="_x0000_s6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851957</xdr:row>
          <xdr:rowOff>95250</xdr:rowOff>
        </xdr:from>
        <xdr:to>
          <xdr:col>14856</xdr:col>
          <xdr:colOff>323850</xdr:colOff>
          <xdr:row>851962</xdr:row>
          <xdr:rowOff>47625</xdr:rowOff>
        </xdr:to>
        <xdr:sp macro="" textlink="">
          <xdr:nvSpPr>
            <xdr:cNvPr id="6062" name="Object 1966" hidden="1">
              <a:extLst>
                <a:ext uri="{63B3BB69-23CF-44E3-9099-C40C66FF867C}">
                  <a14:compatExt spid="_x0000_s6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917493</xdr:row>
          <xdr:rowOff>95250</xdr:rowOff>
        </xdr:from>
        <xdr:to>
          <xdr:col>14856</xdr:col>
          <xdr:colOff>323850</xdr:colOff>
          <xdr:row>917498</xdr:row>
          <xdr:rowOff>47625</xdr:rowOff>
        </xdr:to>
        <xdr:sp macro="" textlink="">
          <xdr:nvSpPr>
            <xdr:cNvPr id="6063" name="Object 1967" hidden="1">
              <a:extLst>
                <a:ext uri="{63B3BB69-23CF-44E3-9099-C40C66FF867C}">
                  <a14:compatExt spid="_x0000_s6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983029</xdr:row>
          <xdr:rowOff>95250</xdr:rowOff>
        </xdr:from>
        <xdr:to>
          <xdr:col>14856</xdr:col>
          <xdr:colOff>323850</xdr:colOff>
          <xdr:row>983034</xdr:row>
          <xdr:rowOff>47625</xdr:rowOff>
        </xdr:to>
        <xdr:sp macro="" textlink="">
          <xdr:nvSpPr>
            <xdr:cNvPr id="6064" name="Object 1968" hidden="1">
              <a:extLst>
                <a:ext uri="{63B3BB69-23CF-44E3-9099-C40C66FF867C}">
                  <a14:compatExt spid="_x0000_s6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10</xdr:row>
          <xdr:rowOff>95250</xdr:rowOff>
        </xdr:from>
        <xdr:to>
          <xdr:col>15112</xdr:col>
          <xdr:colOff>323850</xdr:colOff>
          <xdr:row>15</xdr:row>
          <xdr:rowOff>47625</xdr:rowOff>
        </xdr:to>
        <xdr:sp macro="" textlink="">
          <xdr:nvSpPr>
            <xdr:cNvPr id="6065" name="Object 1969" hidden="1">
              <a:extLst>
                <a:ext uri="{63B3BB69-23CF-44E3-9099-C40C66FF867C}">
                  <a14:compatExt spid="_x0000_s6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65525</xdr:row>
          <xdr:rowOff>95250</xdr:rowOff>
        </xdr:from>
        <xdr:to>
          <xdr:col>15112</xdr:col>
          <xdr:colOff>323850</xdr:colOff>
          <xdr:row>65530</xdr:row>
          <xdr:rowOff>47625</xdr:rowOff>
        </xdr:to>
        <xdr:sp macro="" textlink="">
          <xdr:nvSpPr>
            <xdr:cNvPr id="6066" name="Object 1970" hidden="1">
              <a:extLst>
                <a:ext uri="{63B3BB69-23CF-44E3-9099-C40C66FF867C}">
                  <a14:compatExt spid="_x0000_s6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131061</xdr:row>
          <xdr:rowOff>95250</xdr:rowOff>
        </xdr:from>
        <xdr:to>
          <xdr:col>15112</xdr:col>
          <xdr:colOff>323850</xdr:colOff>
          <xdr:row>131066</xdr:row>
          <xdr:rowOff>47625</xdr:rowOff>
        </xdr:to>
        <xdr:sp macro="" textlink="">
          <xdr:nvSpPr>
            <xdr:cNvPr id="6067" name="Object 1971" hidden="1">
              <a:extLst>
                <a:ext uri="{63B3BB69-23CF-44E3-9099-C40C66FF867C}">
                  <a14:compatExt spid="_x0000_s6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196597</xdr:row>
          <xdr:rowOff>95250</xdr:rowOff>
        </xdr:from>
        <xdr:to>
          <xdr:col>15112</xdr:col>
          <xdr:colOff>323850</xdr:colOff>
          <xdr:row>196602</xdr:row>
          <xdr:rowOff>47625</xdr:rowOff>
        </xdr:to>
        <xdr:sp macro="" textlink="">
          <xdr:nvSpPr>
            <xdr:cNvPr id="6068" name="Object 1972" hidden="1">
              <a:extLst>
                <a:ext uri="{63B3BB69-23CF-44E3-9099-C40C66FF867C}">
                  <a14:compatExt spid="_x0000_s6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262133</xdr:row>
          <xdr:rowOff>95250</xdr:rowOff>
        </xdr:from>
        <xdr:to>
          <xdr:col>15112</xdr:col>
          <xdr:colOff>323850</xdr:colOff>
          <xdr:row>262138</xdr:row>
          <xdr:rowOff>47625</xdr:rowOff>
        </xdr:to>
        <xdr:sp macro="" textlink="">
          <xdr:nvSpPr>
            <xdr:cNvPr id="6069" name="Object 1973" hidden="1">
              <a:extLst>
                <a:ext uri="{63B3BB69-23CF-44E3-9099-C40C66FF867C}">
                  <a14:compatExt spid="_x0000_s6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327669</xdr:row>
          <xdr:rowOff>95250</xdr:rowOff>
        </xdr:from>
        <xdr:to>
          <xdr:col>15112</xdr:col>
          <xdr:colOff>323850</xdr:colOff>
          <xdr:row>327674</xdr:row>
          <xdr:rowOff>47625</xdr:rowOff>
        </xdr:to>
        <xdr:sp macro="" textlink="">
          <xdr:nvSpPr>
            <xdr:cNvPr id="6070" name="Object 1974" hidden="1">
              <a:extLst>
                <a:ext uri="{63B3BB69-23CF-44E3-9099-C40C66FF867C}">
                  <a14:compatExt spid="_x0000_s6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393205</xdr:row>
          <xdr:rowOff>95250</xdr:rowOff>
        </xdr:from>
        <xdr:to>
          <xdr:col>15112</xdr:col>
          <xdr:colOff>323850</xdr:colOff>
          <xdr:row>393210</xdr:row>
          <xdr:rowOff>47625</xdr:rowOff>
        </xdr:to>
        <xdr:sp macro="" textlink="">
          <xdr:nvSpPr>
            <xdr:cNvPr id="6071" name="Object 1975" hidden="1">
              <a:extLst>
                <a:ext uri="{63B3BB69-23CF-44E3-9099-C40C66FF867C}">
                  <a14:compatExt spid="_x0000_s6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458741</xdr:row>
          <xdr:rowOff>95250</xdr:rowOff>
        </xdr:from>
        <xdr:to>
          <xdr:col>15112</xdr:col>
          <xdr:colOff>323850</xdr:colOff>
          <xdr:row>458746</xdr:row>
          <xdr:rowOff>47625</xdr:rowOff>
        </xdr:to>
        <xdr:sp macro="" textlink="">
          <xdr:nvSpPr>
            <xdr:cNvPr id="6072" name="Object 1976" hidden="1">
              <a:extLst>
                <a:ext uri="{63B3BB69-23CF-44E3-9099-C40C66FF867C}">
                  <a14:compatExt spid="_x0000_s6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524277</xdr:row>
          <xdr:rowOff>95250</xdr:rowOff>
        </xdr:from>
        <xdr:to>
          <xdr:col>15112</xdr:col>
          <xdr:colOff>323850</xdr:colOff>
          <xdr:row>524282</xdr:row>
          <xdr:rowOff>47625</xdr:rowOff>
        </xdr:to>
        <xdr:sp macro="" textlink="">
          <xdr:nvSpPr>
            <xdr:cNvPr id="6073" name="Object 1977" hidden="1">
              <a:extLst>
                <a:ext uri="{63B3BB69-23CF-44E3-9099-C40C66FF867C}">
                  <a14:compatExt spid="_x0000_s6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589813</xdr:row>
          <xdr:rowOff>95250</xdr:rowOff>
        </xdr:from>
        <xdr:to>
          <xdr:col>15112</xdr:col>
          <xdr:colOff>323850</xdr:colOff>
          <xdr:row>589818</xdr:row>
          <xdr:rowOff>47625</xdr:rowOff>
        </xdr:to>
        <xdr:sp macro="" textlink="">
          <xdr:nvSpPr>
            <xdr:cNvPr id="6074" name="Object 1978" hidden="1">
              <a:extLst>
                <a:ext uri="{63B3BB69-23CF-44E3-9099-C40C66FF867C}">
                  <a14:compatExt spid="_x0000_s6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655349</xdr:row>
          <xdr:rowOff>95250</xdr:rowOff>
        </xdr:from>
        <xdr:to>
          <xdr:col>15112</xdr:col>
          <xdr:colOff>323850</xdr:colOff>
          <xdr:row>655354</xdr:row>
          <xdr:rowOff>47625</xdr:rowOff>
        </xdr:to>
        <xdr:sp macro="" textlink="">
          <xdr:nvSpPr>
            <xdr:cNvPr id="6075" name="Object 1979" hidden="1">
              <a:extLst>
                <a:ext uri="{63B3BB69-23CF-44E3-9099-C40C66FF867C}">
                  <a14:compatExt spid="_x0000_s6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720885</xdr:row>
          <xdr:rowOff>95250</xdr:rowOff>
        </xdr:from>
        <xdr:to>
          <xdr:col>15112</xdr:col>
          <xdr:colOff>323850</xdr:colOff>
          <xdr:row>720890</xdr:row>
          <xdr:rowOff>47625</xdr:rowOff>
        </xdr:to>
        <xdr:sp macro="" textlink="">
          <xdr:nvSpPr>
            <xdr:cNvPr id="6076" name="Object 1980" hidden="1">
              <a:extLst>
                <a:ext uri="{63B3BB69-23CF-44E3-9099-C40C66FF867C}">
                  <a14:compatExt spid="_x0000_s6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786421</xdr:row>
          <xdr:rowOff>95250</xdr:rowOff>
        </xdr:from>
        <xdr:to>
          <xdr:col>15112</xdr:col>
          <xdr:colOff>323850</xdr:colOff>
          <xdr:row>786426</xdr:row>
          <xdr:rowOff>47625</xdr:rowOff>
        </xdr:to>
        <xdr:sp macro="" textlink="">
          <xdr:nvSpPr>
            <xdr:cNvPr id="6077" name="Object 1981" hidden="1">
              <a:extLst>
                <a:ext uri="{63B3BB69-23CF-44E3-9099-C40C66FF867C}">
                  <a14:compatExt spid="_x0000_s6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851957</xdr:row>
          <xdr:rowOff>95250</xdr:rowOff>
        </xdr:from>
        <xdr:to>
          <xdr:col>15112</xdr:col>
          <xdr:colOff>323850</xdr:colOff>
          <xdr:row>851962</xdr:row>
          <xdr:rowOff>47625</xdr:rowOff>
        </xdr:to>
        <xdr:sp macro="" textlink="">
          <xdr:nvSpPr>
            <xdr:cNvPr id="6078" name="Object 1982" hidden="1">
              <a:extLst>
                <a:ext uri="{63B3BB69-23CF-44E3-9099-C40C66FF867C}">
                  <a14:compatExt spid="_x0000_s6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917493</xdr:row>
          <xdr:rowOff>95250</xdr:rowOff>
        </xdr:from>
        <xdr:to>
          <xdr:col>15112</xdr:col>
          <xdr:colOff>323850</xdr:colOff>
          <xdr:row>917498</xdr:row>
          <xdr:rowOff>47625</xdr:rowOff>
        </xdr:to>
        <xdr:sp macro="" textlink="">
          <xdr:nvSpPr>
            <xdr:cNvPr id="6079" name="Object 1983" hidden="1">
              <a:extLst>
                <a:ext uri="{63B3BB69-23CF-44E3-9099-C40C66FF867C}">
                  <a14:compatExt spid="_x0000_s6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983029</xdr:row>
          <xdr:rowOff>95250</xdr:rowOff>
        </xdr:from>
        <xdr:to>
          <xdr:col>15112</xdr:col>
          <xdr:colOff>323850</xdr:colOff>
          <xdr:row>983034</xdr:row>
          <xdr:rowOff>47625</xdr:rowOff>
        </xdr:to>
        <xdr:sp macro="" textlink="">
          <xdr:nvSpPr>
            <xdr:cNvPr id="6080" name="Object 1984" hidden="1">
              <a:extLst>
                <a:ext uri="{63B3BB69-23CF-44E3-9099-C40C66FF867C}">
                  <a14:compatExt spid="_x0000_s6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10</xdr:row>
          <xdr:rowOff>95250</xdr:rowOff>
        </xdr:from>
        <xdr:to>
          <xdr:col>15368</xdr:col>
          <xdr:colOff>323850</xdr:colOff>
          <xdr:row>15</xdr:row>
          <xdr:rowOff>47625</xdr:rowOff>
        </xdr:to>
        <xdr:sp macro="" textlink="">
          <xdr:nvSpPr>
            <xdr:cNvPr id="6081" name="Object 1985" hidden="1">
              <a:extLst>
                <a:ext uri="{63B3BB69-23CF-44E3-9099-C40C66FF867C}">
                  <a14:compatExt spid="_x0000_s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65525</xdr:row>
          <xdr:rowOff>95250</xdr:rowOff>
        </xdr:from>
        <xdr:to>
          <xdr:col>15368</xdr:col>
          <xdr:colOff>323850</xdr:colOff>
          <xdr:row>65530</xdr:row>
          <xdr:rowOff>47625</xdr:rowOff>
        </xdr:to>
        <xdr:sp macro="" textlink="">
          <xdr:nvSpPr>
            <xdr:cNvPr id="6082" name="Object 1986" hidden="1">
              <a:extLst>
                <a:ext uri="{63B3BB69-23CF-44E3-9099-C40C66FF867C}">
                  <a14:compatExt spid="_x0000_s6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131061</xdr:row>
          <xdr:rowOff>95250</xdr:rowOff>
        </xdr:from>
        <xdr:to>
          <xdr:col>15368</xdr:col>
          <xdr:colOff>323850</xdr:colOff>
          <xdr:row>131066</xdr:row>
          <xdr:rowOff>47625</xdr:rowOff>
        </xdr:to>
        <xdr:sp macro="" textlink="">
          <xdr:nvSpPr>
            <xdr:cNvPr id="6083" name="Object 1987" hidden="1">
              <a:extLst>
                <a:ext uri="{63B3BB69-23CF-44E3-9099-C40C66FF867C}">
                  <a14:compatExt spid="_x0000_s6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196597</xdr:row>
          <xdr:rowOff>95250</xdr:rowOff>
        </xdr:from>
        <xdr:to>
          <xdr:col>15368</xdr:col>
          <xdr:colOff>323850</xdr:colOff>
          <xdr:row>196602</xdr:row>
          <xdr:rowOff>47625</xdr:rowOff>
        </xdr:to>
        <xdr:sp macro="" textlink="">
          <xdr:nvSpPr>
            <xdr:cNvPr id="6084" name="Object 1988" hidden="1">
              <a:extLst>
                <a:ext uri="{63B3BB69-23CF-44E3-9099-C40C66FF867C}">
                  <a14:compatExt spid="_x0000_s6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262133</xdr:row>
          <xdr:rowOff>95250</xdr:rowOff>
        </xdr:from>
        <xdr:to>
          <xdr:col>15368</xdr:col>
          <xdr:colOff>323850</xdr:colOff>
          <xdr:row>262138</xdr:row>
          <xdr:rowOff>47625</xdr:rowOff>
        </xdr:to>
        <xdr:sp macro="" textlink="">
          <xdr:nvSpPr>
            <xdr:cNvPr id="6085" name="Object 1989" hidden="1">
              <a:extLst>
                <a:ext uri="{63B3BB69-23CF-44E3-9099-C40C66FF867C}">
                  <a14:compatExt spid="_x0000_s6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327669</xdr:row>
          <xdr:rowOff>95250</xdr:rowOff>
        </xdr:from>
        <xdr:to>
          <xdr:col>15368</xdr:col>
          <xdr:colOff>323850</xdr:colOff>
          <xdr:row>327674</xdr:row>
          <xdr:rowOff>47625</xdr:rowOff>
        </xdr:to>
        <xdr:sp macro="" textlink="">
          <xdr:nvSpPr>
            <xdr:cNvPr id="6086" name="Object 1990" hidden="1">
              <a:extLst>
                <a:ext uri="{63B3BB69-23CF-44E3-9099-C40C66FF867C}">
                  <a14:compatExt spid="_x0000_s6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393205</xdr:row>
          <xdr:rowOff>95250</xdr:rowOff>
        </xdr:from>
        <xdr:to>
          <xdr:col>15368</xdr:col>
          <xdr:colOff>323850</xdr:colOff>
          <xdr:row>393210</xdr:row>
          <xdr:rowOff>47625</xdr:rowOff>
        </xdr:to>
        <xdr:sp macro="" textlink="">
          <xdr:nvSpPr>
            <xdr:cNvPr id="6087" name="Object 1991" hidden="1">
              <a:extLst>
                <a:ext uri="{63B3BB69-23CF-44E3-9099-C40C66FF867C}">
                  <a14:compatExt spid="_x0000_s6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458741</xdr:row>
          <xdr:rowOff>95250</xdr:rowOff>
        </xdr:from>
        <xdr:to>
          <xdr:col>15368</xdr:col>
          <xdr:colOff>323850</xdr:colOff>
          <xdr:row>458746</xdr:row>
          <xdr:rowOff>47625</xdr:rowOff>
        </xdr:to>
        <xdr:sp macro="" textlink="">
          <xdr:nvSpPr>
            <xdr:cNvPr id="6088" name="Object 1992" hidden="1">
              <a:extLst>
                <a:ext uri="{63B3BB69-23CF-44E3-9099-C40C66FF867C}">
                  <a14:compatExt spid="_x0000_s6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524277</xdr:row>
          <xdr:rowOff>95250</xdr:rowOff>
        </xdr:from>
        <xdr:to>
          <xdr:col>15368</xdr:col>
          <xdr:colOff>323850</xdr:colOff>
          <xdr:row>524282</xdr:row>
          <xdr:rowOff>47625</xdr:rowOff>
        </xdr:to>
        <xdr:sp macro="" textlink="">
          <xdr:nvSpPr>
            <xdr:cNvPr id="6089" name="Object 1993" hidden="1">
              <a:extLst>
                <a:ext uri="{63B3BB69-23CF-44E3-9099-C40C66FF867C}">
                  <a14:compatExt spid="_x0000_s6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589813</xdr:row>
          <xdr:rowOff>95250</xdr:rowOff>
        </xdr:from>
        <xdr:to>
          <xdr:col>15368</xdr:col>
          <xdr:colOff>323850</xdr:colOff>
          <xdr:row>589818</xdr:row>
          <xdr:rowOff>47625</xdr:rowOff>
        </xdr:to>
        <xdr:sp macro="" textlink="">
          <xdr:nvSpPr>
            <xdr:cNvPr id="6090" name="Object 1994" hidden="1">
              <a:extLst>
                <a:ext uri="{63B3BB69-23CF-44E3-9099-C40C66FF867C}">
                  <a14:compatExt spid="_x0000_s6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655349</xdr:row>
          <xdr:rowOff>95250</xdr:rowOff>
        </xdr:from>
        <xdr:to>
          <xdr:col>15368</xdr:col>
          <xdr:colOff>323850</xdr:colOff>
          <xdr:row>655354</xdr:row>
          <xdr:rowOff>47625</xdr:rowOff>
        </xdr:to>
        <xdr:sp macro="" textlink="">
          <xdr:nvSpPr>
            <xdr:cNvPr id="6091" name="Object 1995" hidden="1">
              <a:extLst>
                <a:ext uri="{63B3BB69-23CF-44E3-9099-C40C66FF867C}">
                  <a14:compatExt spid="_x0000_s6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720885</xdr:row>
          <xdr:rowOff>95250</xdr:rowOff>
        </xdr:from>
        <xdr:to>
          <xdr:col>15368</xdr:col>
          <xdr:colOff>323850</xdr:colOff>
          <xdr:row>720890</xdr:row>
          <xdr:rowOff>47625</xdr:rowOff>
        </xdr:to>
        <xdr:sp macro="" textlink="">
          <xdr:nvSpPr>
            <xdr:cNvPr id="6092" name="Object 1996" hidden="1">
              <a:extLst>
                <a:ext uri="{63B3BB69-23CF-44E3-9099-C40C66FF867C}">
                  <a14:compatExt spid="_x0000_s6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786421</xdr:row>
          <xdr:rowOff>95250</xdr:rowOff>
        </xdr:from>
        <xdr:to>
          <xdr:col>15368</xdr:col>
          <xdr:colOff>323850</xdr:colOff>
          <xdr:row>786426</xdr:row>
          <xdr:rowOff>47625</xdr:rowOff>
        </xdr:to>
        <xdr:sp macro="" textlink="">
          <xdr:nvSpPr>
            <xdr:cNvPr id="6093" name="Object 1997" hidden="1">
              <a:extLst>
                <a:ext uri="{63B3BB69-23CF-44E3-9099-C40C66FF867C}">
                  <a14:compatExt spid="_x0000_s6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851957</xdr:row>
          <xdr:rowOff>95250</xdr:rowOff>
        </xdr:from>
        <xdr:to>
          <xdr:col>15368</xdr:col>
          <xdr:colOff>323850</xdr:colOff>
          <xdr:row>851962</xdr:row>
          <xdr:rowOff>47625</xdr:rowOff>
        </xdr:to>
        <xdr:sp macro="" textlink="">
          <xdr:nvSpPr>
            <xdr:cNvPr id="6094" name="Object 1998" hidden="1">
              <a:extLst>
                <a:ext uri="{63B3BB69-23CF-44E3-9099-C40C66FF867C}">
                  <a14:compatExt spid="_x0000_s6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917493</xdr:row>
          <xdr:rowOff>95250</xdr:rowOff>
        </xdr:from>
        <xdr:to>
          <xdr:col>15368</xdr:col>
          <xdr:colOff>323850</xdr:colOff>
          <xdr:row>917498</xdr:row>
          <xdr:rowOff>47625</xdr:rowOff>
        </xdr:to>
        <xdr:sp macro="" textlink="">
          <xdr:nvSpPr>
            <xdr:cNvPr id="6095" name="Object 1999" hidden="1">
              <a:extLst>
                <a:ext uri="{63B3BB69-23CF-44E3-9099-C40C66FF867C}">
                  <a14:compatExt spid="_x0000_s6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983029</xdr:row>
          <xdr:rowOff>95250</xdr:rowOff>
        </xdr:from>
        <xdr:to>
          <xdr:col>15368</xdr:col>
          <xdr:colOff>323850</xdr:colOff>
          <xdr:row>983034</xdr:row>
          <xdr:rowOff>47625</xdr:rowOff>
        </xdr:to>
        <xdr:sp macro="" textlink="">
          <xdr:nvSpPr>
            <xdr:cNvPr id="6096" name="Object 2000" hidden="1">
              <a:extLst>
                <a:ext uri="{63B3BB69-23CF-44E3-9099-C40C66FF867C}">
                  <a14:compatExt spid="_x0000_s6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10</xdr:row>
          <xdr:rowOff>95250</xdr:rowOff>
        </xdr:from>
        <xdr:to>
          <xdr:col>15624</xdr:col>
          <xdr:colOff>323850</xdr:colOff>
          <xdr:row>15</xdr:row>
          <xdr:rowOff>47625</xdr:rowOff>
        </xdr:to>
        <xdr:sp macro="" textlink="">
          <xdr:nvSpPr>
            <xdr:cNvPr id="6097" name="Object 2001" hidden="1">
              <a:extLst>
                <a:ext uri="{63B3BB69-23CF-44E3-9099-C40C66FF867C}">
                  <a14:compatExt spid="_x0000_s6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65525</xdr:row>
          <xdr:rowOff>95250</xdr:rowOff>
        </xdr:from>
        <xdr:to>
          <xdr:col>15624</xdr:col>
          <xdr:colOff>323850</xdr:colOff>
          <xdr:row>65530</xdr:row>
          <xdr:rowOff>47625</xdr:rowOff>
        </xdr:to>
        <xdr:sp macro="" textlink="">
          <xdr:nvSpPr>
            <xdr:cNvPr id="6098" name="Object 2002" hidden="1">
              <a:extLst>
                <a:ext uri="{63B3BB69-23CF-44E3-9099-C40C66FF867C}">
                  <a14:compatExt spid="_x0000_s6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131061</xdr:row>
          <xdr:rowOff>95250</xdr:rowOff>
        </xdr:from>
        <xdr:to>
          <xdr:col>15624</xdr:col>
          <xdr:colOff>323850</xdr:colOff>
          <xdr:row>131066</xdr:row>
          <xdr:rowOff>47625</xdr:rowOff>
        </xdr:to>
        <xdr:sp macro="" textlink="">
          <xdr:nvSpPr>
            <xdr:cNvPr id="6099" name="Object 2003" hidden="1">
              <a:extLst>
                <a:ext uri="{63B3BB69-23CF-44E3-9099-C40C66FF867C}">
                  <a14:compatExt spid="_x0000_s6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196597</xdr:row>
          <xdr:rowOff>95250</xdr:rowOff>
        </xdr:from>
        <xdr:to>
          <xdr:col>15624</xdr:col>
          <xdr:colOff>323850</xdr:colOff>
          <xdr:row>196602</xdr:row>
          <xdr:rowOff>47625</xdr:rowOff>
        </xdr:to>
        <xdr:sp macro="" textlink="">
          <xdr:nvSpPr>
            <xdr:cNvPr id="6100" name="Object 2004" hidden="1">
              <a:extLst>
                <a:ext uri="{63B3BB69-23CF-44E3-9099-C40C66FF867C}">
                  <a14:compatExt spid="_x0000_s6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262133</xdr:row>
          <xdr:rowOff>95250</xdr:rowOff>
        </xdr:from>
        <xdr:to>
          <xdr:col>15624</xdr:col>
          <xdr:colOff>323850</xdr:colOff>
          <xdr:row>262138</xdr:row>
          <xdr:rowOff>47625</xdr:rowOff>
        </xdr:to>
        <xdr:sp macro="" textlink="">
          <xdr:nvSpPr>
            <xdr:cNvPr id="6101" name="Object 2005" hidden="1">
              <a:extLst>
                <a:ext uri="{63B3BB69-23CF-44E3-9099-C40C66FF867C}">
                  <a14:compatExt spid="_x0000_s6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327669</xdr:row>
          <xdr:rowOff>95250</xdr:rowOff>
        </xdr:from>
        <xdr:to>
          <xdr:col>15624</xdr:col>
          <xdr:colOff>323850</xdr:colOff>
          <xdr:row>327674</xdr:row>
          <xdr:rowOff>47625</xdr:rowOff>
        </xdr:to>
        <xdr:sp macro="" textlink="">
          <xdr:nvSpPr>
            <xdr:cNvPr id="6102" name="Object 2006" hidden="1">
              <a:extLst>
                <a:ext uri="{63B3BB69-23CF-44E3-9099-C40C66FF867C}">
                  <a14:compatExt spid="_x0000_s6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393205</xdr:row>
          <xdr:rowOff>95250</xdr:rowOff>
        </xdr:from>
        <xdr:to>
          <xdr:col>15624</xdr:col>
          <xdr:colOff>323850</xdr:colOff>
          <xdr:row>393210</xdr:row>
          <xdr:rowOff>47625</xdr:rowOff>
        </xdr:to>
        <xdr:sp macro="" textlink="">
          <xdr:nvSpPr>
            <xdr:cNvPr id="6103" name="Object 2007" hidden="1">
              <a:extLst>
                <a:ext uri="{63B3BB69-23CF-44E3-9099-C40C66FF867C}">
                  <a14:compatExt spid="_x0000_s6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458741</xdr:row>
          <xdr:rowOff>95250</xdr:rowOff>
        </xdr:from>
        <xdr:to>
          <xdr:col>15624</xdr:col>
          <xdr:colOff>323850</xdr:colOff>
          <xdr:row>458746</xdr:row>
          <xdr:rowOff>47625</xdr:rowOff>
        </xdr:to>
        <xdr:sp macro="" textlink="">
          <xdr:nvSpPr>
            <xdr:cNvPr id="6104" name="Object 2008" hidden="1">
              <a:extLst>
                <a:ext uri="{63B3BB69-23CF-44E3-9099-C40C66FF867C}">
                  <a14:compatExt spid="_x0000_s6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524277</xdr:row>
          <xdr:rowOff>95250</xdr:rowOff>
        </xdr:from>
        <xdr:to>
          <xdr:col>15624</xdr:col>
          <xdr:colOff>323850</xdr:colOff>
          <xdr:row>524282</xdr:row>
          <xdr:rowOff>47625</xdr:rowOff>
        </xdr:to>
        <xdr:sp macro="" textlink="">
          <xdr:nvSpPr>
            <xdr:cNvPr id="6105" name="Object 2009" hidden="1">
              <a:extLst>
                <a:ext uri="{63B3BB69-23CF-44E3-9099-C40C66FF867C}">
                  <a14:compatExt spid="_x0000_s6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589813</xdr:row>
          <xdr:rowOff>95250</xdr:rowOff>
        </xdr:from>
        <xdr:to>
          <xdr:col>15624</xdr:col>
          <xdr:colOff>323850</xdr:colOff>
          <xdr:row>589818</xdr:row>
          <xdr:rowOff>47625</xdr:rowOff>
        </xdr:to>
        <xdr:sp macro="" textlink="">
          <xdr:nvSpPr>
            <xdr:cNvPr id="6106" name="Object 2010" hidden="1">
              <a:extLst>
                <a:ext uri="{63B3BB69-23CF-44E3-9099-C40C66FF867C}">
                  <a14:compatExt spid="_x0000_s6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655349</xdr:row>
          <xdr:rowOff>95250</xdr:rowOff>
        </xdr:from>
        <xdr:to>
          <xdr:col>15624</xdr:col>
          <xdr:colOff>323850</xdr:colOff>
          <xdr:row>655354</xdr:row>
          <xdr:rowOff>47625</xdr:rowOff>
        </xdr:to>
        <xdr:sp macro="" textlink="">
          <xdr:nvSpPr>
            <xdr:cNvPr id="6107" name="Object 2011" hidden="1">
              <a:extLst>
                <a:ext uri="{63B3BB69-23CF-44E3-9099-C40C66FF867C}">
                  <a14:compatExt spid="_x0000_s6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720885</xdr:row>
          <xdr:rowOff>95250</xdr:rowOff>
        </xdr:from>
        <xdr:to>
          <xdr:col>15624</xdr:col>
          <xdr:colOff>323850</xdr:colOff>
          <xdr:row>720890</xdr:row>
          <xdr:rowOff>47625</xdr:rowOff>
        </xdr:to>
        <xdr:sp macro="" textlink="">
          <xdr:nvSpPr>
            <xdr:cNvPr id="6108" name="Object 2012" hidden="1">
              <a:extLst>
                <a:ext uri="{63B3BB69-23CF-44E3-9099-C40C66FF867C}">
                  <a14:compatExt spid="_x0000_s6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786421</xdr:row>
          <xdr:rowOff>95250</xdr:rowOff>
        </xdr:from>
        <xdr:to>
          <xdr:col>15624</xdr:col>
          <xdr:colOff>323850</xdr:colOff>
          <xdr:row>786426</xdr:row>
          <xdr:rowOff>47625</xdr:rowOff>
        </xdr:to>
        <xdr:sp macro="" textlink="">
          <xdr:nvSpPr>
            <xdr:cNvPr id="6109" name="Object 2013" hidden="1">
              <a:extLst>
                <a:ext uri="{63B3BB69-23CF-44E3-9099-C40C66FF867C}">
                  <a14:compatExt spid="_x0000_s6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851957</xdr:row>
          <xdr:rowOff>95250</xdr:rowOff>
        </xdr:from>
        <xdr:to>
          <xdr:col>15624</xdr:col>
          <xdr:colOff>323850</xdr:colOff>
          <xdr:row>851962</xdr:row>
          <xdr:rowOff>47625</xdr:rowOff>
        </xdr:to>
        <xdr:sp macro="" textlink="">
          <xdr:nvSpPr>
            <xdr:cNvPr id="6110" name="Object 2014" hidden="1">
              <a:extLst>
                <a:ext uri="{63B3BB69-23CF-44E3-9099-C40C66FF867C}">
                  <a14:compatExt spid="_x0000_s6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917493</xdr:row>
          <xdr:rowOff>95250</xdr:rowOff>
        </xdr:from>
        <xdr:to>
          <xdr:col>15624</xdr:col>
          <xdr:colOff>323850</xdr:colOff>
          <xdr:row>917498</xdr:row>
          <xdr:rowOff>47625</xdr:rowOff>
        </xdr:to>
        <xdr:sp macro="" textlink="">
          <xdr:nvSpPr>
            <xdr:cNvPr id="6111" name="Object 2015" hidden="1">
              <a:extLst>
                <a:ext uri="{63B3BB69-23CF-44E3-9099-C40C66FF867C}">
                  <a14:compatExt spid="_x0000_s6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983029</xdr:row>
          <xdr:rowOff>95250</xdr:rowOff>
        </xdr:from>
        <xdr:to>
          <xdr:col>15624</xdr:col>
          <xdr:colOff>323850</xdr:colOff>
          <xdr:row>983034</xdr:row>
          <xdr:rowOff>47625</xdr:rowOff>
        </xdr:to>
        <xdr:sp macro="" textlink="">
          <xdr:nvSpPr>
            <xdr:cNvPr id="6112" name="Object 2016" hidden="1">
              <a:extLst>
                <a:ext uri="{63B3BB69-23CF-44E3-9099-C40C66FF867C}">
                  <a14:compatExt spid="_x0000_s6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10</xdr:row>
          <xdr:rowOff>95250</xdr:rowOff>
        </xdr:from>
        <xdr:to>
          <xdr:col>15880</xdr:col>
          <xdr:colOff>323850</xdr:colOff>
          <xdr:row>15</xdr:row>
          <xdr:rowOff>47625</xdr:rowOff>
        </xdr:to>
        <xdr:sp macro="" textlink="">
          <xdr:nvSpPr>
            <xdr:cNvPr id="6113" name="Object 2017" hidden="1">
              <a:extLst>
                <a:ext uri="{63B3BB69-23CF-44E3-9099-C40C66FF867C}">
                  <a14:compatExt spid="_x0000_s6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65525</xdr:row>
          <xdr:rowOff>95250</xdr:rowOff>
        </xdr:from>
        <xdr:to>
          <xdr:col>15880</xdr:col>
          <xdr:colOff>323850</xdr:colOff>
          <xdr:row>65530</xdr:row>
          <xdr:rowOff>47625</xdr:rowOff>
        </xdr:to>
        <xdr:sp macro="" textlink="">
          <xdr:nvSpPr>
            <xdr:cNvPr id="6114" name="Object 2018" hidden="1">
              <a:extLst>
                <a:ext uri="{63B3BB69-23CF-44E3-9099-C40C66FF867C}">
                  <a14:compatExt spid="_x0000_s6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131061</xdr:row>
          <xdr:rowOff>95250</xdr:rowOff>
        </xdr:from>
        <xdr:to>
          <xdr:col>15880</xdr:col>
          <xdr:colOff>323850</xdr:colOff>
          <xdr:row>131066</xdr:row>
          <xdr:rowOff>47625</xdr:rowOff>
        </xdr:to>
        <xdr:sp macro="" textlink="">
          <xdr:nvSpPr>
            <xdr:cNvPr id="6115" name="Object 2019" hidden="1">
              <a:extLst>
                <a:ext uri="{63B3BB69-23CF-44E3-9099-C40C66FF867C}">
                  <a14:compatExt spid="_x0000_s6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196597</xdr:row>
          <xdr:rowOff>95250</xdr:rowOff>
        </xdr:from>
        <xdr:to>
          <xdr:col>15880</xdr:col>
          <xdr:colOff>323850</xdr:colOff>
          <xdr:row>196602</xdr:row>
          <xdr:rowOff>47625</xdr:rowOff>
        </xdr:to>
        <xdr:sp macro="" textlink="">
          <xdr:nvSpPr>
            <xdr:cNvPr id="6116" name="Object 2020" hidden="1">
              <a:extLst>
                <a:ext uri="{63B3BB69-23CF-44E3-9099-C40C66FF867C}">
                  <a14:compatExt spid="_x0000_s6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262133</xdr:row>
          <xdr:rowOff>95250</xdr:rowOff>
        </xdr:from>
        <xdr:to>
          <xdr:col>15880</xdr:col>
          <xdr:colOff>323850</xdr:colOff>
          <xdr:row>262138</xdr:row>
          <xdr:rowOff>47625</xdr:rowOff>
        </xdr:to>
        <xdr:sp macro="" textlink="">
          <xdr:nvSpPr>
            <xdr:cNvPr id="6117" name="Object 2021" hidden="1">
              <a:extLst>
                <a:ext uri="{63B3BB69-23CF-44E3-9099-C40C66FF867C}">
                  <a14:compatExt spid="_x0000_s6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327669</xdr:row>
          <xdr:rowOff>95250</xdr:rowOff>
        </xdr:from>
        <xdr:to>
          <xdr:col>15880</xdr:col>
          <xdr:colOff>323850</xdr:colOff>
          <xdr:row>327674</xdr:row>
          <xdr:rowOff>47625</xdr:rowOff>
        </xdr:to>
        <xdr:sp macro="" textlink="">
          <xdr:nvSpPr>
            <xdr:cNvPr id="6118" name="Object 2022" hidden="1">
              <a:extLst>
                <a:ext uri="{63B3BB69-23CF-44E3-9099-C40C66FF867C}">
                  <a14:compatExt spid="_x0000_s6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393205</xdr:row>
          <xdr:rowOff>95250</xdr:rowOff>
        </xdr:from>
        <xdr:to>
          <xdr:col>15880</xdr:col>
          <xdr:colOff>323850</xdr:colOff>
          <xdr:row>393210</xdr:row>
          <xdr:rowOff>47625</xdr:rowOff>
        </xdr:to>
        <xdr:sp macro="" textlink="">
          <xdr:nvSpPr>
            <xdr:cNvPr id="6119" name="Object 2023" hidden="1">
              <a:extLst>
                <a:ext uri="{63B3BB69-23CF-44E3-9099-C40C66FF867C}">
                  <a14:compatExt spid="_x0000_s6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458741</xdr:row>
          <xdr:rowOff>95250</xdr:rowOff>
        </xdr:from>
        <xdr:to>
          <xdr:col>15880</xdr:col>
          <xdr:colOff>323850</xdr:colOff>
          <xdr:row>458746</xdr:row>
          <xdr:rowOff>47625</xdr:rowOff>
        </xdr:to>
        <xdr:sp macro="" textlink="">
          <xdr:nvSpPr>
            <xdr:cNvPr id="6120" name="Object 2024" hidden="1">
              <a:extLst>
                <a:ext uri="{63B3BB69-23CF-44E3-9099-C40C66FF867C}">
                  <a14:compatExt spid="_x0000_s6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524277</xdr:row>
          <xdr:rowOff>95250</xdr:rowOff>
        </xdr:from>
        <xdr:to>
          <xdr:col>15880</xdr:col>
          <xdr:colOff>323850</xdr:colOff>
          <xdr:row>524282</xdr:row>
          <xdr:rowOff>47625</xdr:rowOff>
        </xdr:to>
        <xdr:sp macro="" textlink="">
          <xdr:nvSpPr>
            <xdr:cNvPr id="6121" name="Object 2025" hidden="1">
              <a:extLst>
                <a:ext uri="{63B3BB69-23CF-44E3-9099-C40C66FF867C}">
                  <a14:compatExt spid="_x0000_s6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589813</xdr:row>
          <xdr:rowOff>95250</xdr:rowOff>
        </xdr:from>
        <xdr:to>
          <xdr:col>15880</xdr:col>
          <xdr:colOff>323850</xdr:colOff>
          <xdr:row>589818</xdr:row>
          <xdr:rowOff>47625</xdr:rowOff>
        </xdr:to>
        <xdr:sp macro="" textlink="">
          <xdr:nvSpPr>
            <xdr:cNvPr id="6122" name="Object 2026" hidden="1">
              <a:extLst>
                <a:ext uri="{63B3BB69-23CF-44E3-9099-C40C66FF867C}">
                  <a14:compatExt spid="_x0000_s6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655349</xdr:row>
          <xdr:rowOff>95250</xdr:rowOff>
        </xdr:from>
        <xdr:to>
          <xdr:col>15880</xdr:col>
          <xdr:colOff>323850</xdr:colOff>
          <xdr:row>655354</xdr:row>
          <xdr:rowOff>47625</xdr:rowOff>
        </xdr:to>
        <xdr:sp macro="" textlink="">
          <xdr:nvSpPr>
            <xdr:cNvPr id="6123" name="Object 2027" hidden="1">
              <a:extLst>
                <a:ext uri="{63B3BB69-23CF-44E3-9099-C40C66FF867C}">
                  <a14:compatExt spid="_x0000_s6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720885</xdr:row>
          <xdr:rowOff>95250</xdr:rowOff>
        </xdr:from>
        <xdr:to>
          <xdr:col>15880</xdr:col>
          <xdr:colOff>323850</xdr:colOff>
          <xdr:row>720890</xdr:row>
          <xdr:rowOff>47625</xdr:rowOff>
        </xdr:to>
        <xdr:sp macro="" textlink="">
          <xdr:nvSpPr>
            <xdr:cNvPr id="6124" name="Object 2028" hidden="1">
              <a:extLst>
                <a:ext uri="{63B3BB69-23CF-44E3-9099-C40C66FF867C}">
                  <a14:compatExt spid="_x0000_s6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786421</xdr:row>
          <xdr:rowOff>95250</xdr:rowOff>
        </xdr:from>
        <xdr:to>
          <xdr:col>15880</xdr:col>
          <xdr:colOff>323850</xdr:colOff>
          <xdr:row>786426</xdr:row>
          <xdr:rowOff>47625</xdr:rowOff>
        </xdr:to>
        <xdr:sp macro="" textlink="">
          <xdr:nvSpPr>
            <xdr:cNvPr id="6125" name="Object 2029" hidden="1">
              <a:extLst>
                <a:ext uri="{63B3BB69-23CF-44E3-9099-C40C66FF867C}">
                  <a14:compatExt spid="_x0000_s6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851957</xdr:row>
          <xdr:rowOff>95250</xdr:rowOff>
        </xdr:from>
        <xdr:to>
          <xdr:col>15880</xdr:col>
          <xdr:colOff>323850</xdr:colOff>
          <xdr:row>851962</xdr:row>
          <xdr:rowOff>47625</xdr:rowOff>
        </xdr:to>
        <xdr:sp macro="" textlink="">
          <xdr:nvSpPr>
            <xdr:cNvPr id="6126" name="Object 2030" hidden="1">
              <a:extLst>
                <a:ext uri="{63B3BB69-23CF-44E3-9099-C40C66FF867C}">
                  <a14:compatExt spid="_x0000_s6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917493</xdr:row>
          <xdr:rowOff>95250</xdr:rowOff>
        </xdr:from>
        <xdr:to>
          <xdr:col>15880</xdr:col>
          <xdr:colOff>323850</xdr:colOff>
          <xdr:row>917498</xdr:row>
          <xdr:rowOff>47625</xdr:rowOff>
        </xdr:to>
        <xdr:sp macro="" textlink="">
          <xdr:nvSpPr>
            <xdr:cNvPr id="6127" name="Object 2031" hidden="1">
              <a:extLst>
                <a:ext uri="{63B3BB69-23CF-44E3-9099-C40C66FF867C}">
                  <a14:compatExt spid="_x0000_s6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983029</xdr:row>
          <xdr:rowOff>95250</xdr:rowOff>
        </xdr:from>
        <xdr:to>
          <xdr:col>15880</xdr:col>
          <xdr:colOff>323850</xdr:colOff>
          <xdr:row>983034</xdr:row>
          <xdr:rowOff>47625</xdr:rowOff>
        </xdr:to>
        <xdr:sp macro="" textlink="">
          <xdr:nvSpPr>
            <xdr:cNvPr id="6128" name="Object 2032" hidden="1">
              <a:extLst>
                <a:ext uri="{63B3BB69-23CF-44E3-9099-C40C66FF867C}">
                  <a14:compatExt spid="_x0000_s6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10</xdr:row>
          <xdr:rowOff>95250</xdr:rowOff>
        </xdr:from>
        <xdr:to>
          <xdr:col>16136</xdr:col>
          <xdr:colOff>323850</xdr:colOff>
          <xdr:row>15</xdr:row>
          <xdr:rowOff>47625</xdr:rowOff>
        </xdr:to>
        <xdr:sp macro="" textlink="">
          <xdr:nvSpPr>
            <xdr:cNvPr id="6129" name="Object 2033" hidden="1">
              <a:extLst>
                <a:ext uri="{63B3BB69-23CF-44E3-9099-C40C66FF867C}">
                  <a14:compatExt spid="_x0000_s6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65525</xdr:row>
          <xdr:rowOff>95250</xdr:rowOff>
        </xdr:from>
        <xdr:to>
          <xdr:col>16136</xdr:col>
          <xdr:colOff>323850</xdr:colOff>
          <xdr:row>65530</xdr:row>
          <xdr:rowOff>47625</xdr:rowOff>
        </xdr:to>
        <xdr:sp macro="" textlink="">
          <xdr:nvSpPr>
            <xdr:cNvPr id="6130" name="Object 2034" hidden="1">
              <a:extLst>
                <a:ext uri="{63B3BB69-23CF-44E3-9099-C40C66FF867C}">
                  <a14:compatExt spid="_x0000_s6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131061</xdr:row>
          <xdr:rowOff>95250</xdr:rowOff>
        </xdr:from>
        <xdr:to>
          <xdr:col>16136</xdr:col>
          <xdr:colOff>323850</xdr:colOff>
          <xdr:row>131066</xdr:row>
          <xdr:rowOff>47625</xdr:rowOff>
        </xdr:to>
        <xdr:sp macro="" textlink="">
          <xdr:nvSpPr>
            <xdr:cNvPr id="6131" name="Object 2035" hidden="1">
              <a:extLst>
                <a:ext uri="{63B3BB69-23CF-44E3-9099-C40C66FF867C}">
                  <a14:compatExt spid="_x0000_s6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196597</xdr:row>
          <xdr:rowOff>95250</xdr:rowOff>
        </xdr:from>
        <xdr:to>
          <xdr:col>16136</xdr:col>
          <xdr:colOff>323850</xdr:colOff>
          <xdr:row>196602</xdr:row>
          <xdr:rowOff>47625</xdr:rowOff>
        </xdr:to>
        <xdr:sp macro="" textlink="">
          <xdr:nvSpPr>
            <xdr:cNvPr id="6132" name="Object 2036" hidden="1">
              <a:extLst>
                <a:ext uri="{63B3BB69-23CF-44E3-9099-C40C66FF867C}">
                  <a14:compatExt spid="_x0000_s6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262133</xdr:row>
          <xdr:rowOff>95250</xdr:rowOff>
        </xdr:from>
        <xdr:to>
          <xdr:col>16136</xdr:col>
          <xdr:colOff>323850</xdr:colOff>
          <xdr:row>262138</xdr:row>
          <xdr:rowOff>47625</xdr:rowOff>
        </xdr:to>
        <xdr:sp macro="" textlink="">
          <xdr:nvSpPr>
            <xdr:cNvPr id="6133" name="Object 2037" hidden="1">
              <a:extLst>
                <a:ext uri="{63B3BB69-23CF-44E3-9099-C40C66FF867C}">
                  <a14:compatExt spid="_x0000_s6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327669</xdr:row>
          <xdr:rowOff>95250</xdr:rowOff>
        </xdr:from>
        <xdr:to>
          <xdr:col>16136</xdr:col>
          <xdr:colOff>323850</xdr:colOff>
          <xdr:row>327674</xdr:row>
          <xdr:rowOff>47625</xdr:rowOff>
        </xdr:to>
        <xdr:sp macro="" textlink="">
          <xdr:nvSpPr>
            <xdr:cNvPr id="6134" name="Object 2038" hidden="1">
              <a:extLst>
                <a:ext uri="{63B3BB69-23CF-44E3-9099-C40C66FF867C}">
                  <a14:compatExt spid="_x0000_s6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393205</xdr:row>
          <xdr:rowOff>95250</xdr:rowOff>
        </xdr:from>
        <xdr:to>
          <xdr:col>16136</xdr:col>
          <xdr:colOff>323850</xdr:colOff>
          <xdr:row>393210</xdr:row>
          <xdr:rowOff>47625</xdr:rowOff>
        </xdr:to>
        <xdr:sp macro="" textlink="">
          <xdr:nvSpPr>
            <xdr:cNvPr id="6135" name="Object 2039" hidden="1">
              <a:extLst>
                <a:ext uri="{63B3BB69-23CF-44E3-9099-C40C66FF867C}">
                  <a14:compatExt spid="_x0000_s6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458741</xdr:row>
          <xdr:rowOff>95250</xdr:rowOff>
        </xdr:from>
        <xdr:to>
          <xdr:col>16136</xdr:col>
          <xdr:colOff>323850</xdr:colOff>
          <xdr:row>458746</xdr:row>
          <xdr:rowOff>47625</xdr:rowOff>
        </xdr:to>
        <xdr:sp macro="" textlink="">
          <xdr:nvSpPr>
            <xdr:cNvPr id="6136" name="Object 2040" hidden="1">
              <a:extLst>
                <a:ext uri="{63B3BB69-23CF-44E3-9099-C40C66FF867C}">
                  <a14:compatExt spid="_x0000_s6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524277</xdr:row>
          <xdr:rowOff>95250</xdr:rowOff>
        </xdr:from>
        <xdr:to>
          <xdr:col>16136</xdr:col>
          <xdr:colOff>323850</xdr:colOff>
          <xdr:row>524282</xdr:row>
          <xdr:rowOff>47625</xdr:rowOff>
        </xdr:to>
        <xdr:sp macro="" textlink="">
          <xdr:nvSpPr>
            <xdr:cNvPr id="6137" name="Object 2041" hidden="1">
              <a:extLst>
                <a:ext uri="{63B3BB69-23CF-44E3-9099-C40C66FF867C}">
                  <a14:compatExt spid="_x0000_s6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589813</xdr:row>
          <xdr:rowOff>95250</xdr:rowOff>
        </xdr:from>
        <xdr:to>
          <xdr:col>16136</xdr:col>
          <xdr:colOff>323850</xdr:colOff>
          <xdr:row>589818</xdr:row>
          <xdr:rowOff>47625</xdr:rowOff>
        </xdr:to>
        <xdr:sp macro="" textlink="">
          <xdr:nvSpPr>
            <xdr:cNvPr id="6138" name="Object 2042" hidden="1">
              <a:extLst>
                <a:ext uri="{63B3BB69-23CF-44E3-9099-C40C66FF867C}">
                  <a14:compatExt spid="_x0000_s6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655349</xdr:row>
          <xdr:rowOff>95250</xdr:rowOff>
        </xdr:from>
        <xdr:to>
          <xdr:col>16136</xdr:col>
          <xdr:colOff>323850</xdr:colOff>
          <xdr:row>655354</xdr:row>
          <xdr:rowOff>47625</xdr:rowOff>
        </xdr:to>
        <xdr:sp macro="" textlink="">
          <xdr:nvSpPr>
            <xdr:cNvPr id="6139" name="Object 2043" hidden="1">
              <a:extLst>
                <a:ext uri="{63B3BB69-23CF-44E3-9099-C40C66FF867C}">
                  <a14:compatExt spid="_x0000_s6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720885</xdr:row>
          <xdr:rowOff>95250</xdr:rowOff>
        </xdr:from>
        <xdr:to>
          <xdr:col>16136</xdr:col>
          <xdr:colOff>323850</xdr:colOff>
          <xdr:row>720890</xdr:row>
          <xdr:rowOff>47625</xdr:rowOff>
        </xdr:to>
        <xdr:sp macro="" textlink="">
          <xdr:nvSpPr>
            <xdr:cNvPr id="6140" name="Object 2044" hidden="1">
              <a:extLst>
                <a:ext uri="{63B3BB69-23CF-44E3-9099-C40C66FF867C}">
                  <a14:compatExt spid="_x0000_s6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786421</xdr:row>
          <xdr:rowOff>95250</xdr:rowOff>
        </xdr:from>
        <xdr:to>
          <xdr:col>16136</xdr:col>
          <xdr:colOff>323850</xdr:colOff>
          <xdr:row>786426</xdr:row>
          <xdr:rowOff>47625</xdr:rowOff>
        </xdr:to>
        <xdr:sp macro="" textlink="">
          <xdr:nvSpPr>
            <xdr:cNvPr id="6141" name="Object 2045" hidden="1">
              <a:extLst>
                <a:ext uri="{63B3BB69-23CF-44E3-9099-C40C66FF867C}">
                  <a14:compatExt spid="_x0000_s6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851957</xdr:row>
          <xdr:rowOff>95250</xdr:rowOff>
        </xdr:from>
        <xdr:to>
          <xdr:col>16136</xdr:col>
          <xdr:colOff>323850</xdr:colOff>
          <xdr:row>851962</xdr:row>
          <xdr:rowOff>47625</xdr:rowOff>
        </xdr:to>
        <xdr:sp macro="" textlink="">
          <xdr:nvSpPr>
            <xdr:cNvPr id="6142" name="Object 2046" hidden="1">
              <a:extLst>
                <a:ext uri="{63B3BB69-23CF-44E3-9099-C40C66FF867C}">
                  <a14:compatExt spid="_x0000_s6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917493</xdr:row>
          <xdr:rowOff>95250</xdr:rowOff>
        </xdr:from>
        <xdr:to>
          <xdr:col>16136</xdr:col>
          <xdr:colOff>323850</xdr:colOff>
          <xdr:row>917498</xdr:row>
          <xdr:rowOff>47625</xdr:rowOff>
        </xdr:to>
        <xdr:sp macro="" textlink="">
          <xdr:nvSpPr>
            <xdr:cNvPr id="6143" name="Object 2047" hidden="1">
              <a:extLst>
                <a:ext uri="{63B3BB69-23CF-44E3-9099-C40C66FF867C}">
                  <a14:compatExt spid="_x0000_s6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983029</xdr:row>
          <xdr:rowOff>95250</xdr:rowOff>
        </xdr:from>
        <xdr:to>
          <xdr:col>16136</xdr:col>
          <xdr:colOff>323850</xdr:colOff>
          <xdr:row>983034</xdr:row>
          <xdr:rowOff>47625</xdr:rowOff>
        </xdr:to>
        <xdr:sp macro="" textlink="">
          <xdr:nvSpPr>
            <xdr:cNvPr id="6144" name="Object 2048" hidden="1">
              <a:extLst>
                <a:ext uri="{63B3BB69-23CF-44E3-9099-C40C66FF867C}">
                  <a14:compatExt spid="_x0000_s6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400050</xdr:colOff>
      <xdr:row>0</xdr:row>
      <xdr:rowOff>123825</xdr:rowOff>
    </xdr:from>
    <xdr:to>
      <xdr:col>21</xdr:col>
      <xdr:colOff>304800</xdr:colOff>
      <xdr:row>30</xdr:row>
      <xdr:rowOff>66675</xdr:rowOff>
    </xdr:to>
    <xdr:pic>
      <xdr:nvPicPr>
        <xdr:cNvPr id="2053" name="Imagem 205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941" t="8890" r="30928" b="18323"/>
        <a:stretch/>
      </xdr:blipFill>
      <xdr:spPr>
        <a:xfrm>
          <a:off x="7277100" y="123825"/>
          <a:ext cx="6267450" cy="6238875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361950</xdr:colOff>
      <xdr:row>0</xdr:row>
      <xdr:rowOff>38100</xdr:rowOff>
    </xdr:from>
    <xdr:to>
      <xdr:col>8</xdr:col>
      <xdr:colOff>171450</xdr:colOff>
      <xdr:row>4</xdr:row>
      <xdr:rowOff>123825</xdr:rowOff>
    </xdr:to>
    <xdr:pic>
      <xdr:nvPicPr>
        <xdr:cNvPr id="2054" name="Imagem 2053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38100"/>
          <a:ext cx="9334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0</xdr:row>
      <xdr:rowOff>66675</xdr:rowOff>
    </xdr:from>
    <xdr:to>
      <xdr:col>4</xdr:col>
      <xdr:colOff>504825</xdr:colOff>
      <xdr:row>4</xdr:row>
      <xdr:rowOff>104776</xdr:rowOff>
    </xdr:to>
    <xdr:pic>
      <xdr:nvPicPr>
        <xdr:cNvPr id="2055" name="Imagem 2054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6675"/>
          <a:ext cx="904875" cy="800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10</xdr:row>
          <xdr:rowOff>28575</xdr:rowOff>
        </xdr:from>
        <xdr:to>
          <xdr:col>9</xdr:col>
          <xdr:colOff>0</xdr:colOff>
          <xdr:row>16</xdr:row>
          <xdr:rowOff>19050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257175</xdr:colOff>
      <xdr:row>0</xdr:row>
      <xdr:rowOff>161925</xdr:rowOff>
    </xdr:from>
    <xdr:to>
      <xdr:col>22</xdr:col>
      <xdr:colOff>190500</xdr:colOff>
      <xdr:row>40</xdr:row>
      <xdr:rowOff>133350</xdr:rowOff>
    </xdr:to>
    <xdr:pic>
      <xdr:nvPicPr>
        <xdr:cNvPr id="7" name="Picture 10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2812" t="9000" r="28500" b="4444"/>
        <a:stretch>
          <a:fillRect/>
        </a:stretch>
      </xdr:blipFill>
      <xdr:spPr bwMode="auto">
        <a:xfrm>
          <a:off x="7372350" y="161925"/>
          <a:ext cx="6029325" cy="8010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123825</xdr:colOff>
      <xdr:row>0</xdr:row>
      <xdr:rowOff>19050</xdr:rowOff>
    </xdr:from>
    <xdr:to>
      <xdr:col>3</xdr:col>
      <xdr:colOff>234225</xdr:colOff>
      <xdr:row>3</xdr:row>
      <xdr:rowOff>167550</xdr:rowOff>
    </xdr:to>
    <xdr:pic>
      <xdr:nvPicPr>
        <xdr:cNvPr id="8" name="Imagem 7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0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19050</xdr:colOff>
      <xdr:row>4</xdr:row>
      <xdr:rowOff>85725</xdr:rowOff>
    </xdr:to>
    <xdr:pic>
      <xdr:nvPicPr>
        <xdr:cNvPr id="9" name="Imagem 8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0"/>
          <a:ext cx="9334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0</xdr:row>
      <xdr:rowOff>0</xdr:rowOff>
    </xdr:from>
    <xdr:to>
      <xdr:col>4</xdr:col>
      <xdr:colOff>476250</xdr:colOff>
      <xdr:row>4</xdr:row>
      <xdr:rowOff>76200</xdr:rowOff>
    </xdr:to>
    <xdr:pic>
      <xdr:nvPicPr>
        <xdr:cNvPr id="4" name="Imagem 3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0"/>
          <a:ext cx="9334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0</xdr:row>
      <xdr:rowOff>66675</xdr:rowOff>
    </xdr:from>
    <xdr:to>
      <xdr:col>0</xdr:col>
      <xdr:colOff>1019174</xdr:colOff>
      <xdr:row>4</xdr:row>
      <xdr:rowOff>95251</xdr:rowOff>
    </xdr:to>
    <xdr:pic>
      <xdr:nvPicPr>
        <xdr:cNvPr id="5" name="Imagem 4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6675"/>
          <a:ext cx="828674" cy="800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137</xdr:col>
      <xdr:colOff>9525</xdr:colOff>
      <xdr:row>2</xdr:row>
      <xdr:rowOff>9525</xdr:rowOff>
    </xdr:from>
    <xdr:to>
      <xdr:col>155</xdr:col>
      <xdr:colOff>38100</xdr:colOff>
      <xdr:row>7</xdr:row>
      <xdr:rowOff>57150</xdr:rowOff>
    </xdr:to>
    <xdr:pic>
      <xdr:nvPicPr>
        <xdr:cNvPr id="2" name="Imagem 1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0" y="438150"/>
          <a:ext cx="105727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114299</xdr:colOff>
      <xdr:row>2</xdr:row>
      <xdr:rowOff>142876</xdr:rowOff>
    </xdr:from>
    <xdr:to>
      <xdr:col>0</xdr:col>
      <xdr:colOff>914870</xdr:colOff>
      <xdr:row>6</xdr:row>
      <xdr:rowOff>167551</xdr:rowOff>
    </xdr:to>
    <xdr:pic>
      <xdr:nvPicPr>
        <xdr:cNvPr id="3" name="Imagem 2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571501"/>
          <a:ext cx="800571" cy="7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19050</xdr:rowOff>
    </xdr:from>
    <xdr:to>
      <xdr:col>0</xdr:col>
      <xdr:colOff>605700</xdr:colOff>
      <xdr:row>4</xdr:row>
      <xdr:rowOff>167550</xdr:rowOff>
    </xdr:to>
    <xdr:pic>
      <xdr:nvPicPr>
        <xdr:cNvPr id="4" name="Imagem 3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5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1</xdr:row>
      <xdr:rowOff>66675</xdr:rowOff>
    </xdr:from>
    <xdr:to>
      <xdr:col>6</xdr:col>
      <xdr:colOff>581025</xdr:colOff>
      <xdr:row>5</xdr:row>
      <xdr:rowOff>66675</xdr:rowOff>
    </xdr:to>
    <xdr:pic>
      <xdr:nvPicPr>
        <xdr:cNvPr id="5" name="Imagem 4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257175"/>
          <a:ext cx="74295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oleObject" Target="../embeddings/oleObject16.bin"/><Relationship Id="rId170" Type="http://schemas.openxmlformats.org/officeDocument/2006/relationships/oleObject" Target="../embeddings/oleObject165.bin"/><Relationship Id="rId836" Type="http://schemas.openxmlformats.org/officeDocument/2006/relationships/oleObject" Target="../embeddings/oleObject831.bin"/><Relationship Id="rId1021" Type="http://schemas.openxmlformats.org/officeDocument/2006/relationships/oleObject" Target="../embeddings/oleObject1016.bin"/><Relationship Id="rId268" Type="http://schemas.openxmlformats.org/officeDocument/2006/relationships/oleObject" Target="../embeddings/oleObject263.bin"/><Relationship Id="rId475" Type="http://schemas.openxmlformats.org/officeDocument/2006/relationships/oleObject" Target="../embeddings/oleObject470.bin"/><Relationship Id="rId682" Type="http://schemas.openxmlformats.org/officeDocument/2006/relationships/oleObject" Target="../embeddings/oleObject677.bin"/><Relationship Id="rId903" Type="http://schemas.openxmlformats.org/officeDocument/2006/relationships/oleObject" Target="../embeddings/oleObject898.bin"/><Relationship Id="rId32" Type="http://schemas.openxmlformats.org/officeDocument/2006/relationships/oleObject" Target="../embeddings/oleObject27.bin"/><Relationship Id="rId128" Type="http://schemas.openxmlformats.org/officeDocument/2006/relationships/oleObject" Target="../embeddings/oleObject123.bin"/><Relationship Id="rId335" Type="http://schemas.openxmlformats.org/officeDocument/2006/relationships/oleObject" Target="../embeddings/oleObject330.bin"/><Relationship Id="rId542" Type="http://schemas.openxmlformats.org/officeDocument/2006/relationships/oleObject" Target="../embeddings/oleObject537.bin"/><Relationship Id="rId987" Type="http://schemas.openxmlformats.org/officeDocument/2006/relationships/oleObject" Target="../embeddings/oleObject982.bin"/><Relationship Id="rId181" Type="http://schemas.openxmlformats.org/officeDocument/2006/relationships/oleObject" Target="../embeddings/oleObject176.bin"/><Relationship Id="rId402" Type="http://schemas.openxmlformats.org/officeDocument/2006/relationships/oleObject" Target="../embeddings/oleObject397.bin"/><Relationship Id="rId847" Type="http://schemas.openxmlformats.org/officeDocument/2006/relationships/oleObject" Target="../embeddings/oleObject842.bin"/><Relationship Id="rId279" Type="http://schemas.openxmlformats.org/officeDocument/2006/relationships/oleObject" Target="../embeddings/oleObject274.bin"/><Relationship Id="rId486" Type="http://schemas.openxmlformats.org/officeDocument/2006/relationships/oleObject" Target="../embeddings/oleObject481.bin"/><Relationship Id="rId693" Type="http://schemas.openxmlformats.org/officeDocument/2006/relationships/oleObject" Target="../embeddings/oleObject688.bin"/><Relationship Id="rId707" Type="http://schemas.openxmlformats.org/officeDocument/2006/relationships/oleObject" Target="../embeddings/oleObject702.bin"/><Relationship Id="rId914" Type="http://schemas.openxmlformats.org/officeDocument/2006/relationships/oleObject" Target="../embeddings/oleObject909.bin"/><Relationship Id="rId43" Type="http://schemas.openxmlformats.org/officeDocument/2006/relationships/oleObject" Target="../embeddings/oleObject38.bin"/><Relationship Id="rId139" Type="http://schemas.openxmlformats.org/officeDocument/2006/relationships/oleObject" Target="../embeddings/oleObject134.bin"/><Relationship Id="rId346" Type="http://schemas.openxmlformats.org/officeDocument/2006/relationships/oleObject" Target="../embeddings/oleObject341.bin"/><Relationship Id="rId553" Type="http://schemas.openxmlformats.org/officeDocument/2006/relationships/oleObject" Target="../embeddings/oleObject548.bin"/><Relationship Id="rId760" Type="http://schemas.openxmlformats.org/officeDocument/2006/relationships/oleObject" Target="../embeddings/oleObject755.bin"/><Relationship Id="rId998" Type="http://schemas.openxmlformats.org/officeDocument/2006/relationships/oleObject" Target="../embeddings/oleObject993.bin"/><Relationship Id="rId192" Type="http://schemas.openxmlformats.org/officeDocument/2006/relationships/oleObject" Target="../embeddings/oleObject187.bin"/><Relationship Id="rId206" Type="http://schemas.openxmlformats.org/officeDocument/2006/relationships/oleObject" Target="../embeddings/oleObject201.bin"/><Relationship Id="rId413" Type="http://schemas.openxmlformats.org/officeDocument/2006/relationships/oleObject" Target="../embeddings/oleObject408.bin"/><Relationship Id="rId858" Type="http://schemas.openxmlformats.org/officeDocument/2006/relationships/oleObject" Target="../embeddings/oleObject853.bin"/><Relationship Id="rId497" Type="http://schemas.openxmlformats.org/officeDocument/2006/relationships/oleObject" Target="../embeddings/oleObject492.bin"/><Relationship Id="rId620" Type="http://schemas.openxmlformats.org/officeDocument/2006/relationships/oleObject" Target="../embeddings/oleObject615.bin"/><Relationship Id="rId718" Type="http://schemas.openxmlformats.org/officeDocument/2006/relationships/oleObject" Target="../embeddings/oleObject713.bin"/><Relationship Id="rId925" Type="http://schemas.openxmlformats.org/officeDocument/2006/relationships/oleObject" Target="../embeddings/oleObject920.bin"/><Relationship Id="rId357" Type="http://schemas.openxmlformats.org/officeDocument/2006/relationships/oleObject" Target="../embeddings/oleObject352.bin"/><Relationship Id="rId54" Type="http://schemas.openxmlformats.org/officeDocument/2006/relationships/oleObject" Target="../embeddings/oleObject49.bin"/><Relationship Id="rId217" Type="http://schemas.openxmlformats.org/officeDocument/2006/relationships/oleObject" Target="../embeddings/oleObject212.bin"/><Relationship Id="rId564" Type="http://schemas.openxmlformats.org/officeDocument/2006/relationships/oleObject" Target="../embeddings/oleObject559.bin"/><Relationship Id="rId771" Type="http://schemas.openxmlformats.org/officeDocument/2006/relationships/oleObject" Target="../embeddings/oleObject766.bin"/><Relationship Id="rId869" Type="http://schemas.openxmlformats.org/officeDocument/2006/relationships/oleObject" Target="../embeddings/oleObject864.bin"/><Relationship Id="rId424" Type="http://schemas.openxmlformats.org/officeDocument/2006/relationships/oleObject" Target="../embeddings/oleObject419.bin"/><Relationship Id="rId631" Type="http://schemas.openxmlformats.org/officeDocument/2006/relationships/oleObject" Target="../embeddings/oleObject626.bin"/><Relationship Id="rId729" Type="http://schemas.openxmlformats.org/officeDocument/2006/relationships/oleObject" Target="../embeddings/oleObject724.bin"/><Relationship Id="rId270" Type="http://schemas.openxmlformats.org/officeDocument/2006/relationships/oleObject" Target="../embeddings/oleObject265.bin"/><Relationship Id="rId936" Type="http://schemas.openxmlformats.org/officeDocument/2006/relationships/oleObject" Target="../embeddings/oleObject931.bin"/><Relationship Id="rId65" Type="http://schemas.openxmlformats.org/officeDocument/2006/relationships/oleObject" Target="../embeddings/oleObject60.bin"/><Relationship Id="rId130" Type="http://schemas.openxmlformats.org/officeDocument/2006/relationships/oleObject" Target="../embeddings/oleObject125.bin"/><Relationship Id="rId368" Type="http://schemas.openxmlformats.org/officeDocument/2006/relationships/oleObject" Target="../embeddings/oleObject363.bin"/><Relationship Id="rId575" Type="http://schemas.openxmlformats.org/officeDocument/2006/relationships/oleObject" Target="../embeddings/oleObject570.bin"/><Relationship Id="rId782" Type="http://schemas.openxmlformats.org/officeDocument/2006/relationships/oleObject" Target="../embeddings/oleObject777.bin"/><Relationship Id="rId228" Type="http://schemas.openxmlformats.org/officeDocument/2006/relationships/oleObject" Target="../embeddings/oleObject223.bin"/><Relationship Id="rId435" Type="http://schemas.openxmlformats.org/officeDocument/2006/relationships/oleObject" Target="../embeddings/oleObject430.bin"/><Relationship Id="rId642" Type="http://schemas.openxmlformats.org/officeDocument/2006/relationships/oleObject" Target="../embeddings/oleObject637.bin"/><Relationship Id="rId281" Type="http://schemas.openxmlformats.org/officeDocument/2006/relationships/oleObject" Target="../embeddings/oleObject276.bin"/><Relationship Id="rId502" Type="http://schemas.openxmlformats.org/officeDocument/2006/relationships/oleObject" Target="../embeddings/oleObject497.bin"/><Relationship Id="rId947" Type="http://schemas.openxmlformats.org/officeDocument/2006/relationships/oleObject" Target="../embeddings/oleObject942.bin"/><Relationship Id="rId76" Type="http://schemas.openxmlformats.org/officeDocument/2006/relationships/oleObject" Target="../embeddings/oleObject71.bin"/><Relationship Id="rId141" Type="http://schemas.openxmlformats.org/officeDocument/2006/relationships/oleObject" Target="../embeddings/oleObject136.bin"/><Relationship Id="rId379" Type="http://schemas.openxmlformats.org/officeDocument/2006/relationships/oleObject" Target="../embeddings/oleObject374.bin"/><Relationship Id="rId586" Type="http://schemas.openxmlformats.org/officeDocument/2006/relationships/oleObject" Target="../embeddings/oleObject581.bin"/><Relationship Id="rId793" Type="http://schemas.openxmlformats.org/officeDocument/2006/relationships/oleObject" Target="../embeddings/oleObject788.bin"/><Relationship Id="rId807" Type="http://schemas.openxmlformats.org/officeDocument/2006/relationships/oleObject" Target="../embeddings/oleObject802.bin"/><Relationship Id="rId7" Type="http://schemas.openxmlformats.org/officeDocument/2006/relationships/image" Target="../media/image4.emf"/><Relationship Id="rId239" Type="http://schemas.openxmlformats.org/officeDocument/2006/relationships/oleObject" Target="../embeddings/oleObject234.bin"/><Relationship Id="rId446" Type="http://schemas.openxmlformats.org/officeDocument/2006/relationships/oleObject" Target="../embeddings/oleObject441.bin"/><Relationship Id="rId653" Type="http://schemas.openxmlformats.org/officeDocument/2006/relationships/oleObject" Target="../embeddings/oleObject648.bin"/><Relationship Id="rId292" Type="http://schemas.openxmlformats.org/officeDocument/2006/relationships/oleObject" Target="../embeddings/oleObject287.bin"/><Relationship Id="rId306" Type="http://schemas.openxmlformats.org/officeDocument/2006/relationships/oleObject" Target="../embeddings/oleObject301.bin"/><Relationship Id="rId860" Type="http://schemas.openxmlformats.org/officeDocument/2006/relationships/oleObject" Target="../embeddings/oleObject855.bin"/><Relationship Id="rId958" Type="http://schemas.openxmlformats.org/officeDocument/2006/relationships/oleObject" Target="../embeddings/oleObject953.bin"/><Relationship Id="rId87" Type="http://schemas.openxmlformats.org/officeDocument/2006/relationships/oleObject" Target="../embeddings/oleObject82.bin"/><Relationship Id="rId513" Type="http://schemas.openxmlformats.org/officeDocument/2006/relationships/oleObject" Target="../embeddings/oleObject508.bin"/><Relationship Id="rId597" Type="http://schemas.openxmlformats.org/officeDocument/2006/relationships/oleObject" Target="../embeddings/oleObject592.bin"/><Relationship Id="rId720" Type="http://schemas.openxmlformats.org/officeDocument/2006/relationships/oleObject" Target="../embeddings/oleObject715.bin"/><Relationship Id="rId818" Type="http://schemas.openxmlformats.org/officeDocument/2006/relationships/oleObject" Target="../embeddings/oleObject813.bin"/><Relationship Id="rId152" Type="http://schemas.openxmlformats.org/officeDocument/2006/relationships/oleObject" Target="../embeddings/oleObject147.bin"/><Relationship Id="rId457" Type="http://schemas.openxmlformats.org/officeDocument/2006/relationships/oleObject" Target="../embeddings/oleObject452.bin"/><Relationship Id="rId1003" Type="http://schemas.openxmlformats.org/officeDocument/2006/relationships/oleObject" Target="../embeddings/oleObject998.bin"/><Relationship Id="rId664" Type="http://schemas.openxmlformats.org/officeDocument/2006/relationships/oleObject" Target="../embeddings/oleObject659.bin"/><Relationship Id="rId871" Type="http://schemas.openxmlformats.org/officeDocument/2006/relationships/oleObject" Target="../embeddings/oleObject866.bin"/><Relationship Id="rId969" Type="http://schemas.openxmlformats.org/officeDocument/2006/relationships/oleObject" Target="../embeddings/oleObject964.bin"/><Relationship Id="rId14" Type="http://schemas.openxmlformats.org/officeDocument/2006/relationships/oleObject" Target="../embeddings/oleObject9.bin"/><Relationship Id="rId317" Type="http://schemas.openxmlformats.org/officeDocument/2006/relationships/oleObject" Target="../embeddings/oleObject312.bin"/><Relationship Id="rId524" Type="http://schemas.openxmlformats.org/officeDocument/2006/relationships/oleObject" Target="../embeddings/oleObject519.bin"/><Relationship Id="rId731" Type="http://schemas.openxmlformats.org/officeDocument/2006/relationships/oleObject" Target="../embeddings/oleObject726.bin"/><Relationship Id="rId98" Type="http://schemas.openxmlformats.org/officeDocument/2006/relationships/oleObject" Target="../embeddings/oleObject93.bin"/><Relationship Id="rId163" Type="http://schemas.openxmlformats.org/officeDocument/2006/relationships/oleObject" Target="../embeddings/oleObject158.bin"/><Relationship Id="rId370" Type="http://schemas.openxmlformats.org/officeDocument/2006/relationships/oleObject" Target="../embeddings/oleObject365.bin"/><Relationship Id="rId829" Type="http://schemas.openxmlformats.org/officeDocument/2006/relationships/oleObject" Target="../embeddings/oleObject824.bin"/><Relationship Id="rId1014" Type="http://schemas.openxmlformats.org/officeDocument/2006/relationships/oleObject" Target="../embeddings/oleObject1009.bin"/><Relationship Id="rId230" Type="http://schemas.openxmlformats.org/officeDocument/2006/relationships/oleObject" Target="../embeddings/oleObject225.bin"/><Relationship Id="rId468" Type="http://schemas.openxmlformats.org/officeDocument/2006/relationships/oleObject" Target="../embeddings/oleObject463.bin"/><Relationship Id="rId675" Type="http://schemas.openxmlformats.org/officeDocument/2006/relationships/oleObject" Target="../embeddings/oleObject670.bin"/><Relationship Id="rId882" Type="http://schemas.openxmlformats.org/officeDocument/2006/relationships/oleObject" Target="../embeddings/oleObject877.bin"/><Relationship Id="rId25" Type="http://schemas.openxmlformats.org/officeDocument/2006/relationships/oleObject" Target="../embeddings/oleObject20.bin"/><Relationship Id="rId328" Type="http://schemas.openxmlformats.org/officeDocument/2006/relationships/oleObject" Target="../embeddings/oleObject323.bin"/><Relationship Id="rId535" Type="http://schemas.openxmlformats.org/officeDocument/2006/relationships/oleObject" Target="../embeddings/oleObject530.bin"/><Relationship Id="rId742" Type="http://schemas.openxmlformats.org/officeDocument/2006/relationships/oleObject" Target="../embeddings/oleObject737.bin"/><Relationship Id="rId174" Type="http://schemas.openxmlformats.org/officeDocument/2006/relationships/oleObject" Target="../embeddings/oleObject169.bin"/><Relationship Id="rId381" Type="http://schemas.openxmlformats.org/officeDocument/2006/relationships/oleObject" Target="../embeddings/oleObject376.bin"/><Relationship Id="rId602" Type="http://schemas.openxmlformats.org/officeDocument/2006/relationships/oleObject" Target="../embeddings/oleObject597.bin"/><Relationship Id="rId1025" Type="http://schemas.openxmlformats.org/officeDocument/2006/relationships/oleObject" Target="../embeddings/oleObject1020.bin"/><Relationship Id="rId241" Type="http://schemas.openxmlformats.org/officeDocument/2006/relationships/oleObject" Target="../embeddings/oleObject236.bin"/><Relationship Id="rId479" Type="http://schemas.openxmlformats.org/officeDocument/2006/relationships/oleObject" Target="../embeddings/oleObject474.bin"/><Relationship Id="rId686" Type="http://schemas.openxmlformats.org/officeDocument/2006/relationships/oleObject" Target="../embeddings/oleObject681.bin"/><Relationship Id="rId893" Type="http://schemas.openxmlformats.org/officeDocument/2006/relationships/oleObject" Target="../embeddings/oleObject888.bin"/><Relationship Id="rId907" Type="http://schemas.openxmlformats.org/officeDocument/2006/relationships/oleObject" Target="../embeddings/oleObject902.bin"/><Relationship Id="rId36" Type="http://schemas.openxmlformats.org/officeDocument/2006/relationships/oleObject" Target="../embeddings/oleObject31.bin"/><Relationship Id="rId339" Type="http://schemas.openxmlformats.org/officeDocument/2006/relationships/oleObject" Target="../embeddings/oleObject334.bin"/><Relationship Id="rId546" Type="http://schemas.openxmlformats.org/officeDocument/2006/relationships/oleObject" Target="../embeddings/oleObject541.bin"/><Relationship Id="rId753" Type="http://schemas.openxmlformats.org/officeDocument/2006/relationships/oleObject" Target="../embeddings/oleObject748.bin"/><Relationship Id="rId101" Type="http://schemas.openxmlformats.org/officeDocument/2006/relationships/oleObject" Target="../embeddings/oleObject96.bin"/><Relationship Id="rId185" Type="http://schemas.openxmlformats.org/officeDocument/2006/relationships/oleObject" Target="../embeddings/oleObject180.bin"/><Relationship Id="rId406" Type="http://schemas.openxmlformats.org/officeDocument/2006/relationships/oleObject" Target="../embeddings/oleObject401.bin"/><Relationship Id="rId960" Type="http://schemas.openxmlformats.org/officeDocument/2006/relationships/oleObject" Target="../embeddings/oleObject955.bin"/><Relationship Id="rId392" Type="http://schemas.openxmlformats.org/officeDocument/2006/relationships/oleObject" Target="../embeddings/oleObject387.bin"/><Relationship Id="rId613" Type="http://schemas.openxmlformats.org/officeDocument/2006/relationships/oleObject" Target="../embeddings/oleObject608.bin"/><Relationship Id="rId697" Type="http://schemas.openxmlformats.org/officeDocument/2006/relationships/oleObject" Target="../embeddings/oleObject692.bin"/><Relationship Id="rId820" Type="http://schemas.openxmlformats.org/officeDocument/2006/relationships/oleObject" Target="../embeddings/oleObject815.bin"/><Relationship Id="rId918" Type="http://schemas.openxmlformats.org/officeDocument/2006/relationships/oleObject" Target="../embeddings/oleObject913.bin"/><Relationship Id="rId252" Type="http://schemas.openxmlformats.org/officeDocument/2006/relationships/oleObject" Target="../embeddings/oleObject247.bin"/><Relationship Id="rId47" Type="http://schemas.openxmlformats.org/officeDocument/2006/relationships/oleObject" Target="../embeddings/oleObject42.bin"/><Relationship Id="rId112" Type="http://schemas.openxmlformats.org/officeDocument/2006/relationships/oleObject" Target="../embeddings/oleObject107.bin"/><Relationship Id="rId557" Type="http://schemas.openxmlformats.org/officeDocument/2006/relationships/oleObject" Target="../embeddings/oleObject552.bin"/><Relationship Id="rId764" Type="http://schemas.openxmlformats.org/officeDocument/2006/relationships/oleObject" Target="../embeddings/oleObject759.bin"/><Relationship Id="rId971" Type="http://schemas.openxmlformats.org/officeDocument/2006/relationships/oleObject" Target="../embeddings/oleObject966.bin"/><Relationship Id="rId196" Type="http://schemas.openxmlformats.org/officeDocument/2006/relationships/oleObject" Target="../embeddings/oleObject191.bin"/><Relationship Id="rId417" Type="http://schemas.openxmlformats.org/officeDocument/2006/relationships/oleObject" Target="../embeddings/oleObject412.bin"/><Relationship Id="rId624" Type="http://schemas.openxmlformats.org/officeDocument/2006/relationships/oleObject" Target="../embeddings/oleObject619.bin"/><Relationship Id="rId831" Type="http://schemas.openxmlformats.org/officeDocument/2006/relationships/oleObject" Target="../embeddings/oleObject826.bin"/><Relationship Id="rId263" Type="http://schemas.openxmlformats.org/officeDocument/2006/relationships/oleObject" Target="../embeddings/oleObject258.bin"/><Relationship Id="rId470" Type="http://schemas.openxmlformats.org/officeDocument/2006/relationships/oleObject" Target="../embeddings/oleObject465.bin"/><Relationship Id="rId929" Type="http://schemas.openxmlformats.org/officeDocument/2006/relationships/oleObject" Target="../embeddings/oleObject924.bin"/><Relationship Id="rId58" Type="http://schemas.openxmlformats.org/officeDocument/2006/relationships/oleObject" Target="../embeddings/oleObject53.bin"/><Relationship Id="rId123" Type="http://schemas.openxmlformats.org/officeDocument/2006/relationships/oleObject" Target="../embeddings/oleObject118.bin"/><Relationship Id="rId330" Type="http://schemas.openxmlformats.org/officeDocument/2006/relationships/oleObject" Target="../embeddings/oleObject325.bin"/><Relationship Id="rId568" Type="http://schemas.openxmlformats.org/officeDocument/2006/relationships/oleObject" Target="../embeddings/oleObject563.bin"/><Relationship Id="rId775" Type="http://schemas.openxmlformats.org/officeDocument/2006/relationships/oleObject" Target="../embeddings/oleObject770.bin"/><Relationship Id="rId982" Type="http://schemas.openxmlformats.org/officeDocument/2006/relationships/oleObject" Target="../embeddings/oleObject977.bin"/><Relationship Id="rId428" Type="http://schemas.openxmlformats.org/officeDocument/2006/relationships/oleObject" Target="../embeddings/oleObject423.bin"/><Relationship Id="rId635" Type="http://schemas.openxmlformats.org/officeDocument/2006/relationships/oleObject" Target="../embeddings/oleObject630.bin"/><Relationship Id="rId842" Type="http://schemas.openxmlformats.org/officeDocument/2006/relationships/oleObject" Target="../embeddings/oleObject837.bin"/><Relationship Id="rId274" Type="http://schemas.openxmlformats.org/officeDocument/2006/relationships/oleObject" Target="../embeddings/oleObject269.bin"/><Relationship Id="rId481" Type="http://schemas.openxmlformats.org/officeDocument/2006/relationships/oleObject" Target="../embeddings/oleObject476.bin"/><Relationship Id="rId702" Type="http://schemas.openxmlformats.org/officeDocument/2006/relationships/oleObject" Target="../embeddings/oleObject697.bin"/><Relationship Id="rId69" Type="http://schemas.openxmlformats.org/officeDocument/2006/relationships/oleObject" Target="../embeddings/oleObject64.bin"/><Relationship Id="rId134" Type="http://schemas.openxmlformats.org/officeDocument/2006/relationships/oleObject" Target="../embeddings/oleObject129.bin"/><Relationship Id="rId579" Type="http://schemas.openxmlformats.org/officeDocument/2006/relationships/oleObject" Target="../embeddings/oleObject574.bin"/><Relationship Id="rId786" Type="http://schemas.openxmlformats.org/officeDocument/2006/relationships/oleObject" Target="../embeddings/oleObject781.bin"/><Relationship Id="rId993" Type="http://schemas.openxmlformats.org/officeDocument/2006/relationships/oleObject" Target="../embeddings/oleObject988.bin"/><Relationship Id="rId341" Type="http://schemas.openxmlformats.org/officeDocument/2006/relationships/oleObject" Target="../embeddings/oleObject336.bin"/><Relationship Id="rId439" Type="http://schemas.openxmlformats.org/officeDocument/2006/relationships/oleObject" Target="../embeddings/oleObject434.bin"/><Relationship Id="rId646" Type="http://schemas.openxmlformats.org/officeDocument/2006/relationships/oleObject" Target="../embeddings/oleObject641.bin"/><Relationship Id="rId201" Type="http://schemas.openxmlformats.org/officeDocument/2006/relationships/oleObject" Target="../embeddings/oleObject196.bin"/><Relationship Id="rId285" Type="http://schemas.openxmlformats.org/officeDocument/2006/relationships/oleObject" Target="../embeddings/oleObject280.bin"/><Relationship Id="rId506" Type="http://schemas.openxmlformats.org/officeDocument/2006/relationships/oleObject" Target="../embeddings/oleObject501.bin"/><Relationship Id="rId853" Type="http://schemas.openxmlformats.org/officeDocument/2006/relationships/oleObject" Target="../embeddings/oleObject848.bin"/><Relationship Id="rId492" Type="http://schemas.openxmlformats.org/officeDocument/2006/relationships/oleObject" Target="../embeddings/oleObject487.bin"/><Relationship Id="rId713" Type="http://schemas.openxmlformats.org/officeDocument/2006/relationships/oleObject" Target="../embeddings/oleObject708.bin"/><Relationship Id="rId797" Type="http://schemas.openxmlformats.org/officeDocument/2006/relationships/oleObject" Target="../embeddings/oleObject792.bin"/><Relationship Id="rId920" Type="http://schemas.openxmlformats.org/officeDocument/2006/relationships/oleObject" Target="../embeddings/oleObject915.bin"/><Relationship Id="rId145" Type="http://schemas.openxmlformats.org/officeDocument/2006/relationships/oleObject" Target="../embeddings/oleObject140.bin"/><Relationship Id="rId352" Type="http://schemas.openxmlformats.org/officeDocument/2006/relationships/oleObject" Target="../embeddings/oleObject347.bin"/><Relationship Id="rId212" Type="http://schemas.openxmlformats.org/officeDocument/2006/relationships/oleObject" Target="../embeddings/oleObject207.bin"/><Relationship Id="rId657" Type="http://schemas.openxmlformats.org/officeDocument/2006/relationships/oleObject" Target="../embeddings/oleObject652.bin"/><Relationship Id="rId864" Type="http://schemas.openxmlformats.org/officeDocument/2006/relationships/oleObject" Target="../embeddings/oleObject859.bin"/><Relationship Id="rId296" Type="http://schemas.openxmlformats.org/officeDocument/2006/relationships/oleObject" Target="../embeddings/oleObject291.bin"/><Relationship Id="rId517" Type="http://schemas.openxmlformats.org/officeDocument/2006/relationships/oleObject" Target="../embeddings/oleObject512.bin"/><Relationship Id="rId724" Type="http://schemas.openxmlformats.org/officeDocument/2006/relationships/oleObject" Target="../embeddings/oleObject719.bin"/><Relationship Id="rId931" Type="http://schemas.openxmlformats.org/officeDocument/2006/relationships/oleObject" Target="../embeddings/oleObject926.bin"/><Relationship Id="rId60" Type="http://schemas.openxmlformats.org/officeDocument/2006/relationships/oleObject" Target="../embeddings/oleObject55.bin"/><Relationship Id="rId156" Type="http://schemas.openxmlformats.org/officeDocument/2006/relationships/oleObject" Target="../embeddings/oleObject151.bin"/><Relationship Id="rId363" Type="http://schemas.openxmlformats.org/officeDocument/2006/relationships/oleObject" Target="../embeddings/oleObject358.bin"/><Relationship Id="rId570" Type="http://schemas.openxmlformats.org/officeDocument/2006/relationships/oleObject" Target="../embeddings/oleObject565.bin"/><Relationship Id="rId1007" Type="http://schemas.openxmlformats.org/officeDocument/2006/relationships/oleObject" Target="../embeddings/oleObject1002.bin"/><Relationship Id="rId223" Type="http://schemas.openxmlformats.org/officeDocument/2006/relationships/oleObject" Target="../embeddings/oleObject218.bin"/><Relationship Id="rId430" Type="http://schemas.openxmlformats.org/officeDocument/2006/relationships/oleObject" Target="../embeddings/oleObject425.bin"/><Relationship Id="rId668" Type="http://schemas.openxmlformats.org/officeDocument/2006/relationships/oleObject" Target="../embeddings/oleObject663.bin"/><Relationship Id="rId875" Type="http://schemas.openxmlformats.org/officeDocument/2006/relationships/oleObject" Target="../embeddings/oleObject870.bin"/><Relationship Id="rId18" Type="http://schemas.openxmlformats.org/officeDocument/2006/relationships/oleObject" Target="../embeddings/oleObject13.bin"/><Relationship Id="rId528" Type="http://schemas.openxmlformats.org/officeDocument/2006/relationships/oleObject" Target="../embeddings/oleObject523.bin"/><Relationship Id="rId735" Type="http://schemas.openxmlformats.org/officeDocument/2006/relationships/oleObject" Target="../embeddings/oleObject730.bin"/><Relationship Id="rId942" Type="http://schemas.openxmlformats.org/officeDocument/2006/relationships/oleObject" Target="../embeddings/oleObject937.bin"/><Relationship Id="rId167" Type="http://schemas.openxmlformats.org/officeDocument/2006/relationships/oleObject" Target="../embeddings/oleObject162.bin"/><Relationship Id="rId374" Type="http://schemas.openxmlformats.org/officeDocument/2006/relationships/oleObject" Target="../embeddings/oleObject369.bin"/><Relationship Id="rId581" Type="http://schemas.openxmlformats.org/officeDocument/2006/relationships/oleObject" Target="../embeddings/oleObject576.bin"/><Relationship Id="rId1018" Type="http://schemas.openxmlformats.org/officeDocument/2006/relationships/oleObject" Target="../embeddings/oleObject1013.bin"/><Relationship Id="rId71" Type="http://schemas.openxmlformats.org/officeDocument/2006/relationships/oleObject" Target="../embeddings/oleObject66.bin"/><Relationship Id="rId234" Type="http://schemas.openxmlformats.org/officeDocument/2006/relationships/oleObject" Target="../embeddings/oleObject229.bin"/><Relationship Id="rId679" Type="http://schemas.openxmlformats.org/officeDocument/2006/relationships/oleObject" Target="../embeddings/oleObject674.bin"/><Relationship Id="rId802" Type="http://schemas.openxmlformats.org/officeDocument/2006/relationships/oleObject" Target="../embeddings/oleObject797.bin"/><Relationship Id="rId886" Type="http://schemas.openxmlformats.org/officeDocument/2006/relationships/oleObject" Target="../embeddings/oleObject881.bin"/><Relationship Id="rId2" Type="http://schemas.openxmlformats.org/officeDocument/2006/relationships/drawing" Target="../drawings/drawing2.xml"/><Relationship Id="rId29" Type="http://schemas.openxmlformats.org/officeDocument/2006/relationships/oleObject" Target="../embeddings/oleObject24.bin"/><Relationship Id="rId441" Type="http://schemas.openxmlformats.org/officeDocument/2006/relationships/oleObject" Target="../embeddings/oleObject436.bin"/><Relationship Id="rId539" Type="http://schemas.openxmlformats.org/officeDocument/2006/relationships/oleObject" Target="../embeddings/oleObject534.bin"/><Relationship Id="rId746" Type="http://schemas.openxmlformats.org/officeDocument/2006/relationships/oleObject" Target="../embeddings/oleObject741.bin"/><Relationship Id="rId178" Type="http://schemas.openxmlformats.org/officeDocument/2006/relationships/oleObject" Target="../embeddings/oleObject173.bin"/><Relationship Id="rId301" Type="http://schemas.openxmlformats.org/officeDocument/2006/relationships/oleObject" Target="../embeddings/oleObject296.bin"/><Relationship Id="rId953" Type="http://schemas.openxmlformats.org/officeDocument/2006/relationships/oleObject" Target="../embeddings/oleObject948.bin"/><Relationship Id="rId1029" Type="http://schemas.openxmlformats.org/officeDocument/2006/relationships/oleObject" Target="../embeddings/oleObject1024.bin"/><Relationship Id="rId82" Type="http://schemas.openxmlformats.org/officeDocument/2006/relationships/oleObject" Target="../embeddings/oleObject77.bin"/><Relationship Id="rId385" Type="http://schemas.openxmlformats.org/officeDocument/2006/relationships/oleObject" Target="../embeddings/oleObject380.bin"/><Relationship Id="rId592" Type="http://schemas.openxmlformats.org/officeDocument/2006/relationships/oleObject" Target="../embeddings/oleObject587.bin"/><Relationship Id="rId606" Type="http://schemas.openxmlformats.org/officeDocument/2006/relationships/oleObject" Target="../embeddings/oleObject601.bin"/><Relationship Id="rId813" Type="http://schemas.openxmlformats.org/officeDocument/2006/relationships/oleObject" Target="../embeddings/oleObject808.bin"/><Relationship Id="rId245" Type="http://schemas.openxmlformats.org/officeDocument/2006/relationships/oleObject" Target="../embeddings/oleObject240.bin"/><Relationship Id="rId452" Type="http://schemas.openxmlformats.org/officeDocument/2006/relationships/oleObject" Target="../embeddings/oleObject447.bin"/><Relationship Id="rId897" Type="http://schemas.openxmlformats.org/officeDocument/2006/relationships/oleObject" Target="../embeddings/oleObject892.bin"/><Relationship Id="rId105" Type="http://schemas.openxmlformats.org/officeDocument/2006/relationships/oleObject" Target="../embeddings/oleObject100.bin"/><Relationship Id="rId312" Type="http://schemas.openxmlformats.org/officeDocument/2006/relationships/oleObject" Target="../embeddings/oleObject307.bin"/><Relationship Id="rId757" Type="http://schemas.openxmlformats.org/officeDocument/2006/relationships/oleObject" Target="../embeddings/oleObject752.bin"/><Relationship Id="rId964" Type="http://schemas.openxmlformats.org/officeDocument/2006/relationships/oleObject" Target="../embeddings/oleObject959.bin"/><Relationship Id="rId93" Type="http://schemas.openxmlformats.org/officeDocument/2006/relationships/oleObject" Target="../embeddings/oleObject88.bin"/><Relationship Id="rId189" Type="http://schemas.openxmlformats.org/officeDocument/2006/relationships/oleObject" Target="../embeddings/oleObject184.bin"/><Relationship Id="rId396" Type="http://schemas.openxmlformats.org/officeDocument/2006/relationships/oleObject" Target="../embeddings/oleObject391.bin"/><Relationship Id="rId617" Type="http://schemas.openxmlformats.org/officeDocument/2006/relationships/oleObject" Target="../embeddings/oleObject612.bin"/><Relationship Id="rId824" Type="http://schemas.openxmlformats.org/officeDocument/2006/relationships/oleObject" Target="../embeddings/oleObject819.bin"/><Relationship Id="rId256" Type="http://schemas.openxmlformats.org/officeDocument/2006/relationships/oleObject" Target="../embeddings/oleObject251.bin"/><Relationship Id="rId463" Type="http://schemas.openxmlformats.org/officeDocument/2006/relationships/oleObject" Target="../embeddings/oleObject458.bin"/><Relationship Id="rId670" Type="http://schemas.openxmlformats.org/officeDocument/2006/relationships/oleObject" Target="../embeddings/oleObject665.bin"/><Relationship Id="rId116" Type="http://schemas.openxmlformats.org/officeDocument/2006/relationships/oleObject" Target="../embeddings/oleObject111.bin"/><Relationship Id="rId323" Type="http://schemas.openxmlformats.org/officeDocument/2006/relationships/oleObject" Target="../embeddings/oleObject318.bin"/><Relationship Id="rId530" Type="http://schemas.openxmlformats.org/officeDocument/2006/relationships/oleObject" Target="../embeddings/oleObject525.bin"/><Relationship Id="rId768" Type="http://schemas.openxmlformats.org/officeDocument/2006/relationships/oleObject" Target="../embeddings/oleObject763.bin"/><Relationship Id="rId975" Type="http://schemas.openxmlformats.org/officeDocument/2006/relationships/oleObject" Target="../embeddings/oleObject970.bin"/><Relationship Id="rId20" Type="http://schemas.openxmlformats.org/officeDocument/2006/relationships/oleObject" Target="../embeddings/oleObject15.bin"/><Relationship Id="rId628" Type="http://schemas.openxmlformats.org/officeDocument/2006/relationships/oleObject" Target="../embeddings/oleObject623.bin"/><Relationship Id="rId835" Type="http://schemas.openxmlformats.org/officeDocument/2006/relationships/oleObject" Target="../embeddings/oleObject830.bin"/><Relationship Id="rId267" Type="http://schemas.openxmlformats.org/officeDocument/2006/relationships/oleObject" Target="../embeddings/oleObject262.bin"/><Relationship Id="rId474" Type="http://schemas.openxmlformats.org/officeDocument/2006/relationships/oleObject" Target="../embeddings/oleObject469.bin"/><Relationship Id="rId1020" Type="http://schemas.openxmlformats.org/officeDocument/2006/relationships/oleObject" Target="../embeddings/oleObject1015.bin"/><Relationship Id="rId127" Type="http://schemas.openxmlformats.org/officeDocument/2006/relationships/oleObject" Target="../embeddings/oleObject122.bin"/><Relationship Id="rId681" Type="http://schemas.openxmlformats.org/officeDocument/2006/relationships/oleObject" Target="../embeddings/oleObject676.bin"/><Relationship Id="rId779" Type="http://schemas.openxmlformats.org/officeDocument/2006/relationships/oleObject" Target="../embeddings/oleObject774.bin"/><Relationship Id="rId902" Type="http://schemas.openxmlformats.org/officeDocument/2006/relationships/oleObject" Target="../embeddings/oleObject897.bin"/><Relationship Id="rId986" Type="http://schemas.openxmlformats.org/officeDocument/2006/relationships/oleObject" Target="../embeddings/oleObject981.bin"/><Relationship Id="rId31" Type="http://schemas.openxmlformats.org/officeDocument/2006/relationships/oleObject" Target="../embeddings/oleObject26.bin"/><Relationship Id="rId334" Type="http://schemas.openxmlformats.org/officeDocument/2006/relationships/oleObject" Target="../embeddings/oleObject329.bin"/><Relationship Id="rId541" Type="http://schemas.openxmlformats.org/officeDocument/2006/relationships/oleObject" Target="../embeddings/oleObject536.bin"/><Relationship Id="rId639" Type="http://schemas.openxmlformats.org/officeDocument/2006/relationships/oleObject" Target="../embeddings/oleObject634.bin"/><Relationship Id="rId180" Type="http://schemas.openxmlformats.org/officeDocument/2006/relationships/oleObject" Target="../embeddings/oleObject175.bin"/><Relationship Id="rId278" Type="http://schemas.openxmlformats.org/officeDocument/2006/relationships/oleObject" Target="../embeddings/oleObject273.bin"/><Relationship Id="rId401" Type="http://schemas.openxmlformats.org/officeDocument/2006/relationships/oleObject" Target="../embeddings/oleObject396.bin"/><Relationship Id="rId846" Type="http://schemas.openxmlformats.org/officeDocument/2006/relationships/oleObject" Target="../embeddings/oleObject841.bin"/><Relationship Id="rId485" Type="http://schemas.openxmlformats.org/officeDocument/2006/relationships/oleObject" Target="../embeddings/oleObject480.bin"/><Relationship Id="rId692" Type="http://schemas.openxmlformats.org/officeDocument/2006/relationships/oleObject" Target="../embeddings/oleObject687.bin"/><Relationship Id="rId706" Type="http://schemas.openxmlformats.org/officeDocument/2006/relationships/oleObject" Target="../embeddings/oleObject701.bin"/><Relationship Id="rId913" Type="http://schemas.openxmlformats.org/officeDocument/2006/relationships/oleObject" Target="../embeddings/oleObject908.bin"/><Relationship Id="rId42" Type="http://schemas.openxmlformats.org/officeDocument/2006/relationships/oleObject" Target="../embeddings/oleObject37.bin"/><Relationship Id="rId138" Type="http://schemas.openxmlformats.org/officeDocument/2006/relationships/oleObject" Target="../embeddings/oleObject133.bin"/><Relationship Id="rId345" Type="http://schemas.openxmlformats.org/officeDocument/2006/relationships/oleObject" Target="../embeddings/oleObject340.bin"/><Relationship Id="rId552" Type="http://schemas.openxmlformats.org/officeDocument/2006/relationships/oleObject" Target="../embeddings/oleObject547.bin"/><Relationship Id="rId997" Type="http://schemas.openxmlformats.org/officeDocument/2006/relationships/oleObject" Target="../embeddings/oleObject992.bin"/><Relationship Id="rId191" Type="http://schemas.openxmlformats.org/officeDocument/2006/relationships/oleObject" Target="../embeddings/oleObject186.bin"/><Relationship Id="rId205" Type="http://schemas.openxmlformats.org/officeDocument/2006/relationships/oleObject" Target="../embeddings/oleObject200.bin"/><Relationship Id="rId412" Type="http://schemas.openxmlformats.org/officeDocument/2006/relationships/oleObject" Target="../embeddings/oleObject407.bin"/><Relationship Id="rId857" Type="http://schemas.openxmlformats.org/officeDocument/2006/relationships/oleObject" Target="../embeddings/oleObject852.bin"/><Relationship Id="rId289" Type="http://schemas.openxmlformats.org/officeDocument/2006/relationships/oleObject" Target="../embeddings/oleObject284.bin"/><Relationship Id="rId496" Type="http://schemas.openxmlformats.org/officeDocument/2006/relationships/oleObject" Target="../embeddings/oleObject491.bin"/><Relationship Id="rId717" Type="http://schemas.openxmlformats.org/officeDocument/2006/relationships/oleObject" Target="../embeddings/oleObject712.bin"/><Relationship Id="rId924" Type="http://schemas.openxmlformats.org/officeDocument/2006/relationships/oleObject" Target="../embeddings/oleObject919.bin"/><Relationship Id="rId53" Type="http://schemas.openxmlformats.org/officeDocument/2006/relationships/oleObject" Target="../embeddings/oleObject48.bin"/><Relationship Id="rId149" Type="http://schemas.openxmlformats.org/officeDocument/2006/relationships/oleObject" Target="../embeddings/oleObject144.bin"/><Relationship Id="rId356" Type="http://schemas.openxmlformats.org/officeDocument/2006/relationships/oleObject" Target="../embeddings/oleObject351.bin"/><Relationship Id="rId563" Type="http://schemas.openxmlformats.org/officeDocument/2006/relationships/oleObject" Target="../embeddings/oleObject558.bin"/><Relationship Id="rId770" Type="http://schemas.openxmlformats.org/officeDocument/2006/relationships/oleObject" Target="../embeddings/oleObject765.bin"/><Relationship Id="rId216" Type="http://schemas.openxmlformats.org/officeDocument/2006/relationships/oleObject" Target="../embeddings/oleObject211.bin"/><Relationship Id="rId423" Type="http://schemas.openxmlformats.org/officeDocument/2006/relationships/oleObject" Target="../embeddings/oleObject418.bin"/><Relationship Id="rId868" Type="http://schemas.openxmlformats.org/officeDocument/2006/relationships/oleObject" Target="../embeddings/oleObject863.bin"/><Relationship Id="rId630" Type="http://schemas.openxmlformats.org/officeDocument/2006/relationships/oleObject" Target="../embeddings/oleObject625.bin"/><Relationship Id="rId728" Type="http://schemas.openxmlformats.org/officeDocument/2006/relationships/oleObject" Target="../embeddings/oleObject723.bin"/><Relationship Id="rId935" Type="http://schemas.openxmlformats.org/officeDocument/2006/relationships/oleObject" Target="../embeddings/oleObject930.bin"/><Relationship Id="rId64" Type="http://schemas.openxmlformats.org/officeDocument/2006/relationships/oleObject" Target="../embeddings/oleObject59.bin"/><Relationship Id="rId367" Type="http://schemas.openxmlformats.org/officeDocument/2006/relationships/oleObject" Target="../embeddings/oleObject362.bin"/><Relationship Id="rId574" Type="http://schemas.openxmlformats.org/officeDocument/2006/relationships/oleObject" Target="../embeddings/oleObject569.bin"/><Relationship Id="rId227" Type="http://schemas.openxmlformats.org/officeDocument/2006/relationships/oleObject" Target="../embeddings/oleObject222.bin"/><Relationship Id="rId781" Type="http://schemas.openxmlformats.org/officeDocument/2006/relationships/oleObject" Target="../embeddings/oleObject776.bin"/><Relationship Id="rId879" Type="http://schemas.openxmlformats.org/officeDocument/2006/relationships/oleObject" Target="../embeddings/oleObject874.bin"/><Relationship Id="rId434" Type="http://schemas.openxmlformats.org/officeDocument/2006/relationships/oleObject" Target="../embeddings/oleObject429.bin"/><Relationship Id="rId641" Type="http://schemas.openxmlformats.org/officeDocument/2006/relationships/oleObject" Target="../embeddings/oleObject636.bin"/><Relationship Id="rId739" Type="http://schemas.openxmlformats.org/officeDocument/2006/relationships/oleObject" Target="../embeddings/oleObject734.bin"/><Relationship Id="rId280" Type="http://schemas.openxmlformats.org/officeDocument/2006/relationships/oleObject" Target="../embeddings/oleObject275.bin"/><Relationship Id="rId501" Type="http://schemas.openxmlformats.org/officeDocument/2006/relationships/oleObject" Target="../embeddings/oleObject496.bin"/><Relationship Id="rId946" Type="http://schemas.openxmlformats.org/officeDocument/2006/relationships/oleObject" Target="../embeddings/oleObject941.bin"/><Relationship Id="rId75" Type="http://schemas.openxmlformats.org/officeDocument/2006/relationships/oleObject" Target="../embeddings/oleObject70.bin"/><Relationship Id="rId140" Type="http://schemas.openxmlformats.org/officeDocument/2006/relationships/oleObject" Target="../embeddings/oleObject135.bin"/><Relationship Id="rId378" Type="http://schemas.openxmlformats.org/officeDocument/2006/relationships/oleObject" Target="../embeddings/oleObject373.bin"/><Relationship Id="rId585" Type="http://schemas.openxmlformats.org/officeDocument/2006/relationships/oleObject" Target="../embeddings/oleObject580.bin"/><Relationship Id="rId792" Type="http://schemas.openxmlformats.org/officeDocument/2006/relationships/oleObject" Target="../embeddings/oleObject787.bin"/><Relationship Id="rId806" Type="http://schemas.openxmlformats.org/officeDocument/2006/relationships/oleObject" Target="../embeddings/oleObject801.bin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233.bin"/><Relationship Id="rId445" Type="http://schemas.openxmlformats.org/officeDocument/2006/relationships/oleObject" Target="../embeddings/oleObject440.bin"/><Relationship Id="rId652" Type="http://schemas.openxmlformats.org/officeDocument/2006/relationships/oleObject" Target="../embeddings/oleObject647.bin"/><Relationship Id="rId291" Type="http://schemas.openxmlformats.org/officeDocument/2006/relationships/oleObject" Target="../embeddings/oleObject286.bin"/><Relationship Id="rId305" Type="http://schemas.openxmlformats.org/officeDocument/2006/relationships/oleObject" Target="../embeddings/oleObject300.bin"/><Relationship Id="rId512" Type="http://schemas.openxmlformats.org/officeDocument/2006/relationships/oleObject" Target="../embeddings/oleObject507.bin"/><Relationship Id="rId957" Type="http://schemas.openxmlformats.org/officeDocument/2006/relationships/oleObject" Target="../embeddings/oleObject952.bin"/><Relationship Id="rId86" Type="http://schemas.openxmlformats.org/officeDocument/2006/relationships/oleObject" Target="../embeddings/oleObject81.bin"/><Relationship Id="rId151" Type="http://schemas.openxmlformats.org/officeDocument/2006/relationships/oleObject" Target="../embeddings/oleObject146.bin"/><Relationship Id="rId389" Type="http://schemas.openxmlformats.org/officeDocument/2006/relationships/oleObject" Target="../embeddings/oleObject384.bin"/><Relationship Id="rId596" Type="http://schemas.openxmlformats.org/officeDocument/2006/relationships/oleObject" Target="../embeddings/oleObject591.bin"/><Relationship Id="rId817" Type="http://schemas.openxmlformats.org/officeDocument/2006/relationships/oleObject" Target="../embeddings/oleObject812.bin"/><Relationship Id="rId1002" Type="http://schemas.openxmlformats.org/officeDocument/2006/relationships/oleObject" Target="../embeddings/oleObject997.bin"/><Relationship Id="rId249" Type="http://schemas.openxmlformats.org/officeDocument/2006/relationships/oleObject" Target="../embeddings/oleObject244.bin"/><Relationship Id="rId456" Type="http://schemas.openxmlformats.org/officeDocument/2006/relationships/oleObject" Target="../embeddings/oleObject451.bin"/><Relationship Id="rId663" Type="http://schemas.openxmlformats.org/officeDocument/2006/relationships/oleObject" Target="../embeddings/oleObject658.bin"/><Relationship Id="rId870" Type="http://schemas.openxmlformats.org/officeDocument/2006/relationships/oleObject" Target="../embeddings/oleObject865.bin"/><Relationship Id="rId13" Type="http://schemas.openxmlformats.org/officeDocument/2006/relationships/oleObject" Target="../embeddings/oleObject8.bin"/><Relationship Id="rId109" Type="http://schemas.openxmlformats.org/officeDocument/2006/relationships/oleObject" Target="../embeddings/oleObject104.bin"/><Relationship Id="rId316" Type="http://schemas.openxmlformats.org/officeDocument/2006/relationships/oleObject" Target="../embeddings/oleObject311.bin"/><Relationship Id="rId523" Type="http://schemas.openxmlformats.org/officeDocument/2006/relationships/oleObject" Target="../embeddings/oleObject518.bin"/><Relationship Id="rId968" Type="http://schemas.openxmlformats.org/officeDocument/2006/relationships/oleObject" Target="../embeddings/oleObject963.bin"/><Relationship Id="rId97" Type="http://schemas.openxmlformats.org/officeDocument/2006/relationships/oleObject" Target="../embeddings/oleObject92.bin"/><Relationship Id="rId730" Type="http://schemas.openxmlformats.org/officeDocument/2006/relationships/oleObject" Target="../embeddings/oleObject725.bin"/><Relationship Id="rId828" Type="http://schemas.openxmlformats.org/officeDocument/2006/relationships/oleObject" Target="../embeddings/oleObject823.bin"/><Relationship Id="rId1013" Type="http://schemas.openxmlformats.org/officeDocument/2006/relationships/oleObject" Target="../embeddings/oleObject1008.bin"/><Relationship Id="rId162" Type="http://schemas.openxmlformats.org/officeDocument/2006/relationships/oleObject" Target="../embeddings/oleObject157.bin"/><Relationship Id="rId467" Type="http://schemas.openxmlformats.org/officeDocument/2006/relationships/oleObject" Target="../embeddings/oleObject462.bin"/><Relationship Id="rId674" Type="http://schemas.openxmlformats.org/officeDocument/2006/relationships/oleObject" Target="../embeddings/oleObject669.bin"/><Relationship Id="rId881" Type="http://schemas.openxmlformats.org/officeDocument/2006/relationships/oleObject" Target="../embeddings/oleObject876.bin"/><Relationship Id="rId979" Type="http://schemas.openxmlformats.org/officeDocument/2006/relationships/oleObject" Target="../embeddings/oleObject974.bin"/><Relationship Id="rId24" Type="http://schemas.openxmlformats.org/officeDocument/2006/relationships/oleObject" Target="../embeddings/oleObject19.bin"/><Relationship Id="rId327" Type="http://schemas.openxmlformats.org/officeDocument/2006/relationships/oleObject" Target="../embeddings/oleObject322.bin"/><Relationship Id="rId534" Type="http://schemas.openxmlformats.org/officeDocument/2006/relationships/oleObject" Target="../embeddings/oleObject529.bin"/><Relationship Id="rId741" Type="http://schemas.openxmlformats.org/officeDocument/2006/relationships/oleObject" Target="../embeddings/oleObject736.bin"/><Relationship Id="rId839" Type="http://schemas.openxmlformats.org/officeDocument/2006/relationships/oleObject" Target="../embeddings/oleObject834.bin"/><Relationship Id="rId173" Type="http://schemas.openxmlformats.org/officeDocument/2006/relationships/oleObject" Target="../embeddings/oleObject168.bin"/><Relationship Id="rId380" Type="http://schemas.openxmlformats.org/officeDocument/2006/relationships/oleObject" Target="../embeddings/oleObject375.bin"/><Relationship Id="rId601" Type="http://schemas.openxmlformats.org/officeDocument/2006/relationships/oleObject" Target="../embeddings/oleObject596.bin"/><Relationship Id="rId1024" Type="http://schemas.openxmlformats.org/officeDocument/2006/relationships/oleObject" Target="../embeddings/oleObject1019.bin"/><Relationship Id="rId240" Type="http://schemas.openxmlformats.org/officeDocument/2006/relationships/oleObject" Target="../embeddings/oleObject235.bin"/><Relationship Id="rId478" Type="http://schemas.openxmlformats.org/officeDocument/2006/relationships/oleObject" Target="../embeddings/oleObject473.bin"/><Relationship Id="rId685" Type="http://schemas.openxmlformats.org/officeDocument/2006/relationships/oleObject" Target="../embeddings/oleObject680.bin"/><Relationship Id="rId892" Type="http://schemas.openxmlformats.org/officeDocument/2006/relationships/oleObject" Target="../embeddings/oleObject887.bin"/><Relationship Id="rId906" Type="http://schemas.openxmlformats.org/officeDocument/2006/relationships/oleObject" Target="../embeddings/oleObject901.bin"/><Relationship Id="rId35" Type="http://schemas.openxmlformats.org/officeDocument/2006/relationships/oleObject" Target="../embeddings/oleObject30.bin"/><Relationship Id="rId100" Type="http://schemas.openxmlformats.org/officeDocument/2006/relationships/oleObject" Target="../embeddings/oleObject95.bin"/><Relationship Id="rId338" Type="http://schemas.openxmlformats.org/officeDocument/2006/relationships/oleObject" Target="../embeddings/oleObject333.bin"/><Relationship Id="rId545" Type="http://schemas.openxmlformats.org/officeDocument/2006/relationships/oleObject" Target="../embeddings/oleObject540.bin"/><Relationship Id="rId752" Type="http://schemas.openxmlformats.org/officeDocument/2006/relationships/oleObject" Target="../embeddings/oleObject747.bin"/><Relationship Id="rId184" Type="http://schemas.openxmlformats.org/officeDocument/2006/relationships/oleObject" Target="../embeddings/oleObject179.bin"/><Relationship Id="rId391" Type="http://schemas.openxmlformats.org/officeDocument/2006/relationships/oleObject" Target="../embeddings/oleObject386.bin"/><Relationship Id="rId405" Type="http://schemas.openxmlformats.org/officeDocument/2006/relationships/oleObject" Target="../embeddings/oleObject400.bin"/><Relationship Id="rId612" Type="http://schemas.openxmlformats.org/officeDocument/2006/relationships/oleObject" Target="../embeddings/oleObject607.bin"/><Relationship Id="rId251" Type="http://schemas.openxmlformats.org/officeDocument/2006/relationships/oleObject" Target="../embeddings/oleObject246.bin"/><Relationship Id="rId489" Type="http://schemas.openxmlformats.org/officeDocument/2006/relationships/oleObject" Target="../embeddings/oleObject484.bin"/><Relationship Id="rId696" Type="http://schemas.openxmlformats.org/officeDocument/2006/relationships/oleObject" Target="../embeddings/oleObject691.bin"/><Relationship Id="rId917" Type="http://schemas.openxmlformats.org/officeDocument/2006/relationships/oleObject" Target="../embeddings/oleObject912.bin"/><Relationship Id="rId46" Type="http://schemas.openxmlformats.org/officeDocument/2006/relationships/oleObject" Target="../embeddings/oleObject41.bin"/><Relationship Id="rId349" Type="http://schemas.openxmlformats.org/officeDocument/2006/relationships/oleObject" Target="../embeddings/oleObject344.bin"/><Relationship Id="rId556" Type="http://schemas.openxmlformats.org/officeDocument/2006/relationships/oleObject" Target="../embeddings/oleObject551.bin"/><Relationship Id="rId763" Type="http://schemas.openxmlformats.org/officeDocument/2006/relationships/oleObject" Target="../embeddings/oleObject758.bin"/><Relationship Id="rId111" Type="http://schemas.openxmlformats.org/officeDocument/2006/relationships/oleObject" Target="../embeddings/oleObject106.bin"/><Relationship Id="rId195" Type="http://schemas.openxmlformats.org/officeDocument/2006/relationships/oleObject" Target="../embeddings/oleObject190.bin"/><Relationship Id="rId209" Type="http://schemas.openxmlformats.org/officeDocument/2006/relationships/oleObject" Target="../embeddings/oleObject204.bin"/><Relationship Id="rId416" Type="http://schemas.openxmlformats.org/officeDocument/2006/relationships/oleObject" Target="../embeddings/oleObject411.bin"/><Relationship Id="rId970" Type="http://schemas.openxmlformats.org/officeDocument/2006/relationships/oleObject" Target="../embeddings/oleObject965.bin"/><Relationship Id="rId623" Type="http://schemas.openxmlformats.org/officeDocument/2006/relationships/oleObject" Target="../embeddings/oleObject618.bin"/><Relationship Id="rId830" Type="http://schemas.openxmlformats.org/officeDocument/2006/relationships/oleObject" Target="../embeddings/oleObject825.bin"/><Relationship Id="rId928" Type="http://schemas.openxmlformats.org/officeDocument/2006/relationships/oleObject" Target="../embeddings/oleObject923.bin"/><Relationship Id="rId57" Type="http://schemas.openxmlformats.org/officeDocument/2006/relationships/oleObject" Target="../embeddings/oleObject52.bin"/><Relationship Id="rId262" Type="http://schemas.openxmlformats.org/officeDocument/2006/relationships/oleObject" Target="../embeddings/oleObject257.bin"/><Relationship Id="rId567" Type="http://schemas.openxmlformats.org/officeDocument/2006/relationships/oleObject" Target="../embeddings/oleObject562.bin"/><Relationship Id="rId122" Type="http://schemas.openxmlformats.org/officeDocument/2006/relationships/oleObject" Target="../embeddings/oleObject117.bin"/><Relationship Id="rId774" Type="http://schemas.openxmlformats.org/officeDocument/2006/relationships/oleObject" Target="../embeddings/oleObject769.bin"/><Relationship Id="rId981" Type="http://schemas.openxmlformats.org/officeDocument/2006/relationships/oleObject" Target="../embeddings/oleObject976.bin"/><Relationship Id="rId427" Type="http://schemas.openxmlformats.org/officeDocument/2006/relationships/oleObject" Target="../embeddings/oleObject422.bin"/><Relationship Id="rId634" Type="http://schemas.openxmlformats.org/officeDocument/2006/relationships/oleObject" Target="../embeddings/oleObject629.bin"/><Relationship Id="rId841" Type="http://schemas.openxmlformats.org/officeDocument/2006/relationships/oleObject" Target="../embeddings/oleObject836.bin"/><Relationship Id="rId273" Type="http://schemas.openxmlformats.org/officeDocument/2006/relationships/oleObject" Target="../embeddings/oleObject268.bin"/><Relationship Id="rId480" Type="http://schemas.openxmlformats.org/officeDocument/2006/relationships/oleObject" Target="../embeddings/oleObject475.bin"/><Relationship Id="rId701" Type="http://schemas.openxmlformats.org/officeDocument/2006/relationships/oleObject" Target="../embeddings/oleObject696.bin"/><Relationship Id="rId939" Type="http://schemas.openxmlformats.org/officeDocument/2006/relationships/oleObject" Target="../embeddings/oleObject934.bin"/><Relationship Id="rId68" Type="http://schemas.openxmlformats.org/officeDocument/2006/relationships/oleObject" Target="../embeddings/oleObject63.bin"/><Relationship Id="rId133" Type="http://schemas.openxmlformats.org/officeDocument/2006/relationships/oleObject" Target="../embeddings/oleObject128.bin"/><Relationship Id="rId340" Type="http://schemas.openxmlformats.org/officeDocument/2006/relationships/oleObject" Target="../embeddings/oleObject335.bin"/><Relationship Id="rId578" Type="http://schemas.openxmlformats.org/officeDocument/2006/relationships/oleObject" Target="../embeddings/oleObject573.bin"/><Relationship Id="rId785" Type="http://schemas.openxmlformats.org/officeDocument/2006/relationships/oleObject" Target="../embeddings/oleObject780.bin"/><Relationship Id="rId992" Type="http://schemas.openxmlformats.org/officeDocument/2006/relationships/oleObject" Target="../embeddings/oleObject987.bin"/><Relationship Id="rId200" Type="http://schemas.openxmlformats.org/officeDocument/2006/relationships/oleObject" Target="../embeddings/oleObject195.bin"/><Relationship Id="rId438" Type="http://schemas.openxmlformats.org/officeDocument/2006/relationships/oleObject" Target="../embeddings/oleObject433.bin"/><Relationship Id="rId645" Type="http://schemas.openxmlformats.org/officeDocument/2006/relationships/oleObject" Target="../embeddings/oleObject640.bin"/><Relationship Id="rId852" Type="http://schemas.openxmlformats.org/officeDocument/2006/relationships/oleObject" Target="../embeddings/oleObject847.bin"/><Relationship Id="rId284" Type="http://schemas.openxmlformats.org/officeDocument/2006/relationships/oleObject" Target="../embeddings/oleObject279.bin"/><Relationship Id="rId491" Type="http://schemas.openxmlformats.org/officeDocument/2006/relationships/oleObject" Target="../embeddings/oleObject486.bin"/><Relationship Id="rId505" Type="http://schemas.openxmlformats.org/officeDocument/2006/relationships/oleObject" Target="../embeddings/oleObject500.bin"/><Relationship Id="rId712" Type="http://schemas.openxmlformats.org/officeDocument/2006/relationships/oleObject" Target="../embeddings/oleObject707.bin"/><Relationship Id="rId79" Type="http://schemas.openxmlformats.org/officeDocument/2006/relationships/oleObject" Target="../embeddings/oleObject74.bin"/><Relationship Id="rId144" Type="http://schemas.openxmlformats.org/officeDocument/2006/relationships/oleObject" Target="../embeddings/oleObject139.bin"/><Relationship Id="rId589" Type="http://schemas.openxmlformats.org/officeDocument/2006/relationships/oleObject" Target="../embeddings/oleObject584.bin"/><Relationship Id="rId796" Type="http://schemas.openxmlformats.org/officeDocument/2006/relationships/oleObject" Target="../embeddings/oleObject791.bin"/><Relationship Id="rId351" Type="http://schemas.openxmlformats.org/officeDocument/2006/relationships/oleObject" Target="../embeddings/oleObject346.bin"/><Relationship Id="rId449" Type="http://schemas.openxmlformats.org/officeDocument/2006/relationships/oleObject" Target="../embeddings/oleObject444.bin"/><Relationship Id="rId656" Type="http://schemas.openxmlformats.org/officeDocument/2006/relationships/oleObject" Target="../embeddings/oleObject651.bin"/><Relationship Id="rId863" Type="http://schemas.openxmlformats.org/officeDocument/2006/relationships/oleObject" Target="../embeddings/oleObject858.bin"/><Relationship Id="rId211" Type="http://schemas.openxmlformats.org/officeDocument/2006/relationships/oleObject" Target="../embeddings/oleObject206.bin"/><Relationship Id="rId295" Type="http://schemas.openxmlformats.org/officeDocument/2006/relationships/oleObject" Target="../embeddings/oleObject290.bin"/><Relationship Id="rId309" Type="http://schemas.openxmlformats.org/officeDocument/2006/relationships/oleObject" Target="../embeddings/oleObject304.bin"/><Relationship Id="rId516" Type="http://schemas.openxmlformats.org/officeDocument/2006/relationships/oleObject" Target="../embeddings/oleObject511.bin"/><Relationship Id="rId723" Type="http://schemas.openxmlformats.org/officeDocument/2006/relationships/oleObject" Target="../embeddings/oleObject718.bin"/><Relationship Id="rId930" Type="http://schemas.openxmlformats.org/officeDocument/2006/relationships/oleObject" Target="../embeddings/oleObject925.bin"/><Relationship Id="rId1006" Type="http://schemas.openxmlformats.org/officeDocument/2006/relationships/oleObject" Target="../embeddings/oleObject1001.bin"/><Relationship Id="rId155" Type="http://schemas.openxmlformats.org/officeDocument/2006/relationships/oleObject" Target="../embeddings/oleObject150.bin"/><Relationship Id="rId362" Type="http://schemas.openxmlformats.org/officeDocument/2006/relationships/oleObject" Target="../embeddings/oleObject357.bin"/><Relationship Id="rId222" Type="http://schemas.openxmlformats.org/officeDocument/2006/relationships/oleObject" Target="../embeddings/oleObject217.bin"/><Relationship Id="rId667" Type="http://schemas.openxmlformats.org/officeDocument/2006/relationships/oleObject" Target="../embeddings/oleObject662.bin"/><Relationship Id="rId874" Type="http://schemas.openxmlformats.org/officeDocument/2006/relationships/oleObject" Target="../embeddings/oleObject869.bin"/><Relationship Id="rId17" Type="http://schemas.openxmlformats.org/officeDocument/2006/relationships/oleObject" Target="../embeddings/oleObject12.bin"/><Relationship Id="rId527" Type="http://schemas.openxmlformats.org/officeDocument/2006/relationships/oleObject" Target="../embeddings/oleObject522.bin"/><Relationship Id="rId734" Type="http://schemas.openxmlformats.org/officeDocument/2006/relationships/oleObject" Target="../embeddings/oleObject729.bin"/><Relationship Id="rId941" Type="http://schemas.openxmlformats.org/officeDocument/2006/relationships/oleObject" Target="../embeddings/oleObject936.bin"/><Relationship Id="rId70" Type="http://schemas.openxmlformats.org/officeDocument/2006/relationships/oleObject" Target="../embeddings/oleObject65.bin"/><Relationship Id="rId166" Type="http://schemas.openxmlformats.org/officeDocument/2006/relationships/oleObject" Target="../embeddings/oleObject161.bin"/><Relationship Id="rId373" Type="http://schemas.openxmlformats.org/officeDocument/2006/relationships/oleObject" Target="../embeddings/oleObject368.bin"/><Relationship Id="rId580" Type="http://schemas.openxmlformats.org/officeDocument/2006/relationships/oleObject" Target="../embeddings/oleObject575.bin"/><Relationship Id="rId801" Type="http://schemas.openxmlformats.org/officeDocument/2006/relationships/oleObject" Target="../embeddings/oleObject796.bin"/><Relationship Id="rId1017" Type="http://schemas.openxmlformats.org/officeDocument/2006/relationships/oleObject" Target="../embeddings/oleObject1012.bin"/><Relationship Id="rId1" Type="http://schemas.openxmlformats.org/officeDocument/2006/relationships/printerSettings" Target="../printerSettings/printerSettings2.bin"/><Relationship Id="rId233" Type="http://schemas.openxmlformats.org/officeDocument/2006/relationships/oleObject" Target="../embeddings/oleObject228.bin"/><Relationship Id="rId440" Type="http://schemas.openxmlformats.org/officeDocument/2006/relationships/oleObject" Target="../embeddings/oleObject435.bin"/><Relationship Id="rId678" Type="http://schemas.openxmlformats.org/officeDocument/2006/relationships/oleObject" Target="../embeddings/oleObject673.bin"/><Relationship Id="rId885" Type="http://schemas.openxmlformats.org/officeDocument/2006/relationships/oleObject" Target="../embeddings/oleObject880.bin"/><Relationship Id="rId28" Type="http://schemas.openxmlformats.org/officeDocument/2006/relationships/oleObject" Target="../embeddings/oleObject23.bin"/><Relationship Id="rId300" Type="http://schemas.openxmlformats.org/officeDocument/2006/relationships/oleObject" Target="../embeddings/oleObject295.bin"/><Relationship Id="rId538" Type="http://schemas.openxmlformats.org/officeDocument/2006/relationships/oleObject" Target="../embeddings/oleObject533.bin"/><Relationship Id="rId745" Type="http://schemas.openxmlformats.org/officeDocument/2006/relationships/oleObject" Target="../embeddings/oleObject740.bin"/><Relationship Id="rId952" Type="http://schemas.openxmlformats.org/officeDocument/2006/relationships/oleObject" Target="../embeddings/oleObject947.bin"/><Relationship Id="rId81" Type="http://schemas.openxmlformats.org/officeDocument/2006/relationships/oleObject" Target="../embeddings/oleObject76.bin"/><Relationship Id="rId177" Type="http://schemas.openxmlformats.org/officeDocument/2006/relationships/oleObject" Target="../embeddings/oleObject172.bin"/><Relationship Id="rId384" Type="http://schemas.openxmlformats.org/officeDocument/2006/relationships/oleObject" Target="../embeddings/oleObject379.bin"/><Relationship Id="rId591" Type="http://schemas.openxmlformats.org/officeDocument/2006/relationships/oleObject" Target="../embeddings/oleObject586.bin"/><Relationship Id="rId605" Type="http://schemas.openxmlformats.org/officeDocument/2006/relationships/oleObject" Target="../embeddings/oleObject600.bin"/><Relationship Id="rId812" Type="http://schemas.openxmlformats.org/officeDocument/2006/relationships/oleObject" Target="../embeddings/oleObject807.bin"/><Relationship Id="rId1028" Type="http://schemas.openxmlformats.org/officeDocument/2006/relationships/oleObject" Target="../embeddings/oleObject1023.bin"/><Relationship Id="rId244" Type="http://schemas.openxmlformats.org/officeDocument/2006/relationships/oleObject" Target="../embeddings/oleObject239.bin"/><Relationship Id="rId689" Type="http://schemas.openxmlformats.org/officeDocument/2006/relationships/oleObject" Target="../embeddings/oleObject684.bin"/><Relationship Id="rId896" Type="http://schemas.openxmlformats.org/officeDocument/2006/relationships/oleObject" Target="../embeddings/oleObject891.bin"/><Relationship Id="rId39" Type="http://schemas.openxmlformats.org/officeDocument/2006/relationships/oleObject" Target="../embeddings/oleObject34.bin"/><Relationship Id="rId451" Type="http://schemas.openxmlformats.org/officeDocument/2006/relationships/oleObject" Target="../embeddings/oleObject446.bin"/><Relationship Id="rId549" Type="http://schemas.openxmlformats.org/officeDocument/2006/relationships/oleObject" Target="../embeddings/oleObject544.bin"/><Relationship Id="rId756" Type="http://schemas.openxmlformats.org/officeDocument/2006/relationships/oleObject" Target="../embeddings/oleObject751.bin"/><Relationship Id="rId104" Type="http://schemas.openxmlformats.org/officeDocument/2006/relationships/oleObject" Target="../embeddings/oleObject99.bin"/><Relationship Id="rId188" Type="http://schemas.openxmlformats.org/officeDocument/2006/relationships/oleObject" Target="../embeddings/oleObject183.bin"/><Relationship Id="rId311" Type="http://schemas.openxmlformats.org/officeDocument/2006/relationships/oleObject" Target="../embeddings/oleObject306.bin"/><Relationship Id="rId395" Type="http://schemas.openxmlformats.org/officeDocument/2006/relationships/oleObject" Target="../embeddings/oleObject390.bin"/><Relationship Id="rId409" Type="http://schemas.openxmlformats.org/officeDocument/2006/relationships/oleObject" Target="../embeddings/oleObject404.bin"/><Relationship Id="rId963" Type="http://schemas.openxmlformats.org/officeDocument/2006/relationships/oleObject" Target="../embeddings/oleObject958.bin"/><Relationship Id="rId92" Type="http://schemas.openxmlformats.org/officeDocument/2006/relationships/oleObject" Target="../embeddings/oleObject87.bin"/><Relationship Id="rId616" Type="http://schemas.openxmlformats.org/officeDocument/2006/relationships/oleObject" Target="../embeddings/oleObject611.bin"/><Relationship Id="rId823" Type="http://schemas.openxmlformats.org/officeDocument/2006/relationships/oleObject" Target="../embeddings/oleObject818.bin"/><Relationship Id="rId255" Type="http://schemas.openxmlformats.org/officeDocument/2006/relationships/oleObject" Target="../embeddings/oleObject250.bin"/><Relationship Id="rId462" Type="http://schemas.openxmlformats.org/officeDocument/2006/relationships/oleObject" Target="../embeddings/oleObject457.bin"/><Relationship Id="rId115" Type="http://schemas.openxmlformats.org/officeDocument/2006/relationships/oleObject" Target="../embeddings/oleObject110.bin"/><Relationship Id="rId322" Type="http://schemas.openxmlformats.org/officeDocument/2006/relationships/oleObject" Target="../embeddings/oleObject317.bin"/><Relationship Id="rId767" Type="http://schemas.openxmlformats.org/officeDocument/2006/relationships/oleObject" Target="../embeddings/oleObject762.bin"/><Relationship Id="rId974" Type="http://schemas.openxmlformats.org/officeDocument/2006/relationships/oleObject" Target="../embeddings/oleObject969.bin"/><Relationship Id="rId199" Type="http://schemas.openxmlformats.org/officeDocument/2006/relationships/oleObject" Target="../embeddings/oleObject194.bin"/><Relationship Id="rId627" Type="http://schemas.openxmlformats.org/officeDocument/2006/relationships/oleObject" Target="../embeddings/oleObject622.bin"/><Relationship Id="rId834" Type="http://schemas.openxmlformats.org/officeDocument/2006/relationships/oleObject" Target="../embeddings/oleObject829.bin"/><Relationship Id="rId266" Type="http://schemas.openxmlformats.org/officeDocument/2006/relationships/oleObject" Target="../embeddings/oleObject261.bin"/><Relationship Id="rId473" Type="http://schemas.openxmlformats.org/officeDocument/2006/relationships/oleObject" Target="../embeddings/oleObject468.bin"/><Relationship Id="rId680" Type="http://schemas.openxmlformats.org/officeDocument/2006/relationships/oleObject" Target="../embeddings/oleObject675.bin"/><Relationship Id="rId901" Type="http://schemas.openxmlformats.org/officeDocument/2006/relationships/oleObject" Target="../embeddings/oleObject896.bin"/><Relationship Id="rId30" Type="http://schemas.openxmlformats.org/officeDocument/2006/relationships/oleObject" Target="../embeddings/oleObject25.bin"/><Relationship Id="rId126" Type="http://schemas.openxmlformats.org/officeDocument/2006/relationships/oleObject" Target="../embeddings/oleObject121.bin"/><Relationship Id="rId333" Type="http://schemas.openxmlformats.org/officeDocument/2006/relationships/oleObject" Target="../embeddings/oleObject328.bin"/><Relationship Id="rId540" Type="http://schemas.openxmlformats.org/officeDocument/2006/relationships/oleObject" Target="../embeddings/oleObject535.bin"/><Relationship Id="rId778" Type="http://schemas.openxmlformats.org/officeDocument/2006/relationships/oleObject" Target="../embeddings/oleObject773.bin"/><Relationship Id="rId985" Type="http://schemas.openxmlformats.org/officeDocument/2006/relationships/oleObject" Target="../embeddings/oleObject980.bin"/><Relationship Id="rId638" Type="http://schemas.openxmlformats.org/officeDocument/2006/relationships/oleObject" Target="../embeddings/oleObject633.bin"/><Relationship Id="rId845" Type="http://schemas.openxmlformats.org/officeDocument/2006/relationships/oleObject" Target="../embeddings/oleObject840.bin"/><Relationship Id="rId1030" Type="http://schemas.openxmlformats.org/officeDocument/2006/relationships/comments" Target="../comments1.xml"/><Relationship Id="rId277" Type="http://schemas.openxmlformats.org/officeDocument/2006/relationships/oleObject" Target="../embeddings/oleObject272.bin"/><Relationship Id="rId400" Type="http://schemas.openxmlformats.org/officeDocument/2006/relationships/oleObject" Target="../embeddings/oleObject395.bin"/><Relationship Id="rId484" Type="http://schemas.openxmlformats.org/officeDocument/2006/relationships/oleObject" Target="../embeddings/oleObject479.bin"/><Relationship Id="rId705" Type="http://schemas.openxmlformats.org/officeDocument/2006/relationships/oleObject" Target="../embeddings/oleObject700.bin"/><Relationship Id="rId137" Type="http://schemas.openxmlformats.org/officeDocument/2006/relationships/oleObject" Target="../embeddings/oleObject132.bin"/><Relationship Id="rId344" Type="http://schemas.openxmlformats.org/officeDocument/2006/relationships/oleObject" Target="../embeddings/oleObject339.bin"/><Relationship Id="rId691" Type="http://schemas.openxmlformats.org/officeDocument/2006/relationships/oleObject" Target="../embeddings/oleObject686.bin"/><Relationship Id="rId789" Type="http://schemas.openxmlformats.org/officeDocument/2006/relationships/oleObject" Target="../embeddings/oleObject784.bin"/><Relationship Id="rId912" Type="http://schemas.openxmlformats.org/officeDocument/2006/relationships/oleObject" Target="../embeddings/oleObject907.bin"/><Relationship Id="rId996" Type="http://schemas.openxmlformats.org/officeDocument/2006/relationships/oleObject" Target="../embeddings/oleObject991.bin"/><Relationship Id="rId41" Type="http://schemas.openxmlformats.org/officeDocument/2006/relationships/oleObject" Target="../embeddings/oleObject36.bin"/><Relationship Id="rId551" Type="http://schemas.openxmlformats.org/officeDocument/2006/relationships/oleObject" Target="../embeddings/oleObject546.bin"/><Relationship Id="rId649" Type="http://schemas.openxmlformats.org/officeDocument/2006/relationships/oleObject" Target="../embeddings/oleObject644.bin"/><Relationship Id="rId856" Type="http://schemas.openxmlformats.org/officeDocument/2006/relationships/oleObject" Target="../embeddings/oleObject851.bin"/><Relationship Id="rId190" Type="http://schemas.openxmlformats.org/officeDocument/2006/relationships/oleObject" Target="../embeddings/oleObject185.bin"/><Relationship Id="rId204" Type="http://schemas.openxmlformats.org/officeDocument/2006/relationships/oleObject" Target="../embeddings/oleObject199.bin"/><Relationship Id="rId288" Type="http://schemas.openxmlformats.org/officeDocument/2006/relationships/oleObject" Target="../embeddings/oleObject283.bin"/><Relationship Id="rId411" Type="http://schemas.openxmlformats.org/officeDocument/2006/relationships/oleObject" Target="../embeddings/oleObject406.bin"/><Relationship Id="rId509" Type="http://schemas.openxmlformats.org/officeDocument/2006/relationships/oleObject" Target="../embeddings/oleObject504.bin"/><Relationship Id="rId495" Type="http://schemas.openxmlformats.org/officeDocument/2006/relationships/oleObject" Target="../embeddings/oleObject490.bin"/><Relationship Id="rId716" Type="http://schemas.openxmlformats.org/officeDocument/2006/relationships/oleObject" Target="../embeddings/oleObject711.bin"/><Relationship Id="rId923" Type="http://schemas.openxmlformats.org/officeDocument/2006/relationships/oleObject" Target="../embeddings/oleObject918.bin"/><Relationship Id="rId52" Type="http://schemas.openxmlformats.org/officeDocument/2006/relationships/oleObject" Target="../embeddings/oleObject47.bin"/><Relationship Id="rId148" Type="http://schemas.openxmlformats.org/officeDocument/2006/relationships/oleObject" Target="../embeddings/oleObject143.bin"/><Relationship Id="rId355" Type="http://schemas.openxmlformats.org/officeDocument/2006/relationships/oleObject" Target="../embeddings/oleObject350.bin"/><Relationship Id="rId562" Type="http://schemas.openxmlformats.org/officeDocument/2006/relationships/oleObject" Target="../embeddings/oleObject557.bin"/><Relationship Id="rId215" Type="http://schemas.openxmlformats.org/officeDocument/2006/relationships/oleObject" Target="../embeddings/oleObject210.bin"/><Relationship Id="rId422" Type="http://schemas.openxmlformats.org/officeDocument/2006/relationships/oleObject" Target="../embeddings/oleObject417.bin"/><Relationship Id="rId867" Type="http://schemas.openxmlformats.org/officeDocument/2006/relationships/oleObject" Target="../embeddings/oleObject862.bin"/><Relationship Id="rId299" Type="http://schemas.openxmlformats.org/officeDocument/2006/relationships/oleObject" Target="../embeddings/oleObject294.bin"/><Relationship Id="rId727" Type="http://schemas.openxmlformats.org/officeDocument/2006/relationships/oleObject" Target="../embeddings/oleObject722.bin"/><Relationship Id="rId934" Type="http://schemas.openxmlformats.org/officeDocument/2006/relationships/oleObject" Target="../embeddings/oleObject929.bin"/><Relationship Id="rId63" Type="http://schemas.openxmlformats.org/officeDocument/2006/relationships/oleObject" Target="../embeddings/oleObject58.bin"/><Relationship Id="rId159" Type="http://schemas.openxmlformats.org/officeDocument/2006/relationships/oleObject" Target="../embeddings/oleObject154.bin"/><Relationship Id="rId366" Type="http://schemas.openxmlformats.org/officeDocument/2006/relationships/oleObject" Target="../embeddings/oleObject361.bin"/><Relationship Id="rId573" Type="http://schemas.openxmlformats.org/officeDocument/2006/relationships/oleObject" Target="../embeddings/oleObject568.bin"/><Relationship Id="rId780" Type="http://schemas.openxmlformats.org/officeDocument/2006/relationships/oleObject" Target="../embeddings/oleObject775.bin"/><Relationship Id="rId226" Type="http://schemas.openxmlformats.org/officeDocument/2006/relationships/oleObject" Target="../embeddings/oleObject221.bin"/><Relationship Id="rId433" Type="http://schemas.openxmlformats.org/officeDocument/2006/relationships/oleObject" Target="../embeddings/oleObject428.bin"/><Relationship Id="rId878" Type="http://schemas.openxmlformats.org/officeDocument/2006/relationships/oleObject" Target="../embeddings/oleObject873.bin"/><Relationship Id="rId640" Type="http://schemas.openxmlformats.org/officeDocument/2006/relationships/oleObject" Target="../embeddings/oleObject635.bin"/><Relationship Id="rId738" Type="http://schemas.openxmlformats.org/officeDocument/2006/relationships/oleObject" Target="../embeddings/oleObject733.bin"/><Relationship Id="rId945" Type="http://schemas.openxmlformats.org/officeDocument/2006/relationships/oleObject" Target="../embeddings/oleObject940.bin"/><Relationship Id="rId74" Type="http://schemas.openxmlformats.org/officeDocument/2006/relationships/oleObject" Target="../embeddings/oleObject69.bin"/><Relationship Id="rId377" Type="http://schemas.openxmlformats.org/officeDocument/2006/relationships/oleObject" Target="../embeddings/oleObject372.bin"/><Relationship Id="rId500" Type="http://schemas.openxmlformats.org/officeDocument/2006/relationships/oleObject" Target="../embeddings/oleObject495.bin"/><Relationship Id="rId584" Type="http://schemas.openxmlformats.org/officeDocument/2006/relationships/oleObject" Target="../embeddings/oleObject579.bin"/><Relationship Id="rId805" Type="http://schemas.openxmlformats.org/officeDocument/2006/relationships/oleObject" Target="../embeddings/oleObject800.bin"/><Relationship Id="rId5" Type="http://schemas.openxmlformats.org/officeDocument/2006/relationships/image" Target="../media/image3.emf"/><Relationship Id="rId237" Type="http://schemas.openxmlformats.org/officeDocument/2006/relationships/oleObject" Target="../embeddings/oleObject232.bin"/><Relationship Id="rId791" Type="http://schemas.openxmlformats.org/officeDocument/2006/relationships/oleObject" Target="../embeddings/oleObject786.bin"/><Relationship Id="rId889" Type="http://schemas.openxmlformats.org/officeDocument/2006/relationships/oleObject" Target="../embeddings/oleObject884.bin"/><Relationship Id="rId444" Type="http://schemas.openxmlformats.org/officeDocument/2006/relationships/oleObject" Target="../embeddings/oleObject439.bin"/><Relationship Id="rId651" Type="http://schemas.openxmlformats.org/officeDocument/2006/relationships/oleObject" Target="../embeddings/oleObject646.bin"/><Relationship Id="rId749" Type="http://schemas.openxmlformats.org/officeDocument/2006/relationships/oleObject" Target="../embeddings/oleObject744.bin"/><Relationship Id="rId290" Type="http://schemas.openxmlformats.org/officeDocument/2006/relationships/oleObject" Target="../embeddings/oleObject285.bin"/><Relationship Id="rId304" Type="http://schemas.openxmlformats.org/officeDocument/2006/relationships/oleObject" Target="../embeddings/oleObject299.bin"/><Relationship Id="rId388" Type="http://schemas.openxmlformats.org/officeDocument/2006/relationships/oleObject" Target="../embeddings/oleObject383.bin"/><Relationship Id="rId511" Type="http://schemas.openxmlformats.org/officeDocument/2006/relationships/oleObject" Target="../embeddings/oleObject506.bin"/><Relationship Id="rId609" Type="http://schemas.openxmlformats.org/officeDocument/2006/relationships/oleObject" Target="../embeddings/oleObject604.bin"/><Relationship Id="rId956" Type="http://schemas.openxmlformats.org/officeDocument/2006/relationships/oleObject" Target="../embeddings/oleObject951.bin"/><Relationship Id="rId85" Type="http://schemas.openxmlformats.org/officeDocument/2006/relationships/oleObject" Target="../embeddings/oleObject80.bin"/><Relationship Id="rId150" Type="http://schemas.openxmlformats.org/officeDocument/2006/relationships/oleObject" Target="../embeddings/oleObject145.bin"/><Relationship Id="rId595" Type="http://schemas.openxmlformats.org/officeDocument/2006/relationships/oleObject" Target="../embeddings/oleObject590.bin"/><Relationship Id="rId816" Type="http://schemas.openxmlformats.org/officeDocument/2006/relationships/oleObject" Target="../embeddings/oleObject811.bin"/><Relationship Id="rId1001" Type="http://schemas.openxmlformats.org/officeDocument/2006/relationships/oleObject" Target="../embeddings/oleObject996.bin"/><Relationship Id="rId248" Type="http://schemas.openxmlformats.org/officeDocument/2006/relationships/oleObject" Target="../embeddings/oleObject243.bin"/><Relationship Id="rId455" Type="http://schemas.openxmlformats.org/officeDocument/2006/relationships/oleObject" Target="../embeddings/oleObject450.bin"/><Relationship Id="rId662" Type="http://schemas.openxmlformats.org/officeDocument/2006/relationships/oleObject" Target="../embeddings/oleObject657.bin"/><Relationship Id="rId12" Type="http://schemas.openxmlformats.org/officeDocument/2006/relationships/oleObject" Target="../embeddings/oleObject7.bin"/><Relationship Id="rId108" Type="http://schemas.openxmlformats.org/officeDocument/2006/relationships/oleObject" Target="../embeddings/oleObject103.bin"/><Relationship Id="rId315" Type="http://schemas.openxmlformats.org/officeDocument/2006/relationships/oleObject" Target="../embeddings/oleObject310.bin"/><Relationship Id="rId522" Type="http://schemas.openxmlformats.org/officeDocument/2006/relationships/oleObject" Target="../embeddings/oleObject517.bin"/><Relationship Id="rId967" Type="http://schemas.openxmlformats.org/officeDocument/2006/relationships/oleObject" Target="../embeddings/oleObject962.bin"/><Relationship Id="rId96" Type="http://schemas.openxmlformats.org/officeDocument/2006/relationships/oleObject" Target="../embeddings/oleObject91.bin"/><Relationship Id="rId161" Type="http://schemas.openxmlformats.org/officeDocument/2006/relationships/oleObject" Target="../embeddings/oleObject156.bin"/><Relationship Id="rId399" Type="http://schemas.openxmlformats.org/officeDocument/2006/relationships/oleObject" Target="../embeddings/oleObject394.bin"/><Relationship Id="rId827" Type="http://schemas.openxmlformats.org/officeDocument/2006/relationships/oleObject" Target="../embeddings/oleObject822.bin"/><Relationship Id="rId1012" Type="http://schemas.openxmlformats.org/officeDocument/2006/relationships/oleObject" Target="../embeddings/oleObject1007.bin"/><Relationship Id="rId259" Type="http://schemas.openxmlformats.org/officeDocument/2006/relationships/oleObject" Target="../embeddings/oleObject254.bin"/><Relationship Id="rId466" Type="http://schemas.openxmlformats.org/officeDocument/2006/relationships/oleObject" Target="../embeddings/oleObject461.bin"/><Relationship Id="rId673" Type="http://schemas.openxmlformats.org/officeDocument/2006/relationships/oleObject" Target="../embeddings/oleObject668.bin"/><Relationship Id="rId880" Type="http://schemas.openxmlformats.org/officeDocument/2006/relationships/oleObject" Target="../embeddings/oleObject875.bin"/><Relationship Id="rId23" Type="http://schemas.openxmlformats.org/officeDocument/2006/relationships/oleObject" Target="../embeddings/oleObject18.bin"/><Relationship Id="rId119" Type="http://schemas.openxmlformats.org/officeDocument/2006/relationships/oleObject" Target="../embeddings/oleObject114.bin"/><Relationship Id="rId326" Type="http://schemas.openxmlformats.org/officeDocument/2006/relationships/oleObject" Target="../embeddings/oleObject321.bin"/><Relationship Id="rId533" Type="http://schemas.openxmlformats.org/officeDocument/2006/relationships/oleObject" Target="../embeddings/oleObject528.bin"/><Relationship Id="rId978" Type="http://schemas.openxmlformats.org/officeDocument/2006/relationships/oleObject" Target="../embeddings/oleObject973.bin"/><Relationship Id="rId740" Type="http://schemas.openxmlformats.org/officeDocument/2006/relationships/oleObject" Target="../embeddings/oleObject735.bin"/><Relationship Id="rId838" Type="http://schemas.openxmlformats.org/officeDocument/2006/relationships/oleObject" Target="../embeddings/oleObject833.bin"/><Relationship Id="rId1023" Type="http://schemas.openxmlformats.org/officeDocument/2006/relationships/oleObject" Target="../embeddings/oleObject1018.bin"/><Relationship Id="rId172" Type="http://schemas.openxmlformats.org/officeDocument/2006/relationships/oleObject" Target="../embeddings/oleObject167.bin"/><Relationship Id="rId477" Type="http://schemas.openxmlformats.org/officeDocument/2006/relationships/oleObject" Target="../embeddings/oleObject472.bin"/><Relationship Id="rId600" Type="http://schemas.openxmlformats.org/officeDocument/2006/relationships/oleObject" Target="../embeddings/oleObject595.bin"/><Relationship Id="rId684" Type="http://schemas.openxmlformats.org/officeDocument/2006/relationships/oleObject" Target="../embeddings/oleObject679.bin"/><Relationship Id="rId337" Type="http://schemas.openxmlformats.org/officeDocument/2006/relationships/oleObject" Target="../embeddings/oleObject332.bin"/><Relationship Id="rId891" Type="http://schemas.openxmlformats.org/officeDocument/2006/relationships/oleObject" Target="../embeddings/oleObject886.bin"/><Relationship Id="rId905" Type="http://schemas.openxmlformats.org/officeDocument/2006/relationships/oleObject" Target="../embeddings/oleObject900.bin"/><Relationship Id="rId989" Type="http://schemas.openxmlformats.org/officeDocument/2006/relationships/oleObject" Target="../embeddings/oleObject984.bin"/><Relationship Id="rId34" Type="http://schemas.openxmlformats.org/officeDocument/2006/relationships/oleObject" Target="../embeddings/oleObject29.bin"/><Relationship Id="rId544" Type="http://schemas.openxmlformats.org/officeDocument/2006/relationships/oleObject" Target="../embeddings/oleObject539.bin"/><Relationship Id="rId751" Type="http://schemas.openxmlformats.org/officeDocument/2006/relationships/oleObject" Target="../embeddings/oleObject746.bin"/><Relationship Id="rId849" Type="http://schemas.openxmlformats.org/officeDocument/2006/relationships/oleObject" Target="../embeddings/oleObject844.bin"/><Relationship Id="rId183" Type="http://schemas.openxmlformats.org/officeDocument/2006/relationships/oleObject" Target="../embeddings/oleObject178.bin"/><Relationship Id="rId390" Type="http://schemas.openxmlformats.org/officeDocument/2006/relationships/oleObject" Target="../embeddings/oleObject385.bin"/><Relationship Id="rId404" Type="http://schemas.openxmlformats.org/officeDocument/2006/relationships/oleObject" Target="../embeddings/oleObject399.bin"/><Relationship Id="rId611" Type="http://schemas.openxmlformats.org/officeDocument/2006/relationships/oleObject" Target="../embeddings/oleObject606.bin"/><Relationship Id="rId250" Type="http://schemas.openxmlformats.org/officeDocument/2006/relationships/oleObject" Target="../embeddings/oleObject245.bin"/><Relationship Id="rId488" Type="http://schemas.openxmlformats.org/officeDocument/2006/relationships/oleObject" Target="../embeddings/oleObject483.bin"/><Relationship Id="rId695" Type="http://schemas.openxmlformats.org/officeDocument/2006/relationships/oleObject" Target="../embeddings/oleObject690.bin"/><Relationship Id="rId709" Type="http://schemas.openxmlformats.org/officeDocument/2006/relationships/oleObject" Target="../embeddings/oleObject704.bin"/><Relationship Id="rId916" Type="http://schemas.openxmlformats.org/officeDocument/2006/relationships/oleObject" Target="../embeddings/oleObject911.bin"/><Relationship Id="rId45" Type="http://schemas.openxmlformats.org/officeDocument/2006/relationships/oleObject" Target="../embeddings/oleObject40.bin"/><Relationship Id="rId110" Type="http://schemas.openxmlformats.org/officeDocument/2006/relationships/oleObject" Target="../embeddings/oleObject105.bin"/><Relationship Id="rId348" Type="http://schemas.openxmlformats.org/officeDocument/2006/relationships/oleObject" Target="../embeddings/oleObject343.bin"/><Relationship Id="rId555" Type="http://schemas.openxmlformats.org/officeDocument/2006/relationships/oleObject" Target="../embeddings/oleObject550.bin"/><Relationship Id="rId762" Type="http://schemas.openxmlformats.org/officeDocument/2006/relationships/oleObject" Target="../embeddings/oleObject757.bin"/><Relationship Id="rId194" Type="http://schemas.openxmlformats.org/officeDocument/2006/relationships/oleObject" Target="../embeddings/oleObject189.bin"/><Relationship Id="rId208" Type="http://schemas.openxmlformats.org/officeDocument/2006/relationships/oleObject" Target="../embeddings/oleObject203.bin"/><Relationship Id="rId415" Type="http://schemas.openxmlformats.org/officeDocument/2006/relationships/oleObject" Target="../embeddings/oleObject410.bin"/><Relationship Id="rId622" Type="http://schemas.openxmlformats.org/officeDocument/2006/relationships/oleObject" Target="../embeddings/oleObject617.bin"/><Relationship Id="rId261" Type="http://schemas.openxmlformats.org/officeDocument/2006/relationships/oleObject" Target="../embeddings/oleObject256.bin"/><Relationship Id="rId499" Type="http://schemas.openxmlformats.org/officeDocument/2006/relationships/oleObject" Target="../embeddings/oleObject494.bin"/><Relationship Id="rId927" Type="http://schemas.openxmlformats.org/officeDocument/2006/relationships/oleObject" Target="../embeddings/oleObject922.bin"/><Relationship Id="rId56" Type="http://schemas.openxmlformats.org/officeDocument/2006/relationships/oleObject" Target="../embeddings/oleObject51.bin"/><Relationship Id="rId359" Type="http://schemas.openxmlformats.org/officeDocument/2006/relationships/oleObject" Target="../embeddings/oleObject354.bin"/><Relationship Id="rId566" Type="http://schemas.openxmlformats.org/officeDocument/2006/relationships/oleObject" Target="../embeddings/oleObject561.bin"/><Relationship Id="rId773" Type="http://schemas.openxmlformats.org/officeDocument/2006/relationships/oleObject" Target="../embeddings/oleObject768.bin"/><Relationship Id="rId121" Type="http://schemas.openxmlformats.org/officeDocument/2006/relationships/oleObject" Target="../embeddings/oleObject116.bin"/><Relationship Id="rId219" Type="http://schemas.openxmlformats.org/officeDocument/2006/relationships/oleObject" Target="../embeddings/oleObject214.bin"/><Relationship Id="rId426" Type="http://schemas.openxmlformats.org/officeDocument/2006/relationships/oleObject" Target="../embeddings/oleObject421.bin"/><Relationship Id="rId633" Type="http://schemas.openxmlformats.org/officeDocument/2006/relationships/oleObject" Target="../embeddings/oleObject628.bin"/><Relationship Id="rId980" Type="http://schemas.openxmlformats.org/officeDocument/2006/relationships/oleObject" Target="../embeddings/oleObject975.bin"/><Relationship Id="rId840" Type="http://schemas.openxmlformats.org/officeDocument/2006/relationships/oleObject" Target="../embeddings/oleObject835.bin"/><Relationship Id="rId938" Type="http://schemas.openxmlformats.org/officeDocument/2006/relationships/oleObject" Target="../embeddings/oleObject933.bin"/><Relationship Id="rId67" Type="http://schemas.openxmlformats.org/officeDocument/2006/relationships/oleObject" Target="../embeddings/oleObject62.bin"/><Relationship Id="rId272" Type="http://schemas.openxmlformats.org/officeDocument/2006/relationships/oleObject" Target="../embeddings/oleObject267.bin"/><Relationship Id="rId577" Type="http://schemas.openxmlformats.org/officeDocument/2006/relationships/oleObject" Target="../embeddings/oleObject572.bin"/><Relationship Id="rId700" Type="http://schemas.openxmlformats.org/officeDocument/2006/relationships/oleObject" Target="../embeddings/oleObject695.bin"/><Relationship Id="rId132" Type="http://schemas.openxmlformats.org/officeDocument/2006/relationships/oleObject" Target="../embeddings/oleObject127.bin"/><Relationship Id="rId784" Type="http://schemas.openxmlformats.org/officeDocument/2006/relationships/oleObject" Target="../embeddings/oleObject779.bin"/><Relationship Id="rId991" Type="http://schemas.openxmlformats.org/officeDocument/2006/relationships/oleObject" Target="../embeddings/oleObject986.bin"/><Relationship Id="rId437" Type="http://schemas.openxmlformats.org/officeDocument/2006/relationships/oleObject" Target="../embeddings/oleObject432.bin"/><Relationship Id="rId644" Type="http://schemas.openxmlformats.org/officeDocument/2006/relationships/oleObject" Target="../embeddings/oleObject639.bin"/><Relationship Id="rId851" Type="http://schemas.openxmlformats.org/officeDocument/2006/relationships/oleObject" Target="../embeddings/oleObject846.bin"/><Relationship Id="rId283" Type="http://schemas.openxmlformats.org/officeDocument/2006/relationships/oleObject" Target="../embeddings/oleObject278.bin"/><Relationship Id="rId490" Type="http://schemas.openxmlformats.org/officeDocument/2006/relationships/oleObject" Target="../embeddings/oleObject485.bin"/><Relationship Id="rId504" Type="http://schemas.openxmlformats.org/officeDocument/2006/relationships/oleObject" Target="../embeddings/oleObject499.bin"/><Relationship Id="rId711" Type="http://schemas.openxmlformats.org/officeDocument/2006/relationships/oleObject" Target="../embeddings/oleObject706.bin"/><Relationship Id="rId949" Type="http://schemas.openxmlformats.org/officeDocument/2006/relationships/oleObject" Target="../embeddings/oleObject944.bin"/><Relationship Id="rId78" Type="http://schemas.openxmlformats.org/officeDocument/2006/relationships/oleObject" Target="../embeddings/oleObject73.bin"/><Relationship Id="rId143" Type="http://schemas.openxmlformats.org/officeDocument/2006/relationships/oleObject" Target="../embeddings/oleObject138.bin"/><Relationship Id="rId350" Type="http://schemas.openxmlformats.org/officeDocument/2006/relationships/oleObject" Target="../embeddings/oleObject345.bin"/><Relationship Id="rId588" Type="http://schemas.openxmlformats.org/officeDocument/2006/relationships/oleObject" Target="../embeddings/oleObject583.bin"/><Relationship Id="rId795" Type="http://schemas.openxmlformats.org/officeDocument/2006/relationships/oleObject" Target="../embeddings/oleObject790.bin"/><Relationship Id="rId809" Type="http://schemas.openxmlformats.org/officeDocument/2006/relationships/oleObject" Target="../embeddings/oleObject804.bin"/><Relationship Id="rId9" Type="http://schemas.openxmlformats.org/officeDocument/2006/relationships/oleObject" Target="../embeddings/oleObject4.bin"/><Relationship Id="rId210" Type="http://schemas.openxmlformats.org/officeDocument/2006/relationships/oleObject" Target="../embeddings/oleObject205.bin"/><Relationship Id="rId448" Type="http://schemas.openxmlformats.org/officeDocument/2006/relationships/oleObject" Target="../embeddings/oleObject443.bin"/><Relationship Id="rId655" Type="http://schemas.openxmlformats.org/officeDocument/2006/relationships/oleObject" Target="../embeddings/oleObject650.bin"/><Relationship Id="rId862" Type="http://schemas.openxmlformats.org/officeDocument/2006/relationships/oleObject" Target="../embeddings/oleObject857.bin"/><Relationship Id="rId294" Type="http://schemas.openxmlformats.org/officeDocument/2006/relationships/oleObject" Target="../embeddings/oleObject289.bin"/><Relationship Id="rId308" Type="http://schemas.openxmlformats.org/officeDocument/2006/relationships/oleObject" Target="../embeddings/oleObject303.bin"/><Relationship Id="rId515" Type="http://schemas.openxmlformats.org/officeDocument/2006/relationships/oleObject" Target="../embeddings/oleObject510.bin"/><Relationship Id="rId722" Type="http://schemas.openxmlformats.org/officeDocument/2006/relationships/oleObject" Target="../embeddings/oleObject717.bin"/><Relationship Id="rId89" Type="http://schemas.openxmlformats.org/officeDocument/2006/relationships/oleObject" Target="../embeddings/oleObject84.bin"/><Relationship Id="rId154" Type="http://schemas.openxmlformats.org/officeDocument/2006/relationships/oleObject" Target="../embeddings/oleObject149.bin"/><Relationship Id="rId361" Type="http://schemas.openxmlformats.org/officeDocument/2006/relationships/oleObject" Target="../embeddings/oleObject356.bin"/><Relationship Id="rId599" Type="http://schemas.openxmlformats.org/officeDocument/2006/relationships/oleObject" Target="../embeddings/oleObject594.bin"/><Relationship Id="rId1005" Type="http://schemas.openxmlformats.org/officeDocument/2006/relationships/oleObject" Target="../embeddings/oleObject1000.bin"/><Relationship Id="rId459" Type="http://schemas.openxmlformats.org/officeDocument/2006/relationships/oleObject" Target="../embeddings/oleObject454.bin"/><Relationship Id="rId666" Type="http://schemas.openxmlformats.org/officeDocument/2006/relationships/oleObject" Target="../embeddings/oleObject661.bin"/><Relationship Id="rId873" Type="http://schemas.openxmlformats.org/officeDocument/2006/relationships/oleObject" Target="../embeddings/oleObject868.bin"/><Relationship Id="rId16" Type="http://schemas.openxmlformats.org/officeDocument/2006/relationships/oleObject" Target="../embeddings/oleObject11.bin"/><Relationship Id="rId221" Type="http://schemas.openxmlformats.org/officeDocument/2006/relationships/oleObject" Target="../embeddings/oleObject216.bin"/><Relationship Id="rId319" Type="http://schemas.openxmlformats.org/officeDocument/2006/relationships/oleObject" Target="../embeddings/oleObject314.bin"/><Relationship Id="rId526" Type="http://schemas.openxmlformats.org/officeDocument/2006/relationships/oleObject" Target="../embeddings/oleObject521.bin"/><Relationship Id="rId733" Type="http://schemas.openxmlformats.org/officeDocument/2006/relationships/oleObject" Target="../embeddings/oleObject728.bin"/><Relationship Id="rId940" Type="http://schemas.openxmlformats.org/officeDocument/2006/relationships/oleObject" Target="../embeddings/oleObject935.bin"/><Relationship Id="rId1016" Type="http://schemas.openxmlformats.org/officeDocument/2006/relationships/oleObject" Target="../embeddings/oleObject1011.bin"/><Relationship Id="rId165" Type="http://schemas.openxmlformats.org/officeDocument/2006/relationships/oleObject" Target="../embeddings/oleObject160.bin"/><Relationship Id="rId372" Type="http://schemas.openxmlformats.org/officeDocument/2006/relationships/oleObject" Target="../embeddings/oleObject367.bin"/><Relationship Id="rId677" Type="http://schemas.openxmlformats.org/officeDocument/2006/relationships/oleObject" Target="../embeddings/oleObject672.bin"/><Relationship Id="rId800" Type="http://schemas.openxmlformats.org/officeDocument/2006/relationships/oleObject" Target="../embeddings/oleObject795.bin"/><Relationship Id="rId232" Type="http://schemas.openxmlformats.org/officeDocument/2006/relationships/oleObject" Target="../embeddings/oleObject227.bin"/><Relationship Id="rId884" Type="http://schemas.openxmlformats.org/officeDocument/2006/relationships/oleObject" Target="../embeddings/oleObject879.bin"/><Relationship Id="rId27" Type="http://schemas.openxmlformats.org/officeDocument/2006/relationships/oleObject" Target="../embeddings/oleObject22.bin"/><Relationship Id="rId537" Type="http://schemas.openxmlformats.org/officeDocument/2006/relationships/oleObject" Target="../embeddings/oleObject532.bin"/><Relationship Id="rId744" Type="http://schemas.openxmlformats.org/officeDocument/2006/relationships/oleObject" Target="../embeddings/oleObject739.bin"/><Relationship Id="rId951" Type="http://schemas.openxmlformats.org/officeDocument/2006/relationships/oleObject" Target="../embeddings/oleObject946.bin"/><Relationship Id="rId80" Type="http://schemas.openxmlformats.org/officeDocument/2006/relationships/oleObject" Target="../embeddings/oleObject75.bin"/><Relationship Id="rId176" Type="http://schemas.openxmlformats.org/officeDocument/2006/relationships/oleObject" Target="../embeddings/oleObject171.bin"/><Relationship Id="rId383" Type="http://schemas.openxmlformats.org/officeDocument/2006/relationships/oleObject" Target="../embeddings/oleObject378.bin"/><Relationship Id="rId590" Type="http://schemas.openxmlformats.org/officeDocument/2006/relationships/oleObject" Target="../embeddings/oleObject585.bin"/><Relationship Id="rId604" Type="http://schemas.openxmlformats.org/officeDocument/2006/relationships/oleObject" Target="../embeddings/oleObject599.bin"/><Relationship Id="rId811" Type="http://schemas.openxmlformats.org/officeDocument/2006/relationships/oleObject" Target="../embeddings/oleObject806.bin"/><Relationship Id="rId1027" Type="http://schemas.openxmlformats.org/officeDocument/2006/relationships/oleObject" Target="../embeddings/oleObject1022.bin"/><Relationship Id="rId243" Type="http://schemas.openxmlformats.org/officeDocument/2006/relationships/oleObject" Target="../embeddings/oleObject238.bin"/><Relationship Id="rId450" Type="http://schemas.openxmlformats.org/officeDocument/2006/relationships/oleObject" Target="../embeddings/oleObject445.bin"/><Relationship Id="rId688" Type="http://schemas.openxmlformats.org/officeDocument/2006/relationships/oleObject" Target="../embeddings/oleObject683.bin"/><Relationship Id="rId895" Type="http://schemas.openxmlformats.org/officeDocument/2006/relationships/oleObject" Target="../embeddings/oleObject890.bin"/><Relationship Id="rId909" Type="http://schemas.openxmlformats.org/officeDocument/2006/relationships/oleObject" Target="../embeddings/oleObject904.bin"/><Relationship Id="rId38" Type="http://schemas.openxmlformats.org/officeDocument/2006/relationships/oleObject" Target="../embeddings/oleObject33.bin"/><Relationship Id="rId103" Type="http://schemas.openxmlformats.org/officeDocument/2006/relationships/oleObject" Target="../embeddings/oleObject98.bin"/><Relationship Id="rId310" Type="http://schemas.openxmlformats.org/officeDocument/2006/relationships/oleObject" Target="../embeddings/oleObject305.bin"/><Relationship Id="rId548" Type="http://schemas.openxmlformats.org/officeDocument/2006/relationships/oleObject" Target="../embeddings/oleObject543.bin"/><Relationship Id="rId755" Type="http://schemas.openxmlformats.org/officeDocument/2006/relationships/oleObject" Target="../embeddings/oleObject750.bin"/><Relationship Id="rId962" Type="http://schemas.openxmlformats.org/officeDocument/2006/relationships/oleObject" Target="../embeddings/oleObject957.bin"/><Relationship Id="rId91" Type="http://schemas.openxmlformats.org/officeDocument/2006/relationships/oleObject" Target="../embeddings/oleObject86.bin"/><Relationship Id="rId187" Type="http://schemas.openxmlformats.org/officeDocument/2006/relationships/oleObject" Target="../embeddings/oleObject182.bin"/><Relationship Id="rId394" Type="http://schemas.openxmlformats.org/officeDocument/2006/relationships/oleObject" Target="../embeddings/oleObject389.bin"/><Relationship Id="rId408" Type="http://schemas.openxmlformats.org/officeDocument/2006/relationships/oleObject" Target="../embeddings/oleObject403.bin"/><Relationship Id="rId615" Type="http://schemas.openxmlformats.org/officeDocument/2006/relationships/oleObject" Target="../embeddings/oleObject610.bin"/><Relationship Id="rId822" Type="http://schemas.openxmlformats.org/officeDocument/2006/relationships/oleObject" Target="../embeddings/oleObject817.bin"/><Relationship Id="rId254" Type="http://schemas.openxmlformats.org/officeDocument/2006/relationships/oleObject" Target="../embeddings/oleObject249.bin"/><Relationship Id="rId699" Type="http://schemas.openxmlformats.org/officeDocument/2006/relationships/oleObject" Target="../embeddings/oleObject694.bin"/><Relationship Id="rId49" Type="http://schemas.openxmlformats.org/officeDocument/2006/relationships/oleObject" Target="../embeddings/oleObject44.bin"/><Relationship Id="rId114" Type="http://schemas.openxmlformats.org/officeDocument/2006/relationships/oleObject" Target="../embeddings/oleObject109.bin"/><Relationship Id="rId461" Type="http://schemas.openxmlformats.org/officeDocument/2006/relationships/oleObject" Target="../embeddings/oleObject456.bin"/><Relationship Id="rId559" Type="http://schemas.openxmlformats.org/officeDocument/2006/relationships/oleObject" Target="../embeddings/oleObject554.bin"/><Relationship Id="rId766" Type="http://schemas.openxmlformats.org/officeDocument/2006/relationships/oleObject" Target="../embeddings/oleObject761.bin"/><Relationship Id="rId198" Type="http://schemas.openxmlformats.org/officeDocument/2006/relationships/oleObject" Target="../embeddings/oleObject193.bin"/><Relationship Id="rId321" Type="http://schemas.openxmlformats.org/officeDocument/2006/relationships/oleObject" Target="../embeddings/oleObject316.bin"/><Relationship Id="rId419" Type="http://schemas.openxmlformats.org/officeDocument/2006/relationships/oleObject" Target="../embeddings/oleObject414.bin"/><Relationship Id="rId626" Type="http://schemas.openxmlformats.org/officeDocument/2006/relationships/oleObject" Target="../embeddings/oleObject621.bin"/><Relationship Id="rId973" Type="http://schemas.openxmlformats.org/officeDocument/2006/relationships/oleObject" Target="../embeddings/oleObject968.bin"/><Relationship Id="rId833" Type="http://schemas.openxmlformats.org/officeDocument/2006/relationships/oleObject" Target="../embeddings/oleObject828.bin"/><Relationship Id="rId265" Type="http://schemas.openxmlformats.org/officeDocument/2006/relationships/oleObject" Target="../embeddings/oleObject260.bin"/><Relationship Id="rId472" Type="http://schemas.openxmlformats.org/officeDocument/2006/relationships/oleObject" Target="../embeddings/oleObject467.bin"/><Relationship Id="rId900" Type="http://schemas.openxmlformats.org/officeDocument/2006/relationships/oleObject" Target="../embeddings/oleObject895.bin"/><Relationship Id="rId125" Type="http://schemas.openxmlformats.org/officeDocument/2006/relationships/oleObject" Target="../embeddings/oleObject120.bin"/><Relationship Id="rId332" Type="http://schemas.openxmlformats.org/officeDocument/2006/relationships/oleObject" Target="../embeddings/oleObject327.bin"/><Relationship Id="rId777" Type="http://schemas.openxmlformats.org/officeDocument/2006/relationships/oleObject" Target="../embeddings/oleObject772.bin"/><Relationship Id="rId984" Type="http://schemas.openxmlformats.org/officeDocument/2006/relationships/oleObject" Target="../embeddings/oleObject979.bin"/><Relationship Id="rId637" Type="http://schemas.openxmlformats.org/officeDocument/2006/relationships/oleObject" Target="../embeddings/oleObject632.bin"/><Relationship Id="rId844" Type="http://schemas.openxmlformats.org/officeDocument/2006/relationships/oleObject" Target="../embeddings/oleObject839.bin"/><Relationship Id="rId276" Type="http://schemas.openxmlformats.org/officeDocument/2006/relationships/oleObject" Target="../embeddings/oleObject271.bin"/><Relationship Id="rId483" Type="http://schemas.openxmlformats.org/officeDocument/2006/relationships/oleObject" Target="../embeddings/oleObject478.bin"/><Relationship Id="rId690" Type="http://schemas.openxmlformats.org/officeDocument/2006/relationships/oleObject" Target="../embeddings/oleObject685.bin"/><Relationship Id="rId704" Type="http://schemas.openxmlformats.org/officeDocument/2006/relationships/oleObject" Target="../embeddings/oleObject699.bin"/><Relationship Id="rId911" Type="http://schemas.openxmlformats.org/officeDocument/2006/relationships/oleObject" Target="../embeddings/oleObject906.bin"/><Relationship Id="rId40" Type="http://schemas.openxmlformats.org/officeDocument/2006/relationships/oleObject" Target="../embeddings/oleObject35.bin"/><Relationship Id="rId136" Type="http://schemas.openxmlformats.org/officeDocument/2006/relationships/oleObject" Target="../embeddings/oleObject131.bin"/><Relationship Id="rId343" Type="http://schemas.openxmlformats.org/officeDocument/2006/relationships/oleObject" Target="../embeddings/oleObject338.bin"/><Relationship Id="rId550" Type="http://schemas.openxmlformats.org/officeDocument/2006/relationships/oleObject" Target="../embeddings/oleObject545.bin"/><Relationship Id="rId788" Type="http://schemas.openxmlformats.org/officeDocument/2006/relationships/oleObject" Target="../embeddings/oleObject783.bin"/><Relationship Id="rId995" Type="http://schemas.openxmlformats.org/officeDocument/2006/relationships/oleObject" Target="../embeddings/oleObject990.bin"/><Relationship Id="rId203" Type="http://schemas.openxmlformats.org/officeDocument/2006/relationships/oleObject" Target="../embeddings/oleObject198.bin"/><Relationship Id="rId648" Type="http://schemas.openxmlformats.org/officeDocument/2006/relationships/oleObject" Target="../embeddings/oleObject643.bin"/><Relationship Id="rId855" Type="http://schemas.openxmlformats.org/officeDocument/2006/relationships/oleObject" Target="../embeddings/oleObject850.bin"/><Relationship Id="rId287" Type="http://schemas.openxmlformats.org/officeDocument/2006/relationships/oleObject" Target="../embeddings/oleObject282.bin"/><Relationship Id="rId410" Type="http://schemas.openxmlformats.org/officeDocument/2006/relationships/oleObject" Target="../embeddings/oleObject405.bin"/><Relationship Id="rId494" Type="http://schemas.openxmlformats.org/officeDocument/2006/relationships/oleObject" Target="../embeddings/oleObject489.bin"/><Relationship Id="rId508" Type="http://schemas.openxmlformats.org/officeDocument/2006/relationships/oleObject" Target="../embeddings/oleObject503.bin"/><Relationship Id="rId715" Type="http://schemas.openxmlformats.org/officeDocument/2006/relationships/oleObject" Target="../embeddings/oleObject710.bin"/><Relationship Id="rId922" Type="http://schemas.openxmlformats.org/officeDocument/2006/relationships/oleObject" Target="../embeddings/oleObject917.bin"/><Relationship Id="rId147" Type="http://schemas.openxmlformats.org/officeDocument/2006/relationships/oleObject" Target="../embeddings/oleObject142.bin"/><Relationship Id="rId354" Type="http://schemas.openxmlformats.org/officeDocument/2006/relationships/oleObject" Target="../embeddings/oleObject349.bin"/><Relationship Id="rId799" Type="http://schemas.openxmlformats.org/officeDocument/2006/relationships/oleObject" Target="../embeddings/oleObject794.bin"/><Relationship Id="rId51" Type="http://schemas.openxmlformats.org/officeDocument/2006/relationships/oleObject" Target="../embeddings/oleObject46.bin"/><Relationship Id="rId561" Type="http://schemas.openxmlformats.org/officeDocument/2006/relationships/oleObject" Target="../embeddings/oleObject556.bin"/><Relationship Id="rId659" Type="http://schemas.openxmlformats.org/officeDocument/2006/relationships/oleObject" Target="../embeddings/oleObject654.bin"/><Relationship Id="rId866" Type="http://schemas.openxmlformats.org/officeDocument/2006/relationships/oleObject" Target="../embeddings/oleObject861.bin"/><Relationship Id="rId214" Type="http://schemas.openxmlformats.org/officeDocument/2006/relationships/oleObject" Target="../embeddings/oleObject209.bin"/><Relationship Id="rId298" Type="http://schemas.openxmlformats.org/officeDocument/2006/relationships/oleObject" Target="../embeddings/oleObject293.bin"/><Relationship Id="rId421" Type="http://schemas.openxmlformats.org/officeDocument/2006/relationships/oleObject" Target="../embeddings/oleObject416.bin"/><Relationship Id="rId519" Type="http://schemas.openxmlformats.org/officeDocument/2006/relationships/oleObject" Target="../embeddings/oleObject514.bin"/><Relationship Id="rId158" Type="http://schemas.openxmlformats.org/officeDocument/2006/relationships/oleObject" Target="../embeddings/oleObject153.bin"/><Relationship Id="rId726" Type="http://schemas.openxmlformats.org/officeDocument/2006/relationships/oleObject" Target="../embeddings/oleObject721.bin"/><Relationship Id="rId933" Type="http://schemas.openxmlformats.org/officeDocument/2006/relationships/oleObject" Target="../embeddings/oleObject928.bin"/><Relationship Id="rId1009" Type="http://schemas.openxmlformats.org/officeDocument/2006/relationships/oleObject" Target="../embeddings/oleObject1004.bin"/><Relationship Id="rId62" Type="http://schemas.openxmlformats.org/officeDocument/2006/relationships/oleObject" Target="../embeddings/oleObject57.bin"/><Relationship Id="rId365" Type="http://schemas.openxmlformats.org/officeDocument/2006/relationships/oleObject" Target="../embeddings/oleObject360.bin"/><Relationship Id="rId572" Type="http://schemas.openxmlformats.org/officeDocument/2006/relationships/oleObject" Target="../embeddings/oleObject567.bin"/><Relationship Id="rId225" Type="http://schemas.openxmlformats.org/officeDocument/2006/relationships/oleObject" Target="../embeddings/oleObject220.bin"/><Relationship Id="rId432" Type="http://schemas.openxmlformats.org/officeDocument/2006/relationships/oleObject" Target="../embeddings/oleObject427.bin"/><Relationship Id="rId877" Type="http://schemas.openxmlformats.org/officeDocument/2006/relationships/oleObject" Target="../embeddings/oleObject872.bin"/><Relationship Id="rId737" Type="http://schemas.openxmlformats.org/officeDocument/2006/relationships/oleObject" Target="../embeddings/oleObject732.bin"/><Relationship Id="rId944" Type="http://schemas.openxmlformats.org/officeDocument/2006/relationships/oleObject" Target="../embeddings/oleObject939.bin"/><Relationship Id="rId73" Type="http://schemas.openxmlformats.org/officeDocument/2006/relationships/oleObject" Target="../embeddings/oleObject68.bin"/><Relationship Id="rId169" Type="http://schemas.openxmlformats.org/officeDocument/2006/relationships/oleObject" Target="../embeddings/oleObject164.bin"/><Relationship Id="rId376" Type="http://schemas.openxmlformats.org/officeDocument/2006/relationships/oleObject" Target="../embeddings/oleObject371.bin"/><Relationship Id="rId583" Type="http://schemas.openxmlformats.org/officeDocument/2006/relationships/oleObject" Target="../embeddings/oleObject578.bin"/><Relationship Id="rId790" Type="http://schemas.openxmlformats.org/officeDocument/2006/relationships/oleObject" Target="../embeddings/oleObject785.bin"/><Relationship Id="rId804" Type="http://schemas.openxmlformats.org/officeDocument/2006/relationships/oleObject" Target="../embeddings/oleObject799.bin"/><Relationship Id="rId4" Type="http://schemas.openxmlformats.org/officeDocument/2006/relationships/oleObject" Target="../embeddings/oleObject1.bin"/><Relationship Id="rId236" Type="http://schemas.openxmlformats.org/officeDocument/2006/relationships/oleObject" Target="../embeddings/oleObject231.bin"/><Relationship Id="rId443" Type="http://schemas.openxmlformats.org/officeDocument/2006/relationships/oleObject" Target="../embeddings/oleObject438.bin"/><Relationship Id="rId650" Type="http://schemas.openxmlformats.org/officeDocument/2006/relationships/oleObject" Target="../embeddings/oleObject645.bin"/><Relationship Id="rId888" Type="http://schemas.openxmlformats.org/officeDocument/2006/relationships/oleObject" Target="../embeddings/oleObject883.bin"/><Relationship Id="rId303" Type="http://schemas.openxmlformats.org/officeDocument/2006/relationships/oleObject" Target="../embeddings/oleObject298.bin"/><Relationship Id="rId748" Type="http://schemas.openxmlformats.org/officeDocument/2006/relationships/oleObject" Target="../embeddings/oleObject743.bin"/><Relationship Id="rId955" Type="http://schemas.openxmlformats.org/officeDocument/2006/relationships/oleObject" Target="../embeddings/oleObject950.bin"/><Relationship Id="rId84" Type="http://schemas.openxmlformats.org/officeDocument/2006/relationships/oleObject" Target="../embeddings/oleObject79.bin"/><Relationship Id="rId387" Type="http://schemas.openxmlformats.org/officeDocument/2006/relationships/oleObject" Target="../embeddings/oleObject382.bin"/><Relationship Id="rId510" Type="http://schemas.openxmlformats.org/officeDocument/2006/relationships/oleObject" Target="../embeddings/oleObject505.bin"/><Relationship Id="rId594" Type="http://schemas.openxmlformats.org/officeDocument/2006/relationships/oleObject" Target="../embeddings/oleObject589.bin"/><Relationship Id="rId608" Type="http://schemas.openxmlformats.org/officeDocument/2006/relationships/oleObject" Target="../embeddings/oleObject603.bin"/><Relationship Id="rId815" Type="http://schemas.openxmlformats.org/officeDocument/2006/relationships/oleObject" Target="../embeddings/oleObject810.bin"/><Relationship Id="rId247" Type="http://schemas.openxmlformats.org/officeDocument/2006/relationships/oleObject" Target="../embeddings/oleObject242.bin"/><Relationship Id="rId899" Type="http://schemas.openxmlformats.org/officeDocument/2006/relationships/oleObject" Target="../embeddings/oleObject894.bin"/><Relationship Id="rId1000" Type="http://schemas.openxmlformats.org/officeDocument/2006/relationships/oleObject" Target="../embeddings/oleObject995.bin"/><Relationship Id="rId107" Type="http://schemas.openxmlformats.org/officeDocument/2006/relationships/oleObject" Target="../embeddings/oleObject102.bin"/><Relationship Id="rId454" Type="http://schemas.openxmlformats.org/officeDocument/2006/relationships/oleObject" Target="../embeddings/oleObject449.bin"/><Relationship Id="rId661" Type="http://schemas.openxmlformats.org/officeDocument/2006/relationships/oleObject" Target="../embeddings/oleObject656.bin"/><Relationship Id="rId759" Type="http://schemas.openxmlformats.org/officeDocument/2006/relationships/oleObject" Target="../embeddings/oleObject754.bin"/><Relationship Id="rId966" Type="http://schemas.openxmlformats.org/officeDocument/2006/relationships/oleObject" Target="../embeddings/oleObject961.bin"/><Relationship Id="rId11" Type="http://schemas.openxmlformats.org/officeDocument/2006/relationships/oleObject" Target="../embeddings/oleObject6.bin"/><Relationship Id="rId314" Type="http://schemas.openxmlformats.org/officeDocument/2006/relationships/oleObject" Target="../embeddings/oleObject309.bin"/><Relationship Id="rId398" Type="http://schemas.openxmlformats.org/officeDocument/2006/relationships/oleObject" Target="../embeddings/oleObject393.bin"/><Relationship Id="rId521" Type="http://schemas.openxmlformats.org/officeDocument/2006/relationships/oleObject" Target="../embeddings/oleObject516.bin"/><Relationship Id="rId619" Type="http://schemas.openxmlformats.org/officeDocument/2006/relationships/oleObject" Target="../embeddings/oleObject614.bin"/><Relationship Id="rId95" Type="http://schemas.openxmlformats.org/officeDocument/2006/relationships/oleObject" Target="../embeddings/oleObject90.bin"/><Relationship Id="rId160" Type="http://schemas.openxmlformats.org/officeDocument/2006/relationships/oleObject" Target="../embeddings/oleObject155.bin"/><Relationship Id="rId826" Type="http://schemas.openxmlformats.org/officeDocument/2006/relationships/oleObject" Target="../embeddings/oleObject821.bin"/><Relationship Id="rId1011" Type="http://schemas.openxmlformats.org/officeDocument/2006/relationships/oleObject" Target="../embeddings/oleObject1006.bin"/><Relationship Id="rId258" Type="http://schemas.openxmlformats.org/officeDocument/2006/relationships/oleObject" Target="../embeddings/oleObject253.bin"/><Relationship Id="rId465" Type="http://schemas.openxmlformats.org/officeDocument/2006/relationships/oleObject" Target="../embeddings/oleObject460.bin"/><Relationship Id="rId672" Type="http://schemas.openxmlformats.org/officeDocument/2006/relationships/oleObject" Target="../embeddings/oleObject667.bin"/><Relationship Id="rId22" Type="http://schemas.openxmlformats.org/officeDocument/2006/relationships/oleObject" Target="../embeddings/oleObject17.bin"/><Relationship Id="rId118" Type="http://schemas.openxmlformats.org/officeDocument/2006/relationships/oleObject" Target="../embeddings/oleObject113.bin"/><Relationship Id="rId325" Type="http://schemas.openxmlformats.org/officeDocument/2006/relationships/oleObject" Target="../embeddings/oleObject320.bin"/><Relationship Id="rId532" Type="http://schemas.openxmlformats.org/officeDocument/2006/relationships/oleObject" Target="../embeddings/oleObject527.bin"/><Relationship Id="rId977" Type="http://schemas.openxmlformats.org/officeDocument/2006/relationships/oleObject" Target="../embeddings/oleObject972.bin"/><Relationship Id="rId171" Type="http://schemas.openxmlformats.org/officeDocument/2006/relationships/oleObject" Target="../embeddings/oleObject166.bin"/><Relationship Id="rId837" Type="http://schemas.openxmlformats.org/officeDocument/2006/relationships/oleObject" Target="../embeddings/oleObject832.bin"/><Relationship Id="rId1022" Type="http://schemas.openxmlformats.org/officeDocument/2006/relationships/oleObject" Target="../embeddings/oleObject1017.bin"/><Relationship Id="rId269" Type="http://schemas.openxmlformats.org/officeDocument/2006/relationships/oleObject" Target="../embeddings/oleObject264.bin"/><Relationship Id="rId476" Type="http://schemas.openxmlformats.org/officeDocument/2006/relationships/oleObject" Target="../embeddings/oleObject471.bin"/><Relationship Id="rId683" Type="http://schemas.openxmlformats.org/officeDocument/2006/relationships/oleObject" Target="../embeddings/oleObject678.bin"/><Relationship Id="rId890" Type="http://schemas.openxmlformats.org/officeDocument/2006/relationships/oleObject" Target="../embeddings/oleObject885.bin"/><Relationship Id="rId904" Type="http://schemas.openxmlformats.org/officeDocument/2006/relationships/oleObject" Target="../embeddings/oleObject899.bin"/><Relationship Id="rId33" Type="http://schemas.openxmlformats.org/officeDocument/2006/relationships/oleObject" Target="../embeddings/oleObject28.bin"/><Relationship Id="rId129" Type="http://schemas.openxmlformats.org/officeDocument/2006/relationships/oleObject" Target="../embeddings/oleObject124.bin"/><Relationship Id="rId336" Type="http://schemas.openxmlformats.org/officeDocument/2006/relationships/oleObject" Target="../embeddings/oleObject331.bin"/><Relationship Id="rId543" Type="http://schemas.openxmlformats.org/officeDocument/2006/relationships/oleObject" Target="../embeddings/oleObject538.bin"/><Relationship Id="rId988" Type="http://schemas.openxmlformats.org/officeDocument/2006/relationships/oleObject" Target="../embeddings/oleObject983.bin"/><Relationship Id="rId182" Type="http://schemas.openxmlformats.org/officeDocument/2006/relationships/oleObject" Target="../embeddings/oleObject177.bin"/><Relationship Id="rId403" Type="http://schemas.openxmlformats.org/officeDocument/2006/relationships/oleObject" Target="../embeddings/oleObject398.bin"/><Relationship Id="rId750" Type="http://schemas.openxmlformats.org/officeDocument/2006/relationships/oleObject" Target="../embeddings/oleObject745.bin"/><Relationship Id="rId848" Type="http://schemas.openxmlformats.org/officeDocument/2006/relationships/oleObject" Target="../embeddings/oleObject843.bin"/><Relationship Id="rId487" Type="http://schemas.openxmlformats.org/officeDocument/2006/relationships/oleObject" Target="../embeddings/oleObject482.bin"/><Relationship Id="rId610" Type="http://schemas.openxmlformats.org/officeDocument/2006/relationships/oleObject" Target="../embeddings/oleObject605.bin"/><Relationship Id="rId694" Type="http://schemas.openxmlformats.org/officeDocument/2006/relationships/oleObject" Target="../embeddings/oleObject689.bin"/><Relationship Id="rId708" Type="http://schemas.openxmlformats.org/officeDocument/2006/relationships/oleObject" Target="../embeddings/oleObject703.bin"/><Relationship Id="rId915" Type="http://schemas.openxmlformats.org/officeDocument/2006/relationships/oleObject" Target="../embeddings/oleObject910.bin"/><Relationship Id="rId347" Type="http://schemas.openxmlformats.org/officeDocument/2006/relationships/oleObject" Target="../embeddings/oleObject342.bin"/><Relationship Id="rId999" Type="http://schemas.openxmlformats.org/officeDocument/2006/relationships/oleObject" Target="../embeddings/oleObject994.bin"/><Relationship Id="rId44" Type="http://schemas.openxmlformats.org/officeDocument/2006/relationships/oleObject" Target="../embeddings/oleObject39.bin"/><Relationship Id="rId554" Type="http://schemas.openxmlformats.org/officeDocument/2006/relationships/oleObject" Target="../embeddings/oleObject549.bin"/><Relationship Id="rId761" Type="http://schemas.openxmlformats.org/officeDocument/2006/relationships/oleObject" Target="../embeddings/oleObject756.bin"/><Relationship Id="rId859" Type="http://schemas.openxmlformats.org/officeDocument/2006/relationships/oleObject" Target="../embeddings/oleObject854.bin"/><Relationship Id="rId193" Type="http://schemas.openxmlformats.org/officeDocument/2006/relationships/oleObject" Target="../embeddings/oleObject188.bin"/><Relationship Id="rId207" Type="http://schemas.openxmlformats.org/officeDocument/2006/relationships/oleObject" Target="../embeddings/oleObject202.bin"/><Relationship Id="rId414" Type="http://schemas.openxmlformats.org/officeDocument/2006/relationships/oleObject" Target="../embeddings/oleObject409.bin"/><Relationship Id="rId498" Type="http://schemas.openxmlformats.org/officeDocument/2006/relationships/oleObject" Target="../embeddings/oleObject493.bin"/><Relationship Id="rId621" Type="http://schemas.openxmlformats.org/officeDocument/2006/relationships/oleObject" Target="../embeddings/oleObject616.bin"/><Relationship Id="rId260" Type="http://schemas.openxmlformats.org/officeDocument/2006/relationships/oleObject" Target="../embeddings/oleObject255.bin"/><Relationship Id="rId719" Type="http://schemas.openxmlformats.org/officeDocument/2006/relationships/oleObject" Target="../embeddings/oleObject714.bin"/><Relationship Id="rId926" Type="http://schemas.openxmlformats.org/officeDocument/2006/relationships/oleObject" Target="../embeddings/oleObject921.bin"/><Relationship Id="rId55" Type="http://schemas.openxmlformats.org/officeDocument/2006/relationships/oleObject" Target="../embeddings/oleObject50.bin"/><Relationship Id="rId120" Type="http://schemas.openxmlformats.org/officeDocument/2006/relationships/oleObject" Target="../embeddings/oleObject115.bin"/><Relationship Id="rId358" Type="http://schemas.openxmlformats.org/officeDocument/2006/relationships/oleObject" Target="../embeddings/oleObject353.bin"/><Relationship Id="rId565" Type="http://schemas.openxmlformats.org/officeDocument/2006/relationships/oleObject" Target="../embeddings/oleObject560.bin"/><Relationship Id="rId772" Type="http://schemas.openxmlformats.org/officeDocument/2006/relationships/oleObject" Target="../embeddings/oleObject767.bin"/><Relationship Id="rId218" Type="http://schemas.openxmlformats.org/officeDocument/2006/relationships/oleObject" Target="../embeddings/oleObject213.bin"/><Relationship Id="rId425" Type="http://schemas.openxmlformats.org/officeDocument/2006/relationships/oleObject" Target="../embeddings/oleObject420.bin"/><Relationship Id="rId632" Type="http://schemas.openxmlformats.org/officeDocument/2006/relationships/oleObject" Target="../embeddings/oleObject627.bin"/><Relationship Id="rId271" Type="http://schemas.openxmlformats.org/officeDocument/2006/relationships/oleObject" Target="../embeddings/oleObject266.bin"/><Relationship Id="rId937" Type="http://schemas.openxmlformats.org/officeDocument/2006/relationships/oleObject" Target="../embeddings/oleObject932.bin"/><Relationship Id="rId66" Type="http://schemas.openxmlformats.org/officeDocument/2006/relationships/oleObject" Target="../embeddings/oleObject61.bin"/><Relationship Id="rId131" Type="http://schemas.openxmlformats.org/officeDocument/2006/relationships/oleObject" Target="../embeddings/oleObject126.bin"/><Relationship Id="rId369" Type="http://schemas.openxmlformats.org/officeDocument/2006/relationships/oleObject" Target="../embeddings/oleObject364.bin"/><Relationship Id="rId576" Type="http://schemas.openxmlformats.org/officeDocument/2006/relationships/oleObject" Target="../embeddings/oleObject571.bin"/><Relationship Id="rId783" Type="http://schemas.openxmlformats.org/officeDocument/2006/relationships/oleObject" Target="../embeddings/oleObject778.bin"/><Relationship Id="rId990" Type="http://schemas.openxmlformats.org/officeDocument/2006/relationships/oleObject" Target="../embeddings/oleObject985.bin"/><Relationship Id="rId229" Type="http://schemas.openxmlformats.org/officeDocument/2006/relationships/oleObject" Target="../embeddings/oleObject224.bin"/><Relationship Id="rId436" Type="http://schemas.openxmlformats.org/officeDocument/2006/relationships/oleObject" Target="../embeddings/oleObject431.bin"/><Relationship Id="rId643" Type="http://schemas.openxmlformats.org/officeDocument/2006/relationships/oleObject" Target="../embeddings/oleObject638.bin"/><Relationship Id="rId850" Type="http://schemas.openxmlformats.org/officeDocument/2006/relationships/oleObject" Target="../embeddings/oleObject845.bin"/><Relationship Id="rId948" Type="http://schemas.openxmlformats.org/officeDocument/2006/relationships/oleObject" Target="../embeddings/oleObject943.bin"/><Relationship Id="rId77" Type="http://schemas.openxmlformats.org/officeDocument/2006/relationships/oleObject" Target="../embeddings/oleObject72.bin"/><Relationship Id="rId282" Type="http://schemas.openxmlformats.org/officeDocument/2006/relationships/oleObject" Target="../embeddings/oleObject277.bin"/><Relationship Id="rId503" Type="http://schemas.openxmlformats.org/officeDocument/2006/relationships/oleObject" Target="../embeddings/oleObject498.bin"/><Relationship Id="rId587" Type="http://schemas.openxmlformats.org/officeDocument/2006/relationships/oleObject" Target="../embeddings/oleObject582.bin"/><Relationship Id="rId710" Type="http://schemas.openxmlformats.org/officeDocument/2006/relationships/oleObject" Target="../embeddings/oleObject705.bin"/><Relationship Id="rId808" Type="http://schemas.openxmlformats.org/officeDocument/2006/relationships/oleObject" Target="../embeddings/oleObject803.bin"/><Relationship Id="rId8" Type="http://schemas.openxmlformats.org/officeDocument/2006/relationships/oleObject" Target="../embeddings/oleObject3.bin"/><Relationship Id="rId142" Type="http://schemas.openxmlformats.org/officeDocument/2006/relationships/oleObject" Target="../embeddings/oleObject137.bin"/><Relationship Id="rId447" Type="http://schemas.openxmlformats.org/officeDocument/2006/relationships/oleObject" Target="../embeddings/oleObject442.bin"/><Relationship Id="rId794" Type="http://schemas.openxmlformats.org/officeDocument/2006/relationships/oleObject" Target="../embeddings/oleObject789.bin"/><Relationship Id="rId654" Type="http://schemas.openxmlformats.org/officeDocument/2006/relationships/oleObject" Target="../embeddings/oleObject649.bin"/><Relationship Id="rId861" Type="http://schemas.openxmlformats.org/officeDocument/2006/relationships/oleObject" Target="../embeddings/oleObject856.bin"/><Relationship Id="rId959" Type="http://schemas.openxmlformats.org/officeDocument/2006/relationships/oleObject" Target="../embeddings/oleObject954.bin"/><Relationship Id="rId293" Type="http://schemas.openxmlformats.org/officeDocument/2006/relationships/oleObject" Target="../embeddings/oleObject288.bin"/><Relationship Id="rId307" Type="http://schemas.openxmlformats.org/officeDocument/2006/relationships/oleObject" Target="../embeddings/oleObject302.bin"/><Relationship Id="rId514" Type="http://schemas.openxmlformats.org/officeDocument/2006/relationships/oleObject" Target="../embeddings/oleObject509.bin"/><Relationship Id="rId721" Type="http://schemas.openxmlformats.org/officeDocument/2006/relationships/oleObject" Target="../embeddings/oleObject716.bin"/><Relationship Id="rId88" Type="http://schemas.openxmlformats.org/officeDocument/2006/relationships/oleObject" Target="../embeddings/oleObject83.bin"/><Relationship Id="rId153" Type="http://schemas.openxmlformats.org/officeDocument/2006/relationships/oleObject" Target="../embeddings/oleObject148.bin"/><Relationship Id="rId360" Type="http://schemas.openxmlformats.org/officeDocument/2006/relationships/oleObject" Target="../embeddings/oleObject355.bin"/><Relationship Id="rId598" Type="http://schemas.openxmlformats.org/officeDocument/2006/relationships/oleObject" Target="../embeddings/oleObject593.bin"/><Relationship Id="rId819" Type="http://schemas.openxmlformats.org/officeDocument/2006/relationships/oleObject" Target="../embeddings/oleObject814.bin"/><Relationship Id="rId1004" Type="http://schemas.openxmlformats.org/officeDocument/2006/relationships/oleObject" Target="../embeddings/oleObject999.bin"/><Relationship Id="rId220" Type="http://schemas.openxmlformats.org/officeDocument/2006/relationships/oleObject" Target="../embeddings/oleObject215.bin"/><Relationship Id="rId458" Type="http://schemas.openxmlformats.org/officeDocument/2006/relationships/oleObject" Target="../embeddings/oleObject453.bin"/><Relationship Id="rId665" Type="http://schemas.openxmlformats.org/officeDocument/2006/relationships/oleObject" Target="../embeddings/oleObject660.bin"/><Relationship Id="rId872" Type="http://schemas.openxmlformats.org/officeDocument/2006/relationships/oleObject" Target="../embeddings/oleObject867.bin"/><Relationship Id="rId15" Type="http://schemas.openxmlformats.org/officeDocument/2006/relationships/oleObject" Target="../embeddings/oleObject10.bin"/><Relationship Id="rId318" Type="http://schemas.openxmlformats.org/officeDocument/2006/relationships/oleObject" Target="../embeddings/oleObject313.bin"/><Relationship Id="rId525" Type="http://schemas.openxmlformats.org/officeDocument/2006/relationships/oleObject" Target="../embeddings/oleObject520.bin"/><Relationship Id="rId732" Type="http://schemas.openxmlformats.org/officeDocument/2006/relationships/oleObject" Target="../embeddings/oleObject727.bin"/><Relationship Id="rId99" Type="http://schemas.openxmlformats.org/officeDocument/2006/relationships/oleObject" Target="../embeddings/oleObject94.bin"/><Relationship Id="rId164" Type="http://schemas.openxmlformats.org/officeDocument/2006/relationships/oleObject" Target="../embeddings/oleObject159.bin"/><Relationship Id="rId371" Type="http://schemas.openxmlformats.org/officeDocument/2006/relationships/oleObject" Target="../embeddings/oleObject366.bin"/><Relationship Id="rId1015" Type="http://schemas.openxmlformats.org/officeDocument/2006/relationships/oleObject" Target="../embeddings/oleObject1010.bin"/><Relationship Id="rId469" Type="http://schemas.openxmlformats.org/officeDocument/2006/relationships/oleObject" Target="../embeddings/oleObject464.bin"/><Relationship Id="rId676" Type="http://schemas.openxmlformats.org/officeDocument/2006/relationships/oleObject" Target="../embeddings/oleObject671.bin"/><Relationship Id="rId883" Type="http://schemas.openxmlformats.org/officeDocument/2006/relationships/oleObject" Target="../embeddings/oleObject878.bin"/><Relationship Id="rId26" Type="http://schemas.openxmlformats.org/officeDocument/2006/relationships/oleObject" Target="../embeddings/oleObject21.bin"/><Relationship Id="rId231" Type="http://schemas.openxmlformats.org/officeDocument/2006/relationships/oleObject" Target="../embeddings/oleObject226.bin"/><Relationship Id="rId329" Type="http://schemas.openxmlformats.org/officeDocument/2006/relationships/oleObject" Target="../embeddings/oleObject324.bin"/><Relationship Id="rId536" Type="http://schemas.openxmlformats.org/officeDocument/2006/relationships/oleObject" Target="../embeddings/oleObject531.bin"/><Relationship Id="rId175" Type="http://schemas.openxmlformats.org/officeDocument/2006/relationships/oleObject" Target="../embeddings/oleObject170.bin"/><Relationship Id="rId743" Type="http://schemas.openxmlformats.org/officeDocument/2006/relationships/oleObject" Target="../embeddings/oleObject738.bin"/><Relationship Id="rId950" Type="http://schemas.openxmlformats.org/officeDocument/2006/relationships/oleObject" Target="../embeddings/oleObject945.bin"/><Relationship Id="rId1026" Type="http://schemas.openxmlformats.org/officeDocument/2006/relationships/oleObject" Target="../embeddings/oleObject1021.bin"/><Relationship Id="rId382" Type="http://schemas.openxmlformats.org/officeDocument/2006/relationships/oleObject" Target="../embeddings/oleObject377.bin"/><Relationship Id="rId603" Type="http://schemas.openxmlformats.org/officeDocument/2006/relationships/oleObject" Target="../embeddings/oleObject598.bin"/><Relationship Id="rId687" Type="http://schemas.openxmlformats.org/officeDocument/2006/relationships/oleObject" Target="../embeddings/oleObject682.bin"/><Relationship Id="rId810" Type="http://schemas.openxmlformats.org/officeDocument/2006/relationships/oleObject" Target="../embeddings/oleObject805.bin"/><Relationship Id="rId908" Type="http://schemas.openxmlformats.org/officeDocument/2006/relationships/oleObject" Target="../embeddings/oleObject903.bin"/><Relationship Id="rId242" Type="http://schemas.openxmlformats.org/officeDocument/2006/relationships/oleObject" Target="../embeddings/oleObject237.bin"/><Relationship Id="rId894" Type="http://schemas.openxmlformats.org/officeDocument/2006/relationships/oleObject" Target="../embeddings/oleObject889.bin"/><Relationship Id="rId37" Type="http://schemas.openxmlformats.org/officeDocument/2006/relationships/oleObject" Target="../embeddings/oleObject32.bin"/><Relationship Id="rId102" Type="http://schemas.openxmlformats.org/officeDocument/2006/relationships/oleObject" Target="../embeddings/oleObject97.bin"/><Relationship Id="rId547" Type="http://schemas.openxmlformats.org/officeDocument/2006/relationships/oleObject" Target="../embeddings/oleObject542.bin"/><Relationship Id="rId754" Type="http://schemas.openxmlformats.org/officeDocument/2006/relationships/oleObject" Target="../embeddings/oleObject749.bin"/><Relationship Id="rId961" Type="http://schemas.openxmlformats.org/officeDocument/2006/relationships/oleObject" Target="../embeddings/oleObject956.bin"/><Relationship Id="rId90" Type="http://schemas.openxmlformats.org/officeDocument/2006/relationships/oleObject" Target="../embeddings/oleObject85.bin"/><Relationship Id="rId186" Type="http://schemas.openxmlformats.org/officeDocument/2006/relationships/oleObject" Target="../embeddings/oleObject181.bin"/><Relationship Id="rId393" Type="http://schemas.openxmlformats.org/officeDocument/2006/relationships/oleObject" Target="../embeddings/oleObject388.bin"/><Relationship Id="rId407" Type="http://schemas.openxmlformats.org/officeDocument/2006/relationships/oleObject" Target="../embeddings/oleObject402.bin"/><Relationship Id="rId614" Type="http://schemas.openxmlformats.org/officeDocument/2006/relationships/oleObject" Target="../embeddings/oleObject609.bin"/><Relationship Id="rId821" Type="http://schemas.openxmlformats.org/officeDocument/2006/relationships/oleObject" Target="../embeddings/oleObject816.bin"/><Relationship Id="rId253" Type="http://schemas.openxmlformats.org/officeDocument/2006/relationships/oleObject" Target="../embeddings/oleObject248.bin"/><Relationship Id="rId460" Type="http://schemas.openxmlformats.org/officeDocument/2006/relationships/oleObject" Target="../embeddings/oleObject455.bin"/><Relationship Id="rId698" Type="http://schemas.openxmlformats.org/officeDocument/2006/relationships/oleObject" Target="../embeddings/oleObject693.bin"/><Relationship Id="rId919" Type="http://schemas.openxmlformats.org/officeDocument/2006/relationships/oleObject" Target="../embeddings/oleObject914.bin"/><Relationship Id="rId48" Type="http://schemas.openxmlformats.org/officeDocument/2006/relationships/oleObject" Target="../embeddings/oleObject43.bin"/><Relationship Id="rId113" Type="http://schemas.openxmlformats.org/officeDocument/2006/relationships/oleObject" Target="../embeddings/oleObject108.bin"/><Relationship Id="rId320" Type="http://schemas.openxmlformats.org/officeDocument/2006/relationships/oleObject" Target="../embeddings/oleObject315.bin"/><Relationship Id="rId558" Type="http://schemas.openxmlformats.org/officeDocument/2006/relationships/oleObject" Target="../embeddings/oleObject553.bin"/><Relationship Id="rId765" Type="http://schemas.openxmlformats.org/officeDocument/2006/relationships/oleObject" Target="../embeddings/oleObject760.bin"/><Relationship Id="rId972" Type="http://schemas.openxmlformats.org/officeDocument/2006/relationships/oleObject" Target="../embeddings/oleObject967.bin"/><Relationship Id="rId197" Type="http://schemas.openxmlformats.org/officeDocument/2006/relationships/oleObject" Target="../embeddings/oleObject192.bin"/><Relationship Id="rId418" Type="http://schemas.openxmlformats.org/officeDocument/2006/relationships/oleObject" Target="../embeddings/oleObject413.bin"/><Relationship Id="rId625" Type="http://schemas.openxmlformats.org/officeDocument/2006/relationships/oleObject" Target="../embeddings/oleObject620.bin"/><Relationship Id="rId832" Type="http://schemas.openxmlformats.org/officeDocument/2006/relationships/oleObject" Target="../embeddings/oleObject827.bin"/><Relationship Id="rId264" Type="http://schemas.openxmlformats.org/officeDocument/2006/relationships/oleObject" Target="../embeddings/oleObject259.bin"/><Relationship Id="rId471" Type="http://schemas.openxmlformats.org/officeDocument/2006/relationships/oleObject" Target="../embeddings/oleObject466.bin"/><Relationship Id="rId59" Type="http://schemas.openxmlformats.org/officeDocument/2006/relationships/oleObject" Target="../embeddings/oleObject54.bin"/><Relationship Id="rId124" Type="http://schemas.openxmlformats.org/officeDocument/2006/relationships/oleObject" Target="../embeddings/oleObject119.bin"/><Relationship Id="rId569" Type="http://schemas.openxmlformats.org/officeDocument/2006/relationships/oleObject" Target="../embeddings/oleObject564.bin"/><Relationship Id="rId776" Type="http://schemas.openxmlformats.org/officeDocument/2006/relationships/oleObject" Target="../embeddings/oleObject771.bin"/><Relationship Id="rId983" Type="http://schemas.openxmlformats.org/officeDocument/2006/relationships/oleObject" Target="../embeddings/oleObject978.bin"/><Relationship Id="rId331" Type="http://schemas.openxmlformats.org/officeDocument/2006/relationships/oleObject" Target="../embeddings/oleObject326.bin"/><Relationship Id="rId429" Type="http://schemas.openxmlformats.org/officeDocument/2006/relationships/oleObject" Target="../embeddings/oleObject424.bin"/><Relationship Id="rId636" Type="http://schemas.openxmlformats.org/officeDocument/2006/relationships/oleObject" Target="../embeddings/oleObject631.bin"/><Relationship Id="rId843" Type="http://schemas.openxmlformats.org/officeDocument/2006/relationships/oleObject" Target="../embeddings/oleObject838.bin"/><Relationship Id="rId275" Type="http://schemas.openxmlformats.org/officeDocument/2006/relationships/oleObject" Target="../embeddings/oleObject270.bin"/><Relationship Id="rId482" Type="http://schemas.openxmlformats.org/officeDocument/2006/relationships/oleObject" Target="../embeddings/oleObject477.bin"/><Relationship Id="rId703" Type="http://schemas.openxmlformats.org/officeDocument/2006/relationships/oleObject" Target="../embeddings/oleObject698.bin"/><Relationship Id="rId910" Type="http://schemas.openxmlformats.org/officeDocument/2006/relationships/oleObject" Target="../embeddings/oleObject905.bin"/><Relationship Id="rId135" Type="http://schemas.openxmlformats.org/officeDocument/2006/relationships/oleObject" Target="../embeddings/oleObject130.bin"/><Relationship Id="rId342" Type="http://schemas.openxmlformats.org/officeDocument/2006/relationships/oleObject" Target="../embeddings/oleObject337.bin"/><Relationship Id="rId787" Type="http://schemas.openxmlformats.org/officeDocument/2006/relationships/oleObject" Target="../embeddings/oleObject782.bin"/><Relationship Id="rId994" Type="http://schemas.openxmlformats.org/officeDocument/2006/relationships/oleObject" Target="../embeddings/oleObject989.bin"/><Relationship Id="rId202" Type="http://schemas.openxmlformats.org/officeDocument/2006/relationships/oleObject" Target="../embeddings/oleObject197.bin"/><Relationship Id="rId647" Type="http://schemas.openxmlformats.org/officeDocument/2006/relationships/oleObject" Target="../embeddings/oleObject642.bin"/><Relationship Id="rId854" Type="http://schemas.openxmlformats.org/officeDocument/2006/relationships/oleObject" Target="../embeddings/oleObject849.bin"/><Relationship Id="rId286" Type="http://schemas.openxmlformats.org/officeDocument/2006/relationships/oleObject" Target="../embeddings/oleObject281.bin"/><Relationship Id="rId493" Type="http://schemas.openxmlformats.org/officeDocument/2006/relationships/oleObject" Target="../embeddings/oleObject488.bin"/><Relationship Id="rId507" Type="http://schemas.openxmlformats.org/officeDocument/2006/relationships/oleObject" Target="../embeddings/oleObject502.bin"/><Relationship Id="rId714" Type="http://schemas.openxmlformats.org/officeDocument/2006/relationships/oleObject" Target="../embeddings/oleObject709.bin"/><Relationship Id="rId921" Type="http://schemas.openxmlformats.org/officeDocument/2006/relationships/oleObject" Target="../embeddings/oleObject916.bin"/><Relationship Id="rId50" Type="http://schemas.openxmlformats.org/officeDocument/2006/relationships/oleObject" Target="../embeddings/oleObject45.bin"/><Relationship Id="rId146" Type="http://schemas.openxmlformats.org/officeDocument/2006/relationships/oleObject" Target="../embeddings/oleObject141.bin"/><Relationship Id="rId353" Type="http://schemas.openxmlformats.org/officeDocument/2006/relationships/oleObject" Target="../embeddings/oleObject348.bin"/><Relationship Id="rId560" Type="http://schemas.openxmlformats.org/officeDocument/2006/relationships/oleObject" Target="../embeddings/oleObject555.bin"/><Relationship Id="rId798" Type="http://schemas.openxmlformats.org/officeDocument/2006/relationships/oleObject" Target="../embeddings/oleObject793.bin"/><Relationship Id="rId213" Type="http://schemas.openxmlformats.org/officeDocument/2006/relationships/oleObject" Target="../embeddings/oleObject208.bin"/><Relationship Id="rId420" Type="http://schemas.openxmlformats.org/officeDocument/2006/relationships/oleObject" Target="../embeddings/oleObject415.bin"/><Relationship Id="rId658" Type="http://schemas.openxmlformats.org/officeDocument/2006/relationships/oleObject" Target="../embeddings/oleObject653.bin"/><Relationship Id="rId865" Type="http://schemas.openxmlformats.org/officeDocument/2006/relationships/oleObject" Target="../embeddings/oleObject860.bin"/><Relationship Id="rId297" Type="http://schemas.openxmlformats.org/officeDocument/2006/relationships/oleObject" Target="../embeddings/oleObject292.bin"/><Relationship Id="rId518" Type="http://schemas.openxmlformats.org/officeDocument/2006/relationships/oleObject" Target="../embeddings/oleObject513.bin"/><Relationship Id="rId725" Type="http://schemas.openxmlformats.org/officeDocument/2006/relationships/oleObject" Target="../embeddings/oleObject720.bin"/><Relationship Id="rId932" Type="http://schemas.openxmlformats.org/officeDocument/2006/relationships/oleObject" Target="../embeddings/oleObject927.bin"/><Relationship Id="rId157" Type="http://schemas.openxmlformats.org/officeDocument/2006/relationships/oleObject" Target="../embeddings/oleObject152.bin"/><Relationship Id="rId364" Type="http://schemas.openxmlformats.org/officeDocument/2006/relationships/oleObject" Target="../embeddings/oleObject359.bin"/><Relationship Id="rId1008" Type="http://schemas.openxmlformats.org/officeDocument/2006/relationships/oleObject" Target="../embeddings/oleObject1003.bin"/><Relationship Id="rId61" Type="http://schemas.openxmlformats.org/officeDocument/2006/relationships/oleObject" Target="../embeddings/oleObject56.bin"/><Relationship Id="rId571" Type="http://schemas.openxmlformats.org/officeDocument/2006/relationships/oleObject" Target="../embeddings/oleObject566.bin"/><Relationship Id="rId669" Type="http://schemas.openxmlformats.org/officeDocument/2006/relationships/oleObject" Target="../embeddings/oleObject664.bin"/><Relationship Id="rId876" Type="http://schemas.openxmlformats.org/officeDocument/2006/relationships/oleObject" Target="../embeddings/oleObject871.bin"/><Relationship Id="rId19" Type="http://schemas.openxmlformats.org/officeDocument/2006/relationships/oleObject" Target="../embeddings/oleObject14.bin"/><Relationship Id="rId224" Type="http://schemas.openxmlformats.org/officeDocument/2006/relationships/oleObject" Target="../embeddings/oleObject219.bin"/><Relationship Id="rId431" Type="http://schemas.openxmlformats.org/officeDocument/2006/relationships/oleObject" Target="../embeddings/oleObject426.bin"/><Relationship Id="rId529" Type="http://schemas.openxmlformats.org/officeDocument/2006/relationships/oleObject" Target="../embeddings/oleObject524.bin"/><Relationship Id="rId736" Type="http://schemas.openxmlformats.org/officeDocument/2006/relationships/oleObject" Target="../embeddings/oleObject731.bin"/><Relationship Id="rId168" Type="http://schemas.openxmlformats.org/officeDocument/2006/relationships/oleObject" Target="../embeddings/oleObject163.bin"/><Relationship Id="rId943" Type="http://schemas.openxmlformats.org/officeDocument/2006/relationships/oleObject" Target="../embeddings/oleObject938.bin"/><Relationship Id="rId1019" Type="http://schemas.openxmlformats.org/officeDocument/2006/relationships/oleObject" Target="../embeddings/oleObject1014.bin"/><Relationship Id="rId72" Type="http://schemas.openxmlformats.org/officeDocument/2006/relationships/oleObject" Target="../embeddings/oleObject67.bin"/><Relationship Id="rId375" Type="http://schemas.openxmlformats.org/officeDocument/2006/relationships/oleObject" Target="../embeddings/oleObject370.bin"/><Relationship Id="rId582" Type="http://schemas.openxmlformats.org/officeDocument/2006/relationships/oleObject" Target="../embeddings/oleObject577.bin"/><Relationship Id="rId803" Type="http://schemas.openxmlformats.org/officeDocument/2006/relationships/oleObject" Target="../embeddings/oleObject798.bin"/><Relationship Id="rId3" Type="http://schemas.openxmlformats.org/officeDocument/2006/relationships/vmlDrawing" Target="../drawings/vmlDrawing1.vml"/><Relationship Id="rId235" Type="http://schemas.openxmlformats.org/officeDocument/2006/relationships/oleObject" Target="../embeddings/oleObject230.bin"/><Relationship Id="rId442" Type="http://schemas.openxmlformats.org/officeDocument/2006/relationships/oleObject" Target="../embeddings/oleObject437.bin"/><Relationship Id="rId887" Type="http://schemas.openxmlformats.org/officeDocument/2006/relationships/oleObject" Target="../embeddings/oleObject882.bin"/><Relationship Id="rId302" Type="http://schemas.openxmlformats.org/officeDocument/2006/relationships/oleObject" Target="../embeddings/oleObject297.bin"/><Relationship Id="rId747" Type="http://schemas.openxmlformats.org/officeDocument/2006/relationships/oleObject" Target="../embeddings/oleObject742.bin"/><Relationship Id="rId954" Type="http://schemas.openxmlformats.org/officeDocument/2006/relationships/oleObject" Target="../embeddings/oleObject949.bin"/><Relationship Id="rId83" Type="http://schemas.openxmlformats.org/officeDocument/2006/relationships/oleObject" Target="../embeddings/oleObject78.bin"/><Relationship Id="rId179" Type="http://schemas.openxmlformats.org/officeDocument/2006/relationships/oleObject" Target="../embeddings/oleObject174.bin"/><Relationship Id="rId386" Type="http://schemas.openxmlformats.org/officeDocument/2006/relationships/oleObject" Target="../embeddings/oleObject381.bin"/><Relationship Id="rId593" Type="http://schemas.openxmlformats.org/officeDocument/2006/relationships/oleObject" Target="../embeddings/oleObject588.bin"/><Relationship Id="rId607" Type="http://schemas.openxmlformats.org/officeDocument/2006/relationships/oleObject" Target="../embeddings/oleObject602.bin"/><Relationship Id="rId814" Type="http://schemas.openxmlformats.org/officeDocument/2006/relationships/oleObject" Target="../embeddings/oleObject809.bin"/><Relationship Id="rId246" Type="http://schemas.openxmlformats.org/officeDocument/2006/relationships/oleObject" Target="../embeddings/oleObject241.bin"/><Relationship Id="rId453" Type="http://schemas.openxmlformats.org/officeDocument/2006/relationships/oleObject" Target="../embeddings/oleObject448.bin"/><Relationship Id="rId660" Type="http://schemas.openxmlformats.org/officeDocument/2006/relationships/oleObject" Target="../embeddings/oleObject655.bin"/><Relationship Id="rId898" Type="http://schemas.openxmlformats.org/officeDocument/2006/relationships/oleObject" Target="../embeddings/oleObject893.bin"/><Relationship Id="rId106" Type="http://schemas.openxmlformats.org/officeDocument/2006/relationships/oleObject" Target="../embeddings/oleObject101.bin"/><Relationship Id="rId313" Type="http://schemas.openxmlformats.org/officeDocument/2006/relationships/oleObject" Target="../embeddings/oleObject308.bin"/><Relationship Id="rId758" Type="http://schemas.openxmlformats.org/officeDocument/2006/relationships/oleObject" Target="../embeddings/oleObject753.bin"/><Relationship Id="rId965" Type="http://schemas.openxmlformats.org/officeDocument/2006/relationships/oleObject" Target="../embeddings/oleObject960.bin"/><Relationship Id="rId10" Type="http://schemas.openxmlformats.org/officeDocument/2006/relationships/oleObject" Target="../embeddings/oleObject5.bin"/><Relationship Id="rId94" Type="http://schemas.openxmlformats.org/officeDocument/2006/relationships/oleObject" Target="../embeddings/oleObject89.bin"/><Relationship Id="rId397" Type="http://schemas.openxmlformats.org/officeDocument/2006/relationships/oleObject" Target="../embeddings/oleObject392.bin"/><Relationship Id="rId520" Type="http://schemas.openxmlformats.org/officeDocument/2006/relationships/oleObject" Target="../embeddings/oleObject515.bin"/><Relationship Id="rId618" Type="http://schemas.openxmlformats.org/officeDocument/2006/relationships/oleObject" Target="../embeddings/oleObject613.bin"/><Relationship Id="rId825" Type="http://schemas.openxmlformats.org/officeDocument/2006/relationships/oleObject" Target="../embeddings/oleObject820.bin"/><Relationship Id="rId257" Type="http://schemas.openxmlformats.org/officeDocument/2006/relationships/oleObject" Target="../embeddings/oleObject252.bin"/><Relationship Id="rId464" Type="http://schemas.openxmlformats.org/officeDocument/2006/relationships/oleObject" Target="../embeddings/oleObject459.bin"/><Relationship Id="rId1010" Type="http://schemas.openxmlformats.org/officeDocument/2006/relationships/oleObject" Target="../embeddings/oleObject1005.bin"/><Relationship Id="rId117" Type="http://schemas.openxmlformats.org/officeDocument/2006/relationships/oleObject" Target="../embeddings/oleObject112.bin"/><Relationship Id="rId671" Type="http://schemas.openxmlformats.org/officeDocument/2006/relationships/oleObject" Target="../embeddings/oleObject666.bin"/><Relationship Id="rId769" Type="http://schemas.openxmlformats.org/officeDocument/2006/relationships/oleObject" Target="../embeddings/oleObject764.bin"/><Relationship Id="rId976" Type="http://schemas.openxmlformats.org/officeDocument/2006/relationships/oleObject" Target="../embeddings/oleObject971.bin"/><Relationship Id="rId324" Type="http://schemas.openxmlformats.org/officeDocument/2006/relationships/oleObject" Target="../embeddings/oleObject319.bin"/><Relationship Id="rId531" Type="http://schemas.openxmlformats.org/officeDocument/2006/relationships/oleObject" Target="../embeddings/oleObject526.bin"/><Relationship Id="rId629" Type="http://schemas.openxmlformats.org/officeDocument/2006/relationships/oleObject" Target="../embeddings/oleObject6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image" Target="../media/image3.emf"/><Relationship Id="rId4" Type="http://schemas.openxmlformats.org/officeDocument/2006/relationships/oleObject" Target="../embeddings/oleObject102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J359"/>
  <sheetViews>
    <sheetView topLeftCell="A348" zoomScaleNormal="100" workbookViewId="0">
      <selection activeCell="J359" sqref="J359"/>
    </sheetView>
  </sheetViews>
  <sheetFormatPr defaultRowHeight="15" x14ac:dyDescent="0.25"/>
  <cols>
    <col min="1" max="1" width="13.5703125" customWidth="1"/>
    <col min="3" max="3" width="11.85546875" style="279" customWidth="1"/>
    <col min="4" max="4" width="57.28515625" style="3" customWidth="1"/>
    <col min="6" max="6" width="11.7109375" style="1" customWidth="1"/>
    <col min="7" max="9" width="9.28515625" style="1" bestFit="1" customWidth="1"/>
    <col min="10" max="10" width="10.140625" style="1" bestFit="1" customWidth="1"/>
  </cols>
  <sheetData>
    <row r="1" spans="1:10" x14ac:dyDescent="0.25">
      <c r="D1" s="4"/>
      <c r="F1" s="5"/>
      <c r="G1" s="5"/>
      <c r="H1" s="5"/>
      <c r="I1" s="5"/>
      <c r="J1" s="5"/>
    </row>
    <row r="2" spans="1:10" ht="21" x14ac:dyDescent="0.35">
      <c r="A2" s="151" t="s">
        <v>188</v>
      </c>
      <c r="B2" s="152"/>
      <c r="C2" s="152"/>
      <c r="D2" s="152"/>
      <c r="E2" s="152"/>
      <c r="F2" s="152"/>
      <c r="G2" s="152"/>
      <c r="H2" s="152"/>
      <c r="I2" s="152"/>
      <c r="J2" s="153"/>
    </row>
    <row r="3" spans="1:10" ht="15.75" x14ac:dyDescent="0.25">
      <c r="A3" s="154" t="s">
        <v>191</v>
      </c>
      <c r="B3" s="155"/>
      <c r="C3" s="155"/>
      <c r="D3" s="155"/>
      <c r="E3" s="155"/>
      <c r="F3" s="155"/>
      <c r="G3" s="155"/>
      <c r="H3" s="155"/>
      <c r="I3" s="155"/>
      <c r="J3" s="156"/>
    </row>
    <row r="4" spans="1:10" ht="15.75" x14ac:dyDescent="0.25">
      <c r="A4" s="154" t="s">
        <v>189</v>
      </c>
      <c r="B4" s="155"/>
      <c r="C4" s="155"/>
      <c r="D4" s="155"/>
      <c r="E4" s="155"/>
      <c r="F4" s="155"/>
      <c r="G4" s="155"/>
      <c r="H4" s="155"/>
      <c r="I4" s="155"/>
      <c r="J4" s="156"/>
    </row>
    <row r="5" spans="1:10" x14ac:dyDescent="0.25">
      <c r="A5" s="6"/>
      <c r="B5" s="7" t="s">
        <v>192</v>
      </c>
      <c r="C5" s="136"/>
      <c r="D5" s="8"/>
      <c r="E5" s="9"/>
      <c r="F5" s="10"/>
      <c r="G5" s="10"/>
      <c r="H5" s="10"/>
      <c r="I5" s="10"/>
      <c r="J5" s="11"/>
    </row>
    <row r="6" spans="1:10" x14ac:dyDescent="0.25">
      <c r="A6" s="6"/>
      <c r="B6" s="7" t="s">
        <v>1213</v>
      </c>
      <c r="C6" s="136"/>
      <c r="D6" s="12"/>
      <c r="E6" s="9" t="s">
        <v>190</v>
      </c>
      <c r="F6" s="10"/>
      <c r="G6" s="10"/>
      <c r="H6" s="10"/>
      <c r="I6" s="10"/>
      <c r="J6" s="11"/>
    </row>
    <row r="7" spans="1:10" x14ac:dyDescent="0.25">
      <c r="A7" s="13"/>
      <c r="B7" s="14" t="s">
        <v>1214</v>
      </c>
      <c r="C7" s="280"/>
      <c r="D7" s="15"/>
      <c r="E7" s="16"/>
      <c r="F7" s="17"/>
      <c r="G7" s="17"/>
      <c r="H7" s="17"/>
      <c r="I7" s="17"/>
      <c r="J7" s="18"/>
    </row>
    <row r="8" spans="1:10" x14ac:dyDescent="0.25">
      <c r="D8" s="4"/>
      <c r="F8" s="5"/>
      <c r="G8" s="5"/>
      <c r="H8" s="5"/>
      <c r="I8" s="5"/>
      <c r="J8" s="5"/>
    </row>
    <row r="9" spans="1:10" ht="30" x14ac:dyDescent="0.25">
      <c r="A9" s="282" t="s">
        <v>0</v>
      </c>
      <c r="B9" s="282" t="s">
        <v>1</v>
      </c>
      <c r="C9" s="282" t="s">
        <v>1211</v>
      </c>
      <c r="D9" s="282" t="s">
        <v>2</v>
      </c>
      <c r="E9" s="282" t="s">
        <v>3</v>
      </c>
      <c r="F9" s="283" t="s">
        <v>4</v>
      </c>
      <c r="G9" s="283" t="s">
        <v>5</v>
      </c>
      <c r="H9" s="283" t="s">
        <v>6</v>
      </c>
      <c r="I9" s="283" t="s">
        <v>7</v>
      </c>
      <c r="J9" s="283" t="s">
        <v>8</v>
      </c>
    </row>
    <row r="10" spans="1:10" x14ac:dyDescent="0.25">
      <c r="A10" s="284" t="s">
        <v>462</v>
      </c>
      <c r="B10" s="284"/>
      <c r="C10" s="285"/>
      <c r="D10" s="286" t="s">
        <v>463</v>
      </c>
      <c r="E10" s="284"/>
      <c r="F10" s="287"/>
      <c r="G10" s="287"/>
      <c r="H10" s="287"/>
      <c r="I10" s="287" t="s">
        <v>9</v>
      </c>
      <c r="J10" s="287"/>
    </row>
    <row r="11" spans="1:10" x14ac:dyDescent="0.25">
      <c r="A11" s="19" t="s">
        <v>464</v>
      </c>
      <c r="B11" s="19"/>
      <c r="C11" s="281"/>
      <c r="D11" s="20" t="s">
        <v>465</v>
      </c>
      <c r="E11" s="19"/>
      <c r="F11" s="21"/>
      <c r="G11" s="21"/>
      <c r="H11" s="21"/>
      <c r="I11" s="21" t="s">
        <v>9</v>
      </c>
      <c r="J11" s="21"/>
    </row>
    <row r="12" spans="1:10" x14ac:dyDescent="0.25">
      <c r="A12" s="19" t="s">
        <v>466</v>
      </c>
      <c r="B12" s="19" t="s">
        <v>467</v>
      </c>
      <c r="C12" s="281"/>
      <c r="D12" s="20" t="s">
        <v>468</v>
      </c>
      <c r="E12" s="19" t="s">
        <v>469</v>
      </c>
      <c r="F12" s="21">
        <v>5</v>
      </c>
      <c r="G12" s="21">
        <v>314.60000000000002</v>
      </c>
      <c r="H12" s="21">
        <v>13996.7</v>
      </c>
      <c r="I12" s="21">
        <f>SUM(G12:H12)</f>
        <v>14311.300000000001</v>
      </c>
      <c r="J12" s="21">
        <f>TRUNC((F12*I12),2)</f>
        <v>71556.5</v>
      </c>
    </row>
    <row r="13" spans="1:10" x14ac:dyDescent="0.25">
      <c r="A13" s="19" t="s">
        <v>470</v>
      </c>
      <c r="B13" s="19"/>
      <c r="C13" s="281"/>
      <c r="D13" s="20" t="s">
        <v>471</v>
      </c>
      <c r="E13" s="19"/>
      <c r="F13" s="21"/>
      <c r="G13" s="21"/>
      <c r="H13" s="21"/>
      <c r="I13" s="21" t="s">
        <v>9</v>
      </c>
      <c r="J13" s="21"/>
    </row>
    <row r="14" spans="1:10" x14ac:dyDescent="0.25">
      <c r="A14" s="19" t="s">
        <v>472</v>
      </c>
      <c r="B14" s="19" t="s">
        <v>473</v>
      </c>
      <c r="C14" s="281">
        <v>20200</v>
      </c>
      <c r="D14" s="20" t="s">
        <v>474</v>
      </c>
      <c r="E14" s="19" t="s">
        <v>25</v>
      </c>
      <c r="F14" s="21">
        <v>339.22</v>
      </c>
      <c r="G14" s="21">
        <v>1.59</v>
      </c>
      <c r="H14" s="21">
        <v>0</v>
      </c>
      <c r="I14" s="21">
        <f>SUM(G14:H14)</f>
        <v>1.59</v>
      </c>
      <c r="J14" s="21">
        <f>TRUNC((F14*I14),2)</f>
        <v>539.35</v>
      </c>
    </row>
    <row r="15" spans="1:10" ht="30" x14ac:dyDescent="0.25">
      <c r="A15" s="19" t="s">
        <v>475</v>
      </c>
      <c r="B15" s="19" t="s">
        <v>476</v>
      </c>
      <c r="C15" s="281">
        <v>21602</v>
      </c>
      <c r="D15" s="20" t="s">
        <v>477</v>
      </c>
      <c r="E15" s="19" t="s">
        <v>25</v>
      </c>
      <c r="F15" s="21">
        <v>339.22</v>
      </c>
      <c r="G15" s="21">
        <v>11.63</v>
      </c>
      <c r="H15" s="21">
        <v>0</v>
      </c>
      <c r="I15" s="21">
        <f>SUM(G15:H15)</f>
        <v>11.63</v>
      </c>
      <c r="J15" s="21">
        <f>TRUNC((F15*I15),2)</f>
        <v>3945.12</v>
      </c>
    </row>
    <row r="16" spans="1:10" ht="75" x14ac:dyDescent="0.25">
      <c r="A16" s="19" t="s">
        <v>478</v>
      </c>
      <c r="B16" s="19" t="s">
        <v>479</v>
      </c>
      <c r="C16" s="281" t="s">
        <v>480</v>
      </c>
      <c r="D16" s="20" t="s">
        <v>481</v>
      </c>
      <c r="E16" s="19" t="s">
        <v>469</v>
      </c>
      <c r="F16" s="21">
        <v>5</v>
      </c>
      <c r="G16" s="21">
        <v>741.09</v>
      </c>
      <c r="H16" s="21">
        <v>0</v>
      </c>
      <c r="I16" s="21">
        <f>SUM(G16:H16)</f>
        <v>741.09</v>
      </c>
      <c r="J16" s="21">
        <f>TRUNC((F16*I16),2)</f>
        <v>3705.45</v>
      </c>
    </row>
    <row r="17" spans="1:10" x14ac:dyDescent="0.25">
      <c r="A17" s="19" t="s">
        <v>482</v>
      </c>
      <c r="B17" s="19" t="s">
        <v>483</v>
      </c>
      <c r="C17" s="281" t="s">
        <v>484</v>
      </c>
      <c r="D17" s="20" t="s">
        <v>485</v>
      </c>
      <c r="E17" s="19" t="s">
        <v>25</v>
      </c>
      <c r="F17" s="21">
        <v>12</v>
      </c>
      <c r="G17" s="21">
        <v>227.37</v>
      </c>
      <c r="H17" s="21">
        <v>27.3</v>
      </c>
      <c r="I17" s="21">
        <f>SUM(G17:H17)</f>
        <v>254.67000000000002</v>
      </c>
      <c r="J17" s="21">
        <f>TRUNC((F17*I17),2)</f>
        <v>3056.04</v>
      </c>
    </row>
    <row r="18" spans="1:10" x14ac:dyDescent="0.25">
      <c r="A18" s="19" t="s">
        <v>486</v>
      </c>
      <c r="B18" s="19"/>
      <c r="C18" s="281"/>
      <c r="D18" s="20" t="s">
        <v>487</v>
      </c>
      <c r="E18" s="19" t="s">
        <v>13</v>
      </c>
      <c r="F18" s="21">
        <v>1</v>
      </c>
      <c r="G18" s="21">
        <v>178.34</v>
      </c>
      <c r="H18" s="21">
        <v>0</v>
      </c>
      <c r="I18" s="21">
        <f>SUM(G18:H18)</f>
        <v>178.34</v>
      </c>
      <c r="J18" s="21">
        <f>TRUNC((F18*I18),2)</f>
        <v>178.34</v>
      </c>
    </row>
    <row r="19" spans="1:10" x14ac:dyDescent="0.25">
      <c r="A19" s="288" t="s">
        <v>488</v>
      </c>
      <c r="B19" s="288"/>
      <c r="C19" s="288"/>
      <c r="D19" s="288"/>
      <c r="E19" s="288"/>
      <c r="F19" s="288"/>
      <c r="G19" s="288"/>
      <c r="H19" s="288"/>
      <c r="I19" s="288"/>
      <c r="J19" s="289">
        <f>SUM(J11:J18)</f>
        <v>82980.799999999988</v>
      </c>
    </row>
    <row r="20" spans="1:10" x14ac:dyDescent="0.25">
      <c r="A20" s="19" t="s">
        <v>489</v>
      </c>
      <c r="B20" s="19"/>
      <c r="C20" s="281"/>
      <c r="D20" s="20" t="s">
        <v>10</v>
      </c>
      <c r="E20" s="19"/>
      <c r="F20" s="21"/>
      <c r="G20" s="21"/>
      <c r="H20" s="21"/>
      <c r="I20" s="21" t="s">
        <v>9</v>
      </c>
      <c r="J20" s="21"/>
    </row>
    <row r="21" spans="1:10" x14ac:dyDescent="0.25">
      <c r="A21" s="19" t="s">
        <v>490</v>
      </c>
      <c r="B21" s="19"/>
      <c r="C21" s="281"/>
      <c r="D21" s="20" t="s">
        <v>491</v>
      </c>
      <c r="E21" s="19"/>
      <c r="F21" s="21"/>
      <c r="G21" s="21"/>
      <c r="H21" s="21"/>
      <c r="I21" s="21" t="s">
        <v>9</v>
      </c>
      <c r="J21" s="21"/>
    </row>
    <row r="22" spans="1:10" ht="30" x14ac:dyDescent="0.25">
      <c r="A22" s="19" t="s">
        <v>492</v>
      </c>
      <c r="B22" s="19" t="s">
        <v>11</v>
      </c>
      <c r="C22" s="281">
        <v>83566</v>
      </c>
      <c r="D22" s="20" t="s">
        <v>12</v>
      </c>
      <c r="E22" s="19" t="s">
        <v>13</v>
      </c>
      <c r="F22" s="21">
        <v>42</v>
      </c>
      <c r="G22" s="21">
        <v>19.78</v>
      </c>
      <c r="H22" s="21">
        <v>4.0199999999999996</v>
      </c>
      <c r="I22" s="21">
        <f>SUM(G22:H22)</f>
        <v>23.8</v>
      </c>
      <c r="J22" s="21">
        <f>TRUNC((F22*I22),2)</f>
        <v>999.6</v>
      </c>
    </row>
    <row r="23" spans="1:10" ht="30" x14ac:dyDescent="0.25">
      <c r="A23" s="19" t="s">
        <v>493</v>
      </c>
      <c r="B23" s="19" t="s">
        <v>494</v>
      </c>
      <c r="C23" s="281" t="s">
        <v>495</v>
      </c>
      <c r="D23" s="20" t="s">
        <v>14</v>
      </c>
      <c r="E23" s="19" t="s">
        <v>13</v>
      </c>
      <c r="F23" s="21">
        <v>4</v>
      </c>
      <c r="G23" s="21">
        <v>106.63</v>
      </c>
      <c r="H23" s="21">
        <v>0</v>
      </c>
      <c r="I23" s="21">
        <f>SUM(G23:H23)</f>
        <v>106.63</v>
      </c>
      <c r="J23" s="21">
        <f>TRUNC((F23*I23),2)</f>
        <v>426.52</v>
      </c>
    </row>
    <row r="24" spans="1:10" x14ac:dyDescent="0.25">
      <c r="A24" s="19" t="s">
        <v>496</v>
      </c>
      <c r="B24" s="19" t="s">
        <v>497</v>
      </c>
      <c r="C24" s="281" t="s">
        <v>498</v>
      </c>
      <c r="D24" s="20" t="s">
        <v>499</v>
      </c>
      <c r="E24" s="19" t="s">
        <v>13</v>
      </c>
      <c r="F24" s="21">
        <v>4</v>
      </c>
      <c r="G24" s="21">
        <v>35.71</v>
      </c>
      <c r="H24" s="21">
        <v>0</v>
      </c>
      <c r="I24" s="21">
        <f>SUM(G24:H24)</f>
        <v>35.71</v>
      </c>
      <c r="J24" s="21">
        <f>TRUNC((F24*I24),2)</f>
        <v>142.84</v>
      </c>
    </row>
    <row r="25" spans="1:10" x14ac:dyDescent="0.25">
      <c r="A25" s="19" t="s">
        <v>500</v>
      </c>
      <c r="B25" s="19" t="s">
        <v>501</v>
      </c>
      <c r="C25" s="281" t="s">
        <v>502</v>
      </c>
      <c r="D25" s="20" t="s">
        <v>503</v>
      </c>
      <c r="E25" s="19" t="s">
        <v>13</v>
      </c>
      <c r="F25" s="21">
        <v>1</v>
      </c>
      <c r="G25" s="21">
        <v>35.71</v>
      </c>
      <c r="H25" s="21">
        <v>0</v>
      </c>
      <c r="I25" s="21">
        <f>SUM(G25:H25)</f>
        <v>35.71</v>
      </c>
      <c r="J25" s="21">
        <f>TRUNC((F25*I25),2)</f>
        <v>35.71</v>
      </c>
    </row>
    <row r="26" spans="1:10" x14ac:dyDescent="0.25">
      <c r="A26" s="19" t="s">
        <v>504</v>
      </c>
      <c r="B26" s="19" t="s">
        <v>505</v>
      </c>
      <c r="C26" s="281" t="s">
        <v>506</v>
      </c>
      <c r="D26" s="20" t="s">
        <v>507</v>
      </c>
      <c r="E26" s="19" t="s">
        <v>13</v>
      </c>
      <c r="F26" s="21">
        <v>1</v>
      </c>
      <c r="G26" s="21">
        <v>57.85</v>
      </c>
      <c r="H26" s="21">
        <v>0</v>
      </c>
      <c r="I26" s="21">
        <f>SUM(G26:H26)</f>
        <v>57.85</v>
      </c>
      <c r="J26" s="21">
        <f>TRUNC((F26*I26),2)</f>
        <v>57.85</v>
      </c>
    </row>
    <row r="27" spans="1:10" x14ac:dyDescent="0.25">
      <c r="A27" s="19" t="s">
        <v>508</v>
      </c>
      <c r="B27" s="19" t="s">
        <v>509</v>
      </c>
      <c r="C27" s="281" t="s">
        <v>510</v>
      </c>
      <c r="D27" s="20" t="s">
        <v>15</v>
      </c>
      <c r="E27" s="19" t="s">
        <v>13</v>
      </c>
      <c r="F27" s="21">
        <v>5</v>
      </c>
      <c r="G27" s="21">
        <v>136.02000000000001</v>
      </c>
      <c r="H27" s="21">
        <v>6.75</v>
      </c>
      <c r="I27" s="21">
        <f>SUM(G27:H27)</f>
        <v>142.77000000000001</v>
      </c>
      <c r="J27" s="21">
        <f>TRUNC((F27*I27),2)</f>
        <v>713.85</v>
      </c>
    </row>
    <row r="28" spans="1:10" ht="30" x14ac:dyDescent="0.25">
      <c r="A28" s="19" t="s">
        <v>511</v>
      </c>
      <c r="B28" s="19" t="s">
        <v>512</v>
      </c>
      <c r="C28" s="281" t="s">
        <v>513</v>
      </c>
      <c r="D28" s="20" t="s">
        <v>514</v>
      </c>
      <c r="E28" s="19" t="s">
        <v>13</v>
      </c>
      <c r="F28" s="21">
        <v>1</v>
      </c>
      <c r="G28" s="21">
        <v>11.09</v>
      </c>
      <c r="H28" s="21">
        <v>14.67</v>
      </c>
      <c r="I28" s="21">
        <f>SUM(G28:H28)</f>
        <v>25.759999999999998</v>
      </c>
      <c r="J28" s="21">
        <f>TRUNC((F28*I28),2)</f>
        <v>25.76</v>
      </c>
    </row>
    <row r="29" spans="1:10" ht="45" x14ac:dyDescent="0.25">
      <c r="A29" s="19" t="s">
        <v>515</v>
      </c>
      <c r="B29" s="19" t="s">
        <v>516</v>
      </c>
      <c r="C29" s="281" t="s">
        <v>517</v>
      </c>
      <c r="D29" s="20" t="s">
        <v>518</v>
      </c>
      <c r="E29" s="19" t="s">
        <v>13</v>
      </c>
      <c r="F29" s="21">
        <v>5</v>
      </c>
      <c r="G29" s="21">
        <v>2396.2199999999998</v>
      </c>
      <c r="H29" s="21">
        <v>0</v>
      </c>
      <c r="I29" s="21">
        <f>SUM(G29:H29)</f>
        <v>2396.2199999999998</v>
      </c>
      <c r="J29" s="21">
        <f>TRUNC((F29*I29),2)</f>
        <v>11981.1</v>
      </c>
    </row>
    <row r="30" spans="1:10" ht="30" x14ac:dyDescent="0.25">
      <c r="A30" s="19" t="s">
        <v>519</v>
      </c>
      <c r="B30" s="19" t="s">
        <v>520</v>
      </c>
      <c r="C30" s="281" t="s">
        <v>521</v>
      </c>
      <c r="D30" s="20" t="s">
        <v>522</v>
      </c>
      <c r="E30" s="19" t="s">
        <v>13</v>
      </c>
      <c r="F30" s="21">
        <v>26</v>
      </c>
      <c r="G30" s="21">
        <v>7.77</v>
      </c>
      <c r="H30" s="21">
        <v>2.29</v>
      </c>
      <c r="I30" s="21">
        <f>SUM(G30:H30)</f>
        <v>10.059999999999999</v>
      </c>
      <c r="J30" s="21">
        <f>TRUNC((F30*I30),2)</f>
        <v>261.56</v>
      </c>
    </row>
    <row r="31" spans="1:10" ht="30" x14ac:dyDescent="0.25">
      <c r="A31" s="19" t="s">
        <v>523</v>
      </c>
      <c r="B31" s="19" t="s">
        <v>524</v>
      </c>
      <c r="C31" s="281">
        <v>83467</v>
      </c>
      <c r="D31" s="20" t="s">
        <v>525</v>
      </c>
      <c r="E31" s="19" t="s">
        <v>13</v>
      </c>
      <c r="F31" s="21">
        <v>26</v>
      </c>
      <c r="G31" s="21">
        <v>20.83</v>
      </c>
      <c r="H31" s="21">
        <v>10.67</v>
      </c>
      <c r="I31" s="21">
        <f>SUM(G31:H31)</f>
        <v>31.5</v>
      </c>
      <c r="J31" s="21">
        <f>TRUNC((F31*I31),2)</f>
        <v>819</v>
      </c>
    </row>
    <row r="32" spans="1:10" ht="30" x14ac:dyDescent="0.25">
      <c r="A32" s="19" t="s">
        <v>526</v>
      </c>
      <c r="B32" s="19" t="s">
        <v>16</v>
      </c>
      <c r="C32" s="281">
        <v>83407</v>
      </c>
      <c r="D32" s="20" t="s">
        <v>527</v>
      </c>
      <c r="E32" s="19" t="s">
        <v>17</v>
      </c>
      <c r="F32" s="21">
        <v>7</v>
      </c>
      <c r="G32" s="21">
        <v>7.65</v>
      </c>
      <c r="H32" s="21">
        <v>9.06</v>
      </c>
      <c r="I32" s="21">
        <f>SUM(G32:H32)</f>
        <v>16.71</v>
      </c>
      <c r="J32" s="21">
        <f>TRUNC((F32*I32),2)</f>
        <v>116.97</v>
      </c>
    </row>
    <row r="33" spans="1:10" ht="30" x14ac:dyDescent="0.25">
      <c r="A33" s="19" t="s">
        <v>528</v>
      </c>
      <c r="B33" s="19" t="s">
        <v>529</v>
      </c>
      <c r="C33" s="281" t="s">
        <v>530</v>
      </c>
      <c r="D33" s="20" t="s">
        <v>99</v>
      </c>
      <c r="E33" s="19" t="s">
        <v>17</v>
      </c>
      <c r="F33" s="21">
        <v>19</v>
      </c>
      <c r="G33" s="21">
        <v>44.81</v>
      </c>
      <c r="H33" s="21">
        <v>0</v>
      </c>
      <c r="I33" s="21">
        <f>SUM(G33:H33)</f>
        <v>44.81</v>
      </c>
      <c r="J33" s="21">
        <f>TRUNC((F33*I33),2)</f>
        <v>851.39</v>
      </c>
    </row>
    <row r="34" spans="1:10" x14ac:dyDescent="0.25">
      <c r="A34" s="19" t="s">
        <v>531</v>
      </c>
      <c r="B34" s="19" t="s">
        <v>532</v>
      </c>
      <c r="C34" s="281" t="s">
        <v>533</v>
      </c>
      <c r="D34" s="20" t="s">
        <v>534</v>
      </c>
      <c r="E34" s="19" t="s">
        <v>17</v>
      </c>
      <c r="F34" s="21">
        <v>1</v>
      </c>
      <c r="G34" s="21">
        <v>13.51</v>
      </c>
      <c r="H34" s="21">
        <v>10.130000000000001</v>
      </c>
      <c r="I34" s="21">
        <f>SUM(G34:H34)</f>
        <v>23.64</v>
      </c>
      <c r="J34" s="21">
        <f>TRUNC((F34*I34),2)</f>
        <v>23.64</v>
      </c>
    </row>
    <row r="35" spans="1:10" ht="30" x14ac:dyDescent="0.25">
      <c r="A35" s="19" t="s">
        <v>535</v>
      </c>
      <c r="B35" s="19" t="s">
        <v>536</v>
      </c>
      <c r="C35" s="281" t="s">
        <v>537</v>
      </c>
      <c r="D35" s="20" t="s">
        <v>538</v>
      </c>
      <c r="E35" s="19" t="s">
        <v>13</v>
      </c>
      <c r="F35" s="21">
        <v>64</v>
      </c>
      <c r="G35" s="21">
        <v>0.45</v>
      </c>
      <c r="H35" s="21">
        <v>1.59</v>
      </c>
      <c r="I35" s="21">
        <f>SUM(G35:H35)</f>
        <v>2.04</v>
      </c>
      <c r="J35" s="21">
        <f>TRUNC((F35*I35),2)</f>
        <v>130.56</v>
      </c>
    </row>
    <row r="36" spans="1:10" ht="30" x14ac:dyDescent="0.25">
      <c r="A36" s="19" t="s">
        <v>539</v>
      </c>
      <c r="B36" s="19" t="s">
        <v>540</v>
      </c>
      <c r="C36" s="281" t="s">
        <v>541</v>
      </c>
      <c r="D36" s="20" t="s">
        <v>542</v>
      </c>
      <c r="E36" s="19" t="s">
        <v>17</v>
      </c>
      <c r="F36" s="21">
        <v>12</v>
      </c>
      <c r="G36" s="21">
        <v>7.39</v>
      </c>
      <c r="H36" s="21">
        <v>0</v>
      </c>
      <c r="I36" s="21">
        <f>SUM(G36:H36)</f>
        <v>7.39</v>
      </c>
      <c r="J36" s="21">
        <f>TRUNC((F36*I36),2)</f>
        <v>88.68</v>
      </c>
    </row>
    <row r="37" spans="1:10" x14ac:dyDescent="0.25">
      <c r="A37" s="19" t="s">
        <v>543</v>
      </c>
      <c r="B37" s="19" t="s">
        <v>544</v>
      </c>
      <c r="C37" s="281" t="s">
        <v>545</v>
      </c>
      <c r="D37" s="20" t="s">
        <v>546</v>
      </c>
      <c r="E37" s="19" t="s">
        <v>13</v>
      </c>
      <c r="F37" s="21">
        <v>142</v>
      </c>
      <c r="G37" s="21">
        <v>0.17</v>
      </c>
      <c r="H37" s="21">
        <v>1.1200000000000001</v>
      </c>
      <c r="I37" s="21">
        <f>SUM(G37:H37)</f>
        <v>1.29</v>
      </c>
      <c r="J37" s="21">
        <f>TRUNC((F37*I37),2)</f>
        <v>183.18</v>
      </c>
    </row>
    <row r="38" spans="1:10" x14ac:dyDescent="0.25">
      <c r="A38" s="19" t="s">
        <v>547</v>
      </c>
      <c r="B38" s="19" t="s">
        <v>548</v>
      </c>
      <c r="C38" s="281" t="s">
        <v>549</v>
      </c>
      <c r="D38" s="20" t="s">
        <v>550</v>
      </c>
      <c r="E38" s="19" t="s">
        <v>13</v>
      </c>
      <c r="F38" s="21">
        <v>36</v>
      </c>
      <c r="G38" s="21">
        <v>0.32</v>
      </c>
      <c r="H38" s="21">
        <v>1.1200000000000001</v>
      </c>
      <c r="I38" s="21">
        <f>SUM(G38:H38)</f>
        <v>1.4400000000000002</v>
      </c>
      <c r="J38" s="21">
        <f>TRUNC((F38*I38),2)</f>
        <v>51.84</v>
      </c>
    </row>
    <row r="39" spans="1:10" ht="30" x14ac:dyDescent="0.25">
      <c r="A39" s="19" t="s">
        <v>551</v>
      </c>
      <c r="B39" s="19" t="s">
        <v>552</v>
      </c>
      <c r="C39" s="281"/>
      <c r="D39" s="20" t="s">
        <v>553</v>
      </c>
      <c r="E39" s="19" t="s">
        <v>13</v>
      </c>
      <c r="F39" s="21">
        <v>34</v>
      </c>
      <c r="G39" s="21">
        <v>0.25</v>
      </c>
      <c r="H39" s="21">
        <v>0.2</v>
      </c>
      <c r="I39" s="21">
        <f>SUM(G39:H39)</f>
        <v>0.45</v>
      </c>
      <c r="J39" s="21">
        <f>TRUNC((F39*I39),2)</f>
        <v>15.3</v>
      </c>
    </row>
    <row r="40" spans="1:10" x14ac:dyDescent="0.25">
      <c r="A40" s="19" t="s">
        <v>554</v>
      </c>
      <c r="B40" s="19" t="s">
        <v>555</v>
      </c>
      <c r="C40" s="281" t="s">
        <v>556</v>
      </c>
      <c r="D40" s="20" t="s">
        <v>98</v>
      </c>
      <c r="E40" s="19" t="s">
        <v>13</v>
      </c>
      <c r="F40" s="21">
        <v>2</v>
      </c>
      <c r="G40" s="21">
        <v>2.36</v>
      </c>
      <c r="H40" s="21">
        <v>0</v>
      </c>
      <c r="I40" s="21">
        <f>SUM(G40:H40)</f>
        <v>2.36</v>
      </c>
      <c r="J40" s="21">
        <f>TRUNC((F40*I40),2)</f>
        <v>4.72</v>
      </c>
    </row>
    <row r="41" spans="1:10" ht="30" x14ac:dyDescent="0.25">
      <c r="A41" s="19" t="s">
        <v>557</v>
      </c>
      <c r="B41" s="19" t="s">
        <v>18</v>
      </c>
      <c r="C41" s="281" t="s">
        <v>558</v>
      </c>
      <c r="D41" s="20" t="s">
        <v>19</v>
      </c>
      <c r="E41" s="19" t="s">
        <v>17</v>
      </c>
      <c r="F41" s="21">
        <v>82</v>
      </c>
      <c r="G41" s="21">
        <v>5.24</v>
      </c>
      <c r="H41" s="21">
        <v>1.72</v>
      </c>
      <c r="I41" s="21">
        <f>SUM(G41:H41)</f>
        <v>6.96</v>
      </c>
      <c r="J41" s="21">
        <f>TRUNC((F41*I41),2)</f>
        <v>570.72</v>
      </c>
    </row>
    <row r="42" spans="1:10" ht="30" x14ac:dyDescent="0.25">
      <c r="A42" s="19" t="s">
        <v>559</v>
      </c>
      <c r="B42" s="19" t="s">
        <v>20</v>
      </c>
      <c r="C42" s="281" t="s">
        <v>560</v>
      </c>
      <c r="D42" s="20" t="s">
        <v>21</v>
      </c>
      <c r="E42" s="19" t="s">
        <v>17</v>
      </c>
      <c r="F42" s="21">
        <v>303</v>
      </c>
      <c r="G42" s="21">
        <v>1.91</v>
      </c>
      <c r="H42" s="21">
        <v>1.1599999999999999</v>
      </c>
      <c r="I42" s="21">
        <f>SUM(G42:H42)</f>
        <v>3.07</v>
      </c>
      <c r="J42" s="21">
        <f>TRUNC((F42*I42),2)</f>
        <v>930.21</v>
      </c>
    </row>
    <row r="43" spans="1:10" x14ac:dyDescent="0.25">
      <c r="A43" s="19" t="s">
        <v>561</v>
      </c>
      <c r="B43" s="19" t="s">
        <v>562</v>
      </c>
      <c r="C43" s="281"/>
      <c r="D43" s="20" t="s">
        <v>563</v>
      </c>
      <c r="E43" s="19" t="s">
        <v>22</v>
      </c>
      <c r="F43" s="21">
        <v>2</v>
      </c>
      <c r="G43" s="21">
        <v>4.21</v>
      </c>
      <c r="H43" s="21">
        <v>0.17</v>
      </c>
      <c r="I43" s="21">
        <f>SUM(G43:H43)</f>
        <v>4.38</v>
      </c>
      <c r="J43" s="21">
        <f>TRUNC((F43*I43),2)</f>
        <v>8.76</v>
      </c>
    </row>
    <row r="44" spans="1:10" ht="30" x14ac:dyDescent="0.25">
      <c r="A44" s="19" t="s">
        <v>564</v>
      </c>
      <c r="B44" s="19" t="s">
        <v>565</v>
      </c>
      <c r="C44" s="281" t="s">
        <v>566</v>
      </c>
      <c r="D44" s="20" t="s">
        <v>567</v>
      </c>
      <c r="E44" s="19" t="s">
        <v>23</v>
      </c>
      <c r="F44" s="21">
        <v>3</v>
      </c>
      <c r="G44" s="21">
        <v>17.989999999999998</v>
      </c>
      <c r="H44" s="21">
        <v>0</v>
      </c>
      <c r="I44" s="21">
        <f>SUM(G44:H44)</f>
        <v>17.989999999999998</v>
      </c>
      <c r="J44" s="21">
        <f>TRUNC((F44*I44),2)</f>
        <v>53.97</v>
      </c>
    </row>
    <row r="45" spans="1:10" ht="30" x14ac:dyDescent="0.25">
      <c r="A45" s="19" t="s">
        <v>568</v>
      </c>
      <c r="B45" s="19" t="s">
        <v>569</v>
      </c>
      <c r="C45" s="281" t="s">
        <v>570</v>
      </c>
      <c r="D45" s="20" t="s">
        <v>571</v>
      </c>
      <c r="E45" s="19" t="s">
        <v>572</v>
      </c>
      <c r="F45" s="21">
        <v>1.1000000000000001</v>
      </c>
      <c r="G45" s="21">
        <v>64.319999999999993</v>
      </c>
      <c r="H45" s="21">
        <v>14.63</v>
      </c>
      <c r="I45" s="21">
        <f>SUM(G45:H45)</f>
        <v>78.949999999999989</v>
      </c>
      <c r="J45" s="21">
        <f>TRUNC((F45*I45),2)</f>
        <v>86.84</v>
      </c>
    </row>
    <row r="46" spans="1:10" ht="45" x14ac:dyDescent="0.25">
      <c r="A46" s="19" t="s">
        <v>573</v>
      </c>
      <c r="B46" s="19" t="s">
        <v>574</v>
      </c>
      <c r="C46" s="281" t="s">
        <v>575</v>
      </c>
      <c r="D46" s="20" t="s">
        <v>576</v>
      </c>
      <c r="E46" s="19" t="s">
        <v>13</v>
      </c>
      <c r="F46" s="21">
        <v>1</v>
      </c>
      <c r="G46" s="21">
        <v>386.4</v>
      </c>
      <c r="H46" s="21">
        <v>14.32</v>
      </c>
      <c r="I46" s="21">
        <f>SUM(G46:H46)</f>
        <v>400.71999999999997</v>
      </c>
      <c r="J46" s="21">
        <f>TRUNC((F46*I46),2)</f>
        <v>400.72</v>
      </c>
    </row>
    <row r="47" spans="1:10" ht="30" x14ac:dyDescent="0.25">
      <c r="A47" s="19" t="s">
        <v>577</v>
      </c>
      <c r="B47" s="19" t="s">
        <v>578</v>
      </c>
      <c r="C47" s="281" t="s">
        <v>579</v>
      </c>
      <c r="D47" s="20" t="s">
        <v>580</v>
      </c>
      <c r="E47" s="19" t="s">
        <v>13</v>
      </c>
      <c r="F47" s="21">
        <v>16</v>
      </c>
      <c r="G47" s="21">
        <f>0.29+4.94</f>
        <v>5.23</v>
      </c>
      <c r="H47" s="21">
        <v>6.11</v>
      </c>
      <c r="I47" s="21">
        <f>SUM(G47:H47)</f>
        <v>11.34</v>
      </c>
      <c r="J47" s="21">
        <f>TRUNC((F47*I47),2)</f>
        <v>181.44</v>
      </c>
    </row>
    <row r="48" spans="1:10" ht="30" x14ac:dyDescent="0.25">
      <c r="A48" s="19" t="s">
        <v>581</v>
      </c>
      <c r="B48" s="19" t="s">
        <v>582</v>
      </c>
      <c r="C48" s="281">
        <v>72261</v>
      </c>
      <c r="D48" s="20" t="s">
        <v>583</v>
      </c>
      <c r="E48" s="19" t="s">
        <v>13</v>
      </c>
      <c r="F48" s="21">
        <v>1</v>
      </c>
      <c r="G48" s="21">
        <v>5.6</v>
      </c>
      <c r="H48" s="21">
        <v>6.04</v>
      </c>
      <c r="I48" s="21">
        <f>SUM(G48:H48)</f>
        <v>11.64</v>
      </c>
      <c r="J48" s="21">
        <f>TRUNC((F48*I48),2)</f>
        <v>11.64</v>
      </c>
    </row>
    <row r="49" spans="1:10" x14ac:dyDescent="0.25">
      <c r="A49" s="19" t="s">
        <v>584</v>
      </c>
      <c r="B49" s="19" t="s">
        <v>585</v>
      </c>
      <c r="C49" s="281"/>
      <c r="D49" s="20" t="s">
        <v>586</v>
      </c>
      <c r="E49" s="19" t="s">
        <v>24</v>
      </c>
      <c r="F49" s="21">
        <v>5</v>
      </c>
      <c r="G49" s="21">
        <v>46.32</v>
      </c>
      <c r="H49" s="21">
        <v>161.12</v>
      </c>
      <c r="I49" s="21">
        <f>SUM(G49:H49)</f>
        <v>207.44</v>
      </c>
      <c r="J49" s="21">
        <f>TRUNC((F49*I49),2)</f>
        <v>1037.2</v>
      </c>
    </row>
    <row r="50" spans="1:10" x14ac:dyDescent="0.25">
      <c r="A50" s="19" t="s">
        <v>587</v>
      </c>
      <c r="B50" s="19"/>
      <c r="C50" s="281"/>
      <c r="D50" s="20" t="s">
        <v>32</v>
      </c>
      <c r="E50" s="19"/>
      <c r="F50" s="21"/>
      <c r="G50" s="21"/>
      <c r="H50" s="21"/>
      <c r="I50" s="21" t="s">
        <v>9</v>
      </c>
      <c r="J50" s="21"/>
    </row>
    <row r="51" spans="1:10" x14ac:dyDescent="0.25">
      <c r="A51" s="19" t="s">
        <v>588</v>
      </c>
      <c r="B51" s="19" t="s">
        <v>589</v>
      </c>
      <c r="C51" s="281"/>
      <c r="D51" s="20" t="s">
        <v>590</v>
      </c>
      <c r="E51" s="19" t="s">
        <v>25</v>
      </c>
      <c r="F51" s="21">
        <v>10</v>
      </c>
      <c r="G51" s="21">
        <v>1.45</v>
      </c>
      <c r="H51" s="21">
        <v>5.15</v>
      </c>
      <c r="I51" s="21">
        <f>SUM(G51:H51)</f>
        <v>6.6000000000000005</v>
      </c>
      <c r="J51" s="21">
        <f>TRUNC((F51*I51),2)</f>
        <v>66</v>
      </c>
    </row>
    <row r="52" spans="1:10" ht="90" x14ac:dyDescent="0.25">
      <c r="A52" s="19" t="s">
        <v>591</v>
      </c>
      <c r="B52" s="19" t="s">
        <v>592</v>
      </c>
      <c r="C52" s="281" t="s">
        <v>593</v>
      </c>
      <c r="D52" s="20" t="s">
        <v>594</v>
      </c>
      <c r="E52" s="19" t="s">
        <v>13</v>
      </c>
      <c r="F52" s="21">
        <v>2</v>
      </c>
      <c r="G52" s="21">
        <v>225</v>
      </c>
      <c r="H52" s="21">
        <v>0</v>
      </c>
      <c r="I52" s="21">
        <f>SUM(G52:H52)</f>
        <v>225</v>
      </c>
      <c r="J52" s="21">
        <f>TRUNC((F52*I52),2)</f>
        <v>450</v>
      </c>
    </row>
    <row r="53" spans="1:10" x14ac:dyDescent="0.25">
      <c r="A53" s="19" t="s">
        <v>595</v>
      </c>
      <c r="B53" s="19"/>
      <c r="C53" s="281"/>
      <c r="D53" s="20" t="s">
        <v>596</v>
      </c>
      <c r="E53" s="19"/>
      <c r="F53" s="21"/>
      <c r="G53" s="21"/>
      <c r="H53" s="21"/>
      <c r="I53" s="21" t="s">
        <v>9</v>
      </c>
      <c r="J53" s="21"/>
    </row>
    <row r="54" spans="1:10" ht="30" x14ac:dyDescent="0.25">
      <c r="A54" s="19" t="s">
        <v>597</v>
      </c>
      <c r="B54" s="19" t="s">
        <v>598</v>
      </c>
      <c r="C54" s="281" t="s">
        <v>599</v>
      </c>
      <c r="D54" s="20" t="s">
        <v>600</v>
      </c>
      <c r="E54" s="19" t="s">
        <v>25</v>
      </c>
      <c r="F54" s="21">
        <v>14.84</v>
      </c>
      <c r="G54" s="21">
        <v>81.209999999999994</v>
      </c>
      <c r="H54" s="21">
        <v>0</v>
      </c>
      <c r="I54" s="21">
        <f>SUM(G54:H54)</f>
        <v>81.209999999999994</v>
      </c>
      <c r="J54" s="21">
        <f>TRUNC((F54*I54),2)</f>
        <v>1205.1500000000001</v>
      </c>
    </row>
    <row r="55" spans="1:10" x14ac:dyDescent="0.25">
      <c r="A55" s="19" t="s">
        <v>601</v>
      </c>
      <c r="B55" s="19" t="s">
        <v>602</v>
      </c>
      <c r="C55" s="281"/>
      <c r="D55" s="20" t="s">
        <v>603</v>
      </c>
      <c r="E55" s="19" t="s">
        <v>25</v>
      </c>
      <c r="F55" s="21">
        <v>4.62</v>
      </c>
      <c r="G55" s="21">
        <v>92.2</v>
      </c>
      <c r="H55" s="21">
        <v>0</v>
      </c>
      <c r="I55" s="21">
        <f>SUM(G55:H55)</f>
        <v>92.2</v>
      </c>
      <c r="J55" s="21">
        <f>TRUNC((F55*I55),2)</f>
        <v>425.96</v>
      </c>
    </row>
    <row r="56" spans="1:10" ht="30" x14ac:dyDescent="0.25">
      <c r="A56" s="19" t="s">
        <v>604</v>
      </c>
      <c r="B56" s="19" t="s">
        <v>605</v>
      </c>
      <c r="C56" s="281" t="s">
        <v>606</v>
      </c>
      <c r="D56" s="20" t="s">
        <v>607</v>
      </c>
      <c r="E56" s="19" t="s">
        <v>608</v>
      </c>
      <c r="F56" s="21">
        <v>3</v>
      </c>
      <c r="G56" s="21">
        <v>82.45</v>
      </c>
      <c r="H56" s="21">
        <v>0</v>
      </c>
      <c r="I56" s="21">
        <f>SUM(G56:H56)</f>
        <v>82.45</v>
      </c>
      <c r="J56" s="21">
        <f>TRUNC((F56*I56),2)</f>
        <v>247.35</v>
      </c>
    </row>
    <row r="57" spans="1:10" x14ac:dyDescent="0.25">
      <c r="A57" s="19" t="s">
        <v>609</v>
      </c>
      <c r="B57" s="19"/>
      <c r="C57" s="281"/>
      <c r="D57" s="20" t="s">
        <v>26</v>
      </c>
      <c r="E57" s="19"/>
      <c r="F57" s="21"/>
      <c r="G57" s="21"/>
      <c r="H57" s="21"/>
      <c r="I57" s="21" t="s">
        <v>9</v>
      </c>
      <c r="J57" s="21"/>
    </row>
    <row r="58" spans="1:10" ht="30" x14ac:dyDescent="0.25">
      <c r="A58" s="19" t="s">
        <v>610</v>
      </c>
      <c r="B58" s="19" t="s">
        <v>27</v>
      </c>
      <c r="C58" s="281">
        <v>88497</v>
      </c>
      <c r="D58" s="20" t="s">
        <v>28</v>
      </c>
      <c r="E58" s="19" t="s">
        <v>25</v>
      </c>
      <c r="F58" s="21">
        <v>34.799999999999997</v>
      </c>
      <c r="G58" s="21">
        <v>6.18</v>
      </c>
      <c r="H58" s="21">
        <v>4.3499999999999996</v>
      </c>
      <c r="I58" s="21">
        <f>SUM(G58:H58)</f>
        <v>10.53</v>
      </c>
      <c r="J58" s="21">
        <f>TRUNC((F58*I58),2)</f>
        <v>366.44</v>
      </c>
    </row>
    <row r="59" spans="1:10" ht="30" x14ac:dyDescent="0.25">
      <c r="A59" s="19" t="s">
        <v>611</v>
      </c>
      <c r="B59" s="19" t="s">
        <v>29</v>
      </c>
      <c r="C59" s="281">
        <v>88487</v>
      </c>
      <c r="D59" s="20" t="s">
        <v>30</v>
      </c>
      <c r="E59" s="19" t="s">
        <v>25</v>
      </c>
      <c r="F59" s="21">
        <v>174</v>
      </c>
      <c r="G59" s="21">
        <v>4.47</v>
      </c>
      <c r="H59" s="21">
        <v>1.81</v>
      </c>
      <c r="I59" s="21">
        <f>SUM(G59:H59)</f>
        <v>6.2799999999999994</v>
      </c>
      <c r="J59" s="21">
        <f>TRUNC((F59*I59),2)</f>
        <v>1092.72</v>
      </c>
    </row>
    <row r="60" spans="1:10" x14ac:dyDescent="0.25">
      <c r="A60" s="19" t="s">
        <v>612</v>
      </c>
      <c r="B60" s="19"/>
      <c r="C60" s="281"/>
      <c r="D60" s="20" t="s">
        <v>31</v>
      </c>
      <c r="E60" s="19"/>
      <c r="F60" s="21"/>
      <c r="G60" s="21"/>
      <c r="H60" s="21"/>
      <c r="I60" s="21" t="s">
        <v>9</v>
      </c>
      <c r="J60" s="21"/>
    </row>
    <row r="61" spans="1:10" ht="30" x14ac:dyDescent="0.25">
      <c r="A61" s="19" t="s">
        <v>613</v>
      </c>
      <c r="B61" s="19" t="s">
        <v>614</v>
      </c>
      <c r="C61" s="281"/>
      <c r="D61" s="20" t="s">
        <v>615</v>
      </c>
      <c r="E61" s="19" t="s">
        <v>13</v>
      </c>
      <c r="F61" s="21">
        <v>1</v>
      </c>
      <c r="G61" s="21">
        <v>3610.48</v>
      </c>
      <c r="H61" s="21">
        <v>298.95</v>
      </c>
      <c r="I61" s="21">
        <f>SUM(G61:H61)</f>
        <v>3909.43</v>
      </c>
      <c r="J61" s="21">
        <f>TRUNC((F61*I61),2)</f>
        <v>3909.43</v>
      </c>
    </row>
    <row r="62" spans="1:10" x14ac:dyDescent="0.25">
      <c r="A62" s="19" t="s">
        <v>616</v>
      </c>
      <c r="B62" s="19"/>
      <c r="C62" s="281"/>
      <c r="D62" s="20" t="s">
        <v>617</v>
      </c>
      <c r="E62" s="19"/>
      <c r="F62" s="21"/>
      <c r="G62" s="21"/>
      <c r="H62" s="21"/>
      <c r="I62" s="21" t="s">
        <v>9</v>
      </c>
      <c r="J62" s="21"/>
    </row>
    <row r="63" spans="1:10" x14ac:dyDescent="0.25">
      <c r="A63" s="19" t="s">
        <v>618</v>
      </c>
      <c r="B63" s="19" t="s">
        <v>36</v>
      </c>
      <c r="C63" s="281">
        <v>9537</v>
      </c>
      <c r="D63" s="20" t="s">
        <v>37</v>
      </c>
      <c r="E63" s="19" t="s">
        <v>25</v>
      </c>
      <c r="F63" s="21">
        <v>49.33</v>
      </c>
      <c r="G63" s="21">
        <v>0.61</v>
      </c>
      <c r="H63" s="21">
        <v>1.07</v>
      </c>
      <c r="I63" s="21">
        <f>SUM(G63:H63)</f>
        <v>1.6800000000000002</v>
      </c>
      <c r="J63" s="21">
        <f>TRUNC((F63*I63),2)</f>
        <v>82.87</v>
      </c>
    </row>
    <row r="64" spans="1:10" x14ac:dyDescent="0.25">
      <c r="A64" s="288" t="s">
        <v>619</v>
      </c>
      <c r="B64" s="288"/>
      <c r="C64" s="288"/>
      <c r="D64" s="288"/>
      <c r="E64" s="288"/>
      <c r="F64" s="288"/>
      <c r="G64" s="288"/>
      <c r="H64" s="288"/>
      <c r="I64" s="288"/>
      <c r="J64" s="289">
        <f>SUM(J21:J63)</f>
        <v>28057.489999999998</v>
      </c>
    </row>
    <row r="65" spans="1:10" x14ac:dyDescent="0.25">
      <c r="A65" s="19" t="s">
        <v>620</v>
      </c>
      <c r="B65" s="19"/>
      <c r="C65" s="281"/>
      <c r="D65" s="20" t="s">
        <v>38</v>
      </c>
      <c r="E65" s="19"/>
      <c r="F65" s="21"/>
      <c r="G65" s="21"/>
      <c r="H65" s="21"/>
      <c r="I65" s="21" t="s">
        <v>9</v>
      </c>
      <c r="J65" s="21"/>
    </row>
    <row r="66" spans="1:10" x14ac:dyDescent="0.25">
      <c r="A66" s="19" t="s">
        <v>621</v>
      </c>
      <c r="B66" s="19"/>
      <c r="C66" s="281"/>
      <c r="D66" s="20" t="s">
        <v>32</v>
      </c>
      <c r="E66" s="19"/>
      <c r="F66" s="21"/>
      <c r="G66" s="21"/>
      <c r="H66" s="21"/>
      <c r="I66" s="21" t="s">
        <v>9</v>
      </c>
      <c r="J66" s="21"/>
    </row>
    <row r="67" spans="1:10" ht="30" x14ac:dyDescent="0.25">
      <c r="A67" s="19" t="s">
        <v>622</v>
      </c>
      <c r="B67" s="19" t="s">
        <v>623</v>
      </c>
      <c r="C67" s="281" t="s">
        <v>624</v>
      </c>
      <c r="D67" s="20" t="s">
        <v>625</v>
      </c>
      <c r="E67" s="19" t="s">
        <v>13</v>
      </c>
      <c r="F67" s="21">
        <v>1</v>
      </c>
      <c r="G67" s="21">
        <v>30.03</v>
      </c>
      <c r="H67" s="21">
        <v>0</v>
      </c>
      <c r="I67" s="21">
        <f>SUM(G67:H67)</f>
        <v>30.03</v>
      </c>
      <c r="J67" s="21">
        <f>TRUNC((F67*I67),2)</f>
        <v>30.03</v>
      </c>
    </row>
    <row r="68" spans="1:10" ht="30" x14ac:dyDescent="0.25">
      <c r="A68" s="19" t="s">
        <v>626</v>
      </c>
      <c r="B68" s="19" t="s">
        <v>39</v>
      </c>
      <c r="C68" s="281">
        <v>85377</v>
      </c>
      <c r="D68" s="20" t="s">
        <v>40</v>
      </c>
      <c r="E68" s="19" t="s">
        <v>25</v>
      </c>
      <c r="F68" s="21">
        <v>0.9</v>
      </c>
      <c r="G68" s="21">
        <v>6.6</v>
      </c>
      <c r="H68" s="21">
        <v>20.51</v>
      </c>
      <c r="I68" s="21">
        <f>SUM(G68:H68)</f>
        <v>27.11</v>
      </c>
      <c r="J68" s="21">
        <f>TRUNC((F68*I68),2)</f>
        <v>24.39</v>
      </c>
    </row>
    <row r="69" spans="1:10" ht="90" x14ac:dyDescent="0.25">
      <c r="A69" s="19" t="s">
        <v>627</v>
      </c>
      <c r="B69" s="19" t="s">
        <v>592</v>
      </c>
      <c r="C69" s="281" t="s">
        <v>593</v>
      </c>
      <c r="D69" s="20" t="s">
        <v>594</v>
      </c>
      <c r="E69" s="19" t="s">
        <v>13</v>
      </c>
      <c r="F69" s="21">
        <v>1</v>
      </c>
      <c r="G69" s="21">
        <v>225</v>
      </c>
      <c r="H69" s="21">
        <v>0</v>
      </c>
      <c r="I69" s="21">
        <f>SUM(G69:H69)</f>
        <v>225</v>
      </c>
      <c r="J69" s="21">
        <f>TRUNC((F69*I69),2)</f>
        <v>225</v>
      </c>
    </row>
    <row r="70" spans="1:10" x14ac:dyDescent="0.25">
      <c r="A70" s="19" t="s">
        <v>628</v>
      </c>
      <c r="B70" s="19"/>
      <c r="C70" s="281"/>
      <c r="D70" s="20" t="s">
        <v>49</v>
      </c>
      <c r="E70" s="19"/>
      <c r="F70" s="21"/>
      <c r="G70" s="21"/>
      <c r="H70" s="21"/>
      <c r="I70" s="21" t="s">
        <v>9</v>
      </c>
      <c r="J70" s="21"/>
    </row>
    <row r="71" spans="1:10" ht="30" x14ac:dyDescent="0.25">
      <c r="A71" s="19" t="s">
        <v>629</v>
      </c>
      <c r="B71" s="19" t="s">
        <v>630</v>
      </c>
      <c r="C71" s="281" t="s">
        <v>631</v>
      </c>
      <c r="D71" s="20" t="s">
        <v>632</v>
      </c>
      <c r="E71" s="19" t="s">
        <v>25</v>
      </c>
      <c r="F71" s="21">
        <v>10</v>
      </c>
      <c r="G71" s="21">
        <v>237.72</v>
      </c>
      <c r="H71" s="21">
        <v>0</v>
      </c>
      <c r="I71" s="21">
        <f>SUM(G71:H71)</f>
        <v>237.72</v>
      </c>
      <c r="J71" s="21">
        <f>TRUNC((F71*I71),2)</f>
        <v>2377.1999999999998</v>
      </c>
    </row>
    <row r="72" spans="1:10" x14ac:dyDescent="0.25">
      <c r="A72" s="19" t="s">
        <v>633</v>
      </c>
      <c r="B72" s="19" t="s">
        <v>634</v>
      </c>
      <c r="C72" s="281" t="s">
        <v>635</v>
      </c>
      <c r="D72" s="20" t="s">
        <v>636</v>
      </c>
      <c r="E72" s="19" t="s">
        <v>17</v>
      </c>
      <c r="F72" s="21">
        <v>6</v>
      </c>
      <c r="G72" s="21">
        <v>7.47</v>
      </c>
      <c r="H72" s="21">
        <v>0</v>
      </c>
      <c r="I72" s="21">
        <f>SUM(G72:H72)</f>
        <v>7.47</v>
      </c>
      <c r="J72" s="21">
        <f>TRUNC((F72*I72),2)</f>
        <v>44.82</v>
      </c>
    </row>
    <row r="73" spans="1:10" ht="30" x14ac:dyDescent="0.25">
      <c r="A73" s="19" t="s">
        <v>637</v>
      </c>
      <c r="B73" s="19" t="s">
        <v>638</v>
      </c>
      <c r="C73" s="281" t="s">
        <v>639</v>
      </c>
      <c r="D73" s="20" t="s">
        <v>640</v>
      </c>
      <c r="E73" s="19" t="s">
        <v>17</v>
      </c>
      <c r="F73" s="21">
        <v>9.6</v>
      </c>
      <c r="G73" s="21">
        <v>26.98</v>
      </c>
      <c r="H73" s="21">
        <v>0</v>
      </c>
      <c r="I73" s="21">
        <f>SUM(G73:H73)</f>
        <v>26.98</v>
      </c>
      <c r="J73" s="21">
        <f>TRUNC((F73*I73),2)</f>
        <v>259</v>
      </c>
    </row>
    <row r="74" spans="1:10" ht="45" x14ac:dyDescent="0.25">
      <c r="A74" s="19" t="s">
        <v>641</v>
      </c>
      <c r="B74" s="19" t="s">
        <v>642</v>
      </c>
      <c r="C74" s="281">
        <v>89957</v>
      </c>
      <c r="D74" s="20" t="s">
        <v>643</v>
      </c>
      <c r="E74" s="19" t="s">
        <v>13</v>
      </c>
      <c r="F74" s="21">
        <v>2</v>
      </c>
      <c r="G74" s="21">
        <v>20.63</v>
      </c>
      <c r="H74" s="21">
        <v>26.02</v>
      </c>
      <c r="I74" s="21">
        <f>SUM(G74:H74)</f>
        <v>46.65</v>
      </c>
      <c r="J74" s="21">
        <f>TRUNC((F74*I74),2)</f>
        <v>93.3</v>
      </c>
    </row>
    <row r="75" spans="1:10" ht="45" x14ac:dyDescent="0.25">
      <c r="A75" s="19" t="s">
        <v>644</v>
      </c>
      <c r="B75" s="19" t="s">
        <v>645</v>
      </c>
      <c r="C75" s="281"/>
      <c r="D75" s="20" t="s">
        <v>41</v>
      </c>
      <c r="E75" s="19" t="s">
        <v>13</v>
      </c>
      <c r="F75" s="21">
        <v>2</v>
      </c>
      <c r="G75" s="21">
        <v>33.950000000000003</v>
      </c>
      <c r="H75" s="21">
        <v>57.14</v>
      </c>
      <c r="I75" s="21">
        <f>SUM(G75:H75)</f>
        <v>91.09</v>
      </c>
      <c r="J75" s="21">
        <f>TRUNC((F75*I75),2)</f>
        <v>182.18</v>
      </c>
    </row>
    <row r="76" spans="1:10" x14ac:dyDescent="0.25">
      <c r="A76" s="19" t="s">
        <v>646</v>
      </c>
      <c r="B76" s="19" t="s">
        <v>647</v>
      </c>
      <c r="C76" s="281" t="s">
        <v>648</v>
      </c>
      <c r="D76" s="20" t="s">
        <v>649</v>
      </c>
      <c r="E76" s="19" t="s">
        <v>13</v>
      </c>
      <c r="F76" s="21">
        <v>2</v>
      </c>
      <c r="G76" s="21">
        <v>222.73</v>
      </c>
      <c r="H76" s="21">
        <v>9.73</v>
      </c>
      <c r="I76" s="21">
        <f>SUM(G76:H76)</f>
        <v>232.45999999999998</v>
      </c>
      <c r="J76" s="21">
        <f>TRUNC((F76*I76),2)</f>
        <v>464.92</v>
      </c>
    </row>
    <row r="77" spans="1:10" ht="30" x14ac:dyDescent="0.25">
      <c r="A77" s="19" t="s">
        <v>650</v>
      </c>
      <c r="B77" s="19" t="s">
        <v>651</v>
      </c>
      <c r="C77" s="281">
        <v>86913</v>
      </c>
      <c r="D77" s="20" t="s">
        <v>652</v>
      </c>
      <c r="E77" s="19" t="s">
        <v>13</v>
      </c>
      <c r="F77" s="21">
        <v>2</v>
      </c>
      <c r="G77" s="21">
        <v>9.5</v>
      </c>
      <c r="H77" s="21">
        <v>2.1</v>
      </c>
      <c r="I77" s="21">
        <f>SUM(G77:H77)</f>
        <v>11.6</v>
      </c>
      <c r="J77" s="21">
        <f>TRUNC((F77*I77),2)</f>
        <v>23.2</v>
      </c>
    </row>
    <row r="78" spans="1:10" x14ac:dyDescent="0.25">
      <c r="A78" s="19" t="s">
        <v>653</v>
      </c>
      <c r="B78" s="19" t="s">
        <v>654</v>
      </c>
      <c r="C78" s="281" t="s">
        <v>655</v>
      </c>
      <c r="D78" s="20" t="s">
        <v>656</v>
      </c>
      <c r="E78" s="19" t="s">
        <v>13</v>
      </c>
      <c r="F78" s="21">
        <v>2</v>
      </c>
      <c r="G78" s="21">
        <v>31.85</v>
      </c>
      <c r="H78" s="21">
        <v>0</v>
      </c>
      <c r="I78" s="21">
        <f>SUM(G78:H78)</f>
        <v>31.85</v>
      </c>
      <c r="J78" s="21">
        <f>TRUNC((F78*I78),2)</f>
        <v>63.7</v>
      </c>
    </row>
    <row r="79" spans="1:10" x14ac:dyDescent="0.25">
      <c r="A79" s="19" t="s">
        <v>657</v>
      </c>
      <c r="B79" s="19"/>
      <c r="C79" s="281"/>
      <c r="D79" s="20" t="s">
        <v>26</v>
      </c>
      <c r="E79" s="19"/>
      <c r="F79" s="21"/>
      <c r="G79" s="21"/>
      <c r="H79" s="21"/>
      <c r="I79" s="21" t="s">
        <v>9</v>
      </c>
      <c r="J79" s="21"/>
    </row>
    <row r="80" spans="1:10" ht="30" x14ac:dyDescent="0.25">
      <c r="A80" s="19" t="s">
        <v>658</v>
      </c>
      <c r="B80" s="19" t="s">
        <v>27</v>
      </c>
      <c r="C80" s="281">
        <v>88497</v>
      </c>
      <c r="D80" s="20" t="s">
        <v>28</v>
      </c>
      <c r="E80" s="19" t="s">
        <v>25</v>
      </c>
      <c r="F80" s="21">
        <v>76.5</v>
      </c>
      <c r="G80" s="21">
        <v>6.18</v>
      </c>
      <c r="H80" s="21">
        <v>4.3499999999999996</v>
      </c>
      <c r="I80" s="21">
        <f>SUM(G80:H80)</f>
        <v>10.53</v>
      </c>
      <c r="J80" s="21">
        <f>TRUNC((F80*I80),2)</f>
        <v>805.54</v>
      </c>
    </row>
    <row r="81" spans="1:10" ht="30" x14ac:dyDescent="0.25">
      <c r="A81" s="19" t="s">
        <v>659</v>
      </c>
      <c r="B81" s="19" t="s">
        <v>29</v>
      </c>
      <c r="C81" s="281">
        <v>88487</v>
      </c>
      <c r="D81" s="20" t="s">
        <v>30</v>
      </c>
      <c r="E81" s="19" t="s">
        <v>25</v>
      </c>
      <c r="F81" s="21">
        <v>76.5</v>
      </c>
      <c r="G81" s="21">
        <v>4.47</v>
      </c>
      <c r="H81" s="21">
        <v>1.81</v>
      </c>
      <c r="I81" s="21">
        <f>SUM(G81:H81)</f>
        <v>6.2799999999999994</v>
      </c>
      <c r="J81" s="21">
        <f>TRUNC((F81*I81),2)</f>
        <v>480.42</v>
      </c>
    </row>
    <row r="82" spans="1:10" x14ac:dyDescent="0.25">
      <c r="A82" s="19" t="s">
        <v>660</v>
      </c>
      <c r="B82" s="19"/>
      <c r="C82" s="281"/>
      <c r="D82" s="20" t="s">
        <v>31</v>
      </c>
      <c r="E82" s="19"/>
      <c r="F82" s="21"/>
      <c r="G82" s="21"/>
      <c r="H82" s="21"/>
      <c r="I82" s="21" t="s">
        <v>9</v>
      </c>
      <c r="J82" s="21"/>
    </row>
    <row r="83" spans="1:10" ht="30" x14ac:dyDescent="0.25">
      <c r="A83" s="19" t="s">
        <v>661</v>
      </c>
      <c r="B83" s="19" t="s">
        <v>141</v>
      </c>
      <c r="C83" s="281"/>
      <c r="D83" s="20" t="s">
        <v>662</v>
      </c>
      <c r="E83" s="19" t="s">
        <v>13</v>
      </c>
      <c r="F83" s="21">
        <v>1</v>
      </c>
      <c r="G83" s="21">
        <v>8532.94</v>
      </c>
      <c r="H83" s="21">
        <v>892.86</v>
      </c>
      <c r="I83" s="21">
        <f>SUM(G83:H83)</f>
        <v>9425.8000000000011</v>
      </c>
      <c r="J83" s="21">
        <f>TRUNC((F83*I83),2)</f>
        <v>9425.7999999999993</v>
      </c>
    </row>
    <row r="84" spans="1:10" ht="30" x14ac:dyDescent="0.25">
      <c r="A84" s="19" t="s">
        <v>663</v>
      </c>
      <c r="B84" s="19" t="s">
        <v>140</v>
      </c>
      <c r="C84" s="281"/>
      <c r="D84" s="20" t="s">
        <v>664</v>
      </c>
      <c r="E84" s="19" t="s">
        <v>13</v>
      </c>
      <c r="F84" s="21">
        <v>1</v>
      </c>
      <c r="G84" s="21">
        <v>2119.13</v>
      </c>
      <c r="H84" s="21">
        <v>327.64</v>
      </c>
      <c r="I84" s="21">
        <f>SUM(G84:H84)</f>
        <v>2446.77</v>
      </c>
      <c r="J84" s="21">
        <f>TRUNC((F84*I84),2)</f>
        <v>2446.77</v>
      </c>
    </row>
    <row r="85" spans="1:10" ht="30" x14ac:dyDescent="0.25">
      <c r="A85" s="19" t="s">
        <v>665</v>
      </c>
      <c r="B85" s="19" t="s">
        <v>142</v>
      </c>
      <c r="C85" s="281"/>
      <c r="D85" s="20" t="s">
        <v>666</v>
      </c>
      <c r="E85" s="19" t="s">
        <v>13</v>
      </c>
      <c r="F85" s="21">
        <v>1</v>
      </c>
      <c r="G85" s="21">
        <v>3403.52</v>
      </c>
      <c r="H85" s="21">
        <v>561.73</v>
      </c>
      <c r="I85" s="21">
        <f>SUM(G85:H85)</f>
        <v>3965.25</v>
      </c>
      <c r="J85" s="21">
        <f>TRUNC((F85*I85),2)</f>
        <v>3965.25</v>
      </c>
    </row>
    <row r="86" spans="1:10" x14ac:dyDescent="0.25">
      <c r="A86" s="19" t="s">
        <v>667</v>
      </c>
      <c r="B86" s="19"/>
      <c r="C86" s="281"/>
      <c r="D86" s="20" t="s">
        <v>617</v>
      </c>
      <c r="E86" s="19"/>
      <c r="F86" s="21"/>
      <c r="G86" s="21"/>
      <c r="H86" s="21"/>
      <c r="I86" s="21" t="s">
        <v>9</v>
      </c>
      <c r="J86" s="21"/>
    </row>
    <row r="87" spans="1:10" x14ac:dyDescent="0.25">
      <c r="A87" s="19" t="s">
        <v>668</v>
      </c>
      <c r="B87" s="19" t="s">
        <v>36</v>
      </c>
      <c r="C87" s="281">
        <v>9537</v>
      </c>
      <c r="D87" s="20" t="s">
        <v>37</v>
      </c>
      <c r="E87" s="19" t="s">
        <v>25</v>
      </c>
      <c r="F87" s="21">
        <v>24</v>
      </c>
      <c r="G87" s="21">
        <v>0.61</v>
      </c>
      <c r="H87" s="21">
        <v>1.07</v>
      </c>
      <c r="I87" s="21">
        <f>SUM(G87:H87)</f>
        <v>1.6800000000000002</v>
      </c>
      <c r="J87" s="21">
        <f>TRUNC((F87*I87),2)</f>
        <v>40.32</v>
      </c>
    </row>
    <row r="88" spans="1:10" x14ac:dyDescent="0.25">
      <c r="A88" s="288" t="s">
        <v>669</v>
      </c>
      <c r="B88" s="288"/>
      <c r="C88" s="288"/>
      <c r="D88" s="288"/>
      <c r="E88" s="288"/>
      <c r="F88" s="288"/>
      <c r="G88" s="288"/>
      <c r="H88" s="288"/>
      <c r="I88" s="288"/>
      <c r="J88" s="289">
        <f>SUM(J66:J87)</f>
        <v>20951.84</v>
      </c>
    </row>
    <row r="89" spans="1:10" x14ac:dyDescent="0.25">
      <c r="A89" s="19" t="s">
        <v>670</v>
      </c>
      <c r="B89" s="19"/>
      <c r="C89" s="281"/>
      <c r="D89" s="20" t="s">
        <v>48</v>
      </c>
      <c r="E89" s="19"/>
      <c r="F89" s="21"/>
      <c r="G89" s="21"/>
      <c r="H89" s="21"/>
      <c r="I89" s="21" t="s">
        <v>9</v>
      </c>
      <c r="J89" s="21"/>
    </row>
    <row r="90" spans="1:10" x14ac:dyDescent="0.25">
      <c r="A90" s="19" t="s">
        <v>671</v>
      </c>
      <c r="B90" s="19"/>
      <c r="C90" s="281"/>
      <c r="D90" s="20" t="s">
        <v>32</v>
      </c>
      <c r="E90" s="19"/>
      <c r="F90" s="21"/>
      <c r="G90" s="21"/>
      <c r="H90" s="21"/>
      <c r="I90" s="21" t="s">
        <v>9</v>
      </c>
      <c r="J90" s="21"/>
    </row>
    <row r="91" spans="1:10" ht="30" x14ac:dyDescent="0.25">
      <c r="A91" s="19" t="s">
        <v>672</v>
      </c>
      <c r="B91" s="19" t="s">
        <v>85</v>
      </c>
      <c r="C91" s="281" t="s">
        <v>673</v>
      </c>
      <c r="D91" s="20" t="s">
        <v>86</v>
      </c>
      <c r="E91" s="19" t="s">
        <v>34</v>
      </c>
      <c r="F91" s="21">
        <v>0.35</v>
      </c>
      <c r="G91" s="21">
        <v>15.92</v>
      </c>
      <c r="H91" s="21">
        <v>44.14</v>
      </c>
      <c r="I91" s="21">
        <f>SUM(G91:H91)</f>
        <v>60.06</v>
      </c>
      <c r="J91" s="21">
        <f>TRUNC((F91*I91),2)</f>
        <v>21.02</v>
      </c>
    </row>
    <row r="92" spans="1:10" ht="30" x14ac:dyDescent="0.25">
      <c r="A92" s="19" t="s">
        <v>674</v>
      </c>
      <c r="B92" s="19" t="s">
        <v>592</v>
      </c>
      <c r="C92" s="281" t="s">
        <v>593</v>
      </c>
      <c r="D92" s="20" t="s">
        <v>33</v>
      </c>
      <c r="E92" s="19" t="s">
        <v>13</v>
      </c>
      <c r="F92" s="21">
        <v>1</v>
      </c>
      <c r="G92" s="21">
        <v>225</v>
      </c>
      <c r="H92" s="21">
        <v>0</v>
      </c>
      <c r="I92" s="21">
        <f>SUM(G92:H92)</f>
        <v>225</v>
      </c>
      <c r="J92" s="21">
        <f>TRUNC((F92*I92),2)</f>
        <v>225</v>
      </c>
    </row>
    <row r="93" spans="1:10" x14ac:dyDescent="0.25">
      <c r="A93" s="19" t="s">
        <v>675</v>
      </c>
      <c r="B93" s="19"/>
      <c r="C93" s="281"/>
      <c r="D93" s="20" t="s">
        <v>676</v>
      </c>
      <c r="E93" s="19"/>
      <c r="F93" s="21"/>
      <c r="G93" s="21"/>
      <c r="H93" s="21"/>
      <c r="I93" s="21" t="s">
        <v>9</v>
      </c>
      <c r="J93" s="21"/>
    </row>
    <row r="94" spans="1:10" ht="45" x14ac:dyDescent="0.25">
      <c r="A94" s="19" t="s">
        <v>677</v>
      </c>
      <c r="B94" s="19" t="s">
        <v>642</v>
      </c>
      <c r="C94" s="281">
        <v>89957</v>
      </c>
      <c r="D94" s="20" t="s">
        <v>643</v>
      </c>
      <c r="E94" s="19" t="s">
        <v>13</v>
      </c>
      <c r="F94" s="21">
        <v>1</v>
      </c>
      <c r="G94" s="21">
        <v>20.63</v>
      </c>
      <c r="H94" s="21">
        <v>26.02</v>
      </c>
      <c r="I94" s="21">
        <f>SUM(G94:H94)</f>
        <v>46.65</v>
      </c>
      <c r="J94" s="21">
        <f>TRUNC((F94*I94),2)</f>
        <v>46.65</v>
      </c>
    </row>
    <row r="95" spans="1:10" ht="45" x14ac:dyDescent="0.25">
      <c r="A95" s="19" t="s">
        <v>678</v>
      </c>
      <c r="B95" s="19" t="s">
        <v>645</v>
      </c>
      <c r="C95" s="281"/>
      <c r="D95" s="20" t="s">
        <v>41</v>
      </c>
      <c r="E95" s="19" t="s">
        <v>13</v>
      </c>
      <c r="F95" s="21">
        <v>1</v>
      </c>
      <c r="G95" s="21">
        <v>33.950000000000003</v>
      </c>
      <c r="H95" s="21">
        <v>57.14</v>
      </c>
      <c r="I95" s="21">
        <f>SUM(G95:H95)</f>
        <v>91.09</v>
      </c>
      <c r="J95" s="21">
        <f>TRUNC((F95*I95),2)</f>
        <v>91.09</v>
      </c>
    </row>
    <row r="96" spans="1:10" ht="30" x14ac:dyDescent="0.25">
      <c r="A96" s="19" t="s">
        <v>679</v>
      </c>
      <c r="B96" s="19" t="s">
        <v>680</v>
      </c>
      <c r="C96" s="281" t="s">
        <v>681</v>
      </c>
      <c r="D96" s="20" t="s">
        <v>682</v>
      </c>
      <c r="E96" s="19" t="s">
        <v>25</v>
      </c>
      <c r="F96" s="21">
        <v>8.11</v>
      </c>
      <c r="G96" s="21">
        <v>252.89</v>
      </c>
      <c r="H96" s="21">
        <v>0</v>
      </c>
      <c r="I96" s="21">
        <f>SUM(G96:H96)</f>
        <v>252.89</v>
      </c>
      <c r="J96" s="21">
        <f>TRUNC((F96*I96),2)</f>
        <v>2050.9299999999998</v>
      </c>
    </row>
    <row r="97" spans="1:10" x14ac:dyDescent="0.25">
      <c r="A97" s="19" t="s">
        <v>683</v>
      </c>
      <c r="B97" s="19" t="s">
        <v>634</v>
      </c>
      <c r="C97" s="281" t="s">
        <v>635</v>
      </c>
      <c r="D97" s="20" t="s">
        <v>636</v>
      </c>
      <c r="E97" s="19" t="s">
        <v>17</v>
      </c>
      <c r="F97" s="21">
        <v>4.01</v>
      </c>
      <c r="G97" s="21">
        <v>7.47</v>
      </c>
      <c r="H97" s="21">
        <v>0</v>
      </c>
      <c r="I97" s="21">
        <f>SUM(G97:H97)</f>
        <v>7.47</v>
      </c>
      <c r="J97" s="21">
        <f>TRUNC((F97*I97),2)</f>
        <v>29.95</v>
      </c>
    </row>
    <row r="98" spans="1:10" ht="30" x14ac:dyDescent="0.25">
      <c r="A98" s="19" t="s">
        <v>684</v>
      </c>
      <c r="B98" s="19" t="s">
        <v>638</v>
      </c>
      <c r="C98" s="281" t="s">
        <v>639</v>
      </c>
      <c r="D98" s="20" t="s">
        <v>640</v>
      </c>
      <c r="E98" s="19" t="s">
        <v>17</v>
      </c>
      <c r="F98" s="21">
        <v>4.01</v>
      </c>
      <c r="G98" s="21">
        <v>26.98</v>
      </c>
      <c r="H98" s="21">
        <v>0</v>
      </c>
      <c r="I98" s="21">
        <f>SUM(G98:H98)</f>
        <v>26.98</v>
      </c>
      <c r="J98" s="21">
        <f>TRUNC((F98*I98),2)</f>
        <v>108.18</v>
      </c>
    </row>
    <row r="99" spans="1:10" x14ac:dyDescent="0.25">
      <c r="A99" s="19" t="s">
        <v>685</v>
      </c>
      <c r="B99" s="19" t="s">
        <v>647</v>
      </c>
      <c r="C99" s="281" t="s">
        <v>648</v>
      </c>
      <c r="D99" s="20" t="s">
        <v>649</v>
      </c>
      <c r="E99" s="19" t="s">
        <v>13</v>
      </c>
      <c r="F99" s="21">
        <v>1</v>
      </c>
      <c r="G99" s="21">
        <v>222.73</v>
      </c>
      <c r="H99" s="21">
        <v>9.73</v>
      </c>
      <c r="I99" s="21">
        <f>SUM(G99:H99)</f>
        <v>232.45999999999998</v>
      </c>
      <c r="J99" s="21">
        <f>TRUNC((F99*I99),2)</f>
        <v>232.46</v>
      </c>
    </row>
    <row r="100" spans="1:10" ht="30" x14ac:dyDescent="0.25">
      <c r="A100" s="19" t="s">
        <v>686</v>
      </c>
      <c r="B100" s="19" t="s">
        <v>651</v>
      </c>
      <c r="C100" s="281">
        <v>86913</v>
      </c>
      <c r="D100" s="20" t="s">
        <v>652</v>
      </c>
      <c r="E100" s="19" t="s">
        <v>13</v>
      </c>
      <c r="F100" s="21">
        <v>1</v>
      </c>
      <c r="G100" s="21">
        <v>9.5</v>
      </c>
      <c r="H100" s="21">
        <v>2.1</v>
      </c>
      <c r="I100" s="21">
        <f>SUM(G100:H100)</f>
        <v>11.6</v>
      </c>
      <c r="J100" s="21">
        <f>TRUNC((F100*I100),2)</f>
        <v>11.6</v>
      </c>
    </row>
    <row r="101" spans="1:10" x14ac:dyDescent="0.25">
      <c r="A101" s="19" t="s">
        <v>687</v>
      </c>
      <c r="B101" s="19" t="s">
        <v>654</v>
      </c>
      <c r="C101" s="281" t="s">
        <v>655</v>
      </c>
      <c r="D101" s="20" t="s">
        <v>656</v>
      </c>
      <c r="E101" s="19" t="s">
        <v>13</v>
      </c>
      <c r="F101" s="21">
        <v>1</v>
      </c>
      <c r="G101" s="21">
        <v>31.85</v>
      </c>
      <c r="H101" s="21">
        <v>0</v>
      </c>
      <c r="I101" s="21">
        <f>SUM(G101:H101)</f>
        <v>31.85</v>
      </c>
      <c r="J101" s="21">
        <f>TRUNC((F101*I101),2)</f>
        <v>31.85</v>
      </c>
    </row>
    <row r="102" spans="1:10" x14ac:dyDescent="0.25">
      <c r="A102" s="19" t="s">
        <v>688</v>
      </c>
      <c r="B102" s="19"/>
      <c r="C102" s="281"/>
      <c r="D102" s="20" t="s">
        <v>62</v>
      </c>
      <c r="E102" s="19"/>
      <c r="F102" s="21"/>
      <c r="G102" s="21"/>
      <c r="H102" s="21"/>
      <c r="I102" s="21" t="s">
        <v>9</v>
      </c>
      <c r="J102" s="21"/>
    </row>
    <row r="103" spans="1:10" ht="60" x14ac:dyDescent="0.25">
      <c r="A103" s="19" t="s">
        <v>689</v>
      </c>
      <c r="B103" s="19" t="s">
        <v>46</v>
      </c>
      <c r="C103" s="281" t="s">
        <v>690</v>
      </c>
      <c r="D103" s="20" t="s">
        <v>691</v>
      </c>
      <c r="E103" s="19" t="s">
        <v>25</v>
      </c>
      <c r="F103" s="21">
        <v>40.72</v>
      </c>
      <c r="G103" s="21">
        <v>35.270000000000003</v>
      </c>
      <c r="H103" s="21">
        <v>21.06</v>
      </c>
      <c r="I103" s="21">
        <f>SUM(G103:H103)</f>
        <v>56.33</v>
      </c>
      <c r="J103" s="21">
        <f>TRUNC((F103*I103),2)</f>
        <v>2293.75</v>
      </c>
    </row>
    <row r="104" spans="1:10" ht="75" x14ac:dyDescent="0.25">
      <c r="A104" s="19" t="s">
        <v>692</v>
      </c>
      <c r="B104" s="19" t="s">
        <v>42</v>
      </c>
      <c r="C104" s="281">
        <v>87873</v>
      </c>
      <c r="D104" s="20" t="s">
        <v>43</v>
      </c>
      <c r="E104" s="19" t="s">
        <v>25</v>
      </c>
      <c r="F104" s="21">
        <v>81.44</v>
      </c>
      <c r="G104" s="21">
        <v>2.62</v>
      </c>
      <c r="H104" s="21">
        <v>0.63</v>
      </c>
      <c r="I104" s="21">
        <f>SUM(G104:H104)</f>
        <v>3.25</v>
      </c>
      <c r="J104" s="21">
        <f>TRUNC((F104*I104),2)</f>
        <v>264.68</v>
      </c>
    </row>
    <row r="105" spans="1:10" ht="75" x14ac:dyDescent="0.25">
      <c r="A105" s="19" t="s">
        <v>693</v>
      </c>
      <c r="B105" s="19" t="s">
        <v>44</v>
      </c>
      <c r="C105" s="281">
        <v>87531</v>
      </c>
      <c r="D105" s="20" t="s">
        <v>45</v>
      </c>
      <c r="E105" s="19" t="s">
        <v>25</v>
      </c>
      <c r="F105" s="21">
        <v>81.44</v>
      </c>
      <c r="G105" s="21">
        <v>12.39</v>
      </c>
      <c r="H105" s="21">
        <v>7.65</v>
      </c>
      <c r="I105" s="21">
        <f>SUM(G105:H105)</f>
        <v>20.04</v>
      </c>
      <c r="J105" s="21">
        <f>TRUNC((F105*I105),2)</f>
        <v>1632.05</v>
      </c>
    </row>
    <row r="106" spans="1:10" x14ac:dyDescent="0.25">
      <c r="A106" s="19" t="s">
        <v>694</v>
      </c>
      <c r="B106" s="19"/>
      <c r="C106" s="281"/>
      <c r="D106" s="20" t="s">
        <v>26</v>
      </c>
      <c r="E106" s="19"/>
      <c r="F106" s="21"/>
      <c r="G106" s="21"/>
      <c r="H106" s="21"/>
      <c r="I106" s="21" t="s">
        <v>9</v>
      </c>
      <c r="J106" s="21"/>
    </row>
    <row r="107" spans="1:10" ht="30" x14ac:dyDescent="0.25">
      <c r="A107" s="19" t="s">
        <v>695</v>
      </c>
      <c r="B107" s="19" t="s">
        <v>27</v>
      </c>
      <c r="C107" s="281">
        <v>88497</v>
      </c>
      <c r="D107" s="20" t="s">
        <v>28</v>
      </c>
      <c r="E107" s="19" t="s">
        <v>25</v>
      </c>
      <c r="F107" s="21">
        <v>81.48</v>
      </c>
      <c r="G107" s="21">
        <v>6.18</v>
      </c>
      <c r="H107" s="21">
        <v>4.3499999999999996</v>
      </c>
      <c r="I107" s="21">
        <f>SUM(G107:H107)</f>
        <v>10.53</v>
      </c>
      <c r="J107" s="21">
        <f>TRUNC((F107*I107),2)</f>
        <v>857.98</v>
      </c>
    </row>
    <row r="108" spans="1:10" ht="30" x14ac:dyDescent="0.25">
      <c r="A108" s="19" t="s">
        <v>696</v>
      </c>
      <c r="B108" s="19" t="s">
        <v>29</v>
      </c>
      <c r="C108" s="281">
        <v>88487</v>
      </c>
      <c r="D108" s="20" t="s">
        <v>30</v>
      </c>
      <c r="E108" s="19" t="s">
        <v>25</v>
      </c>
      <c r="F108" s="21">
        <v>407.13</v>
      </c>
      <c r="G108" s="21">
        <v>4.47</v>
      </c>
      <c r="H108" s="21">
        <v>1.81</v>
      </c>
      <c r="I108" s="21">
        <f>SUM(G108:H108)</f>
        <v>6.2799999999999994</v>
      </c>
      <c r="J108" s="21">
        <f>TRUNC((F108*I108),2)</f>
        <v>2556.77</v>
      </c>
    </row>
    <row r="109" spans="1:10" x14ac:dyDescent="0.25">
      <c r="A109" s="19" t="s">
        <v>697</v>
      </c>
      <c r="B109" s="19"/>
      <c r="C109" s="281"/>
      <c r="D109" s="20" t="s">
        <v>50</v>
      </c>
      <c r="E109" s="19"/>
      <c r="F109" s="21"/>
      <c r="G109" s="21"/>
      <c r="H109" s="21"/>
      <c r="I109" s="21" t="s">
        <v>9</v>
      </c>
      <c r="J109" s="21"/>
    </row>
    <row r="110" spans="1:10" ht="30" x14ac:dyDescent="0.25">
      <c r="A110" s="19" t="s">
        <v>698</v>
      </c>
      <c r="B110" s="19" t="s">
        <v>51</v>
      </c>
      <c r="C110" s="281" t="s">
        <v>699</v>
      </c>
      <c r="D110" s="20" t="s">
        <v>52</v>
      </c>
      <c r="E110" s="19" t="s">
        <v>25</v>
      </c>
      <c r="F110" s="21">
        <v>23.51</v>
      </c>
      <c r="G110" s="21">
        <v>16.13</v>
      </c>
      <c r="H110" s="21">
        <v>8.9</v>
      </c>
      <c r="I110" s="21">
        <f>SUM(G110:H110)</f>
        <v>25.03</v>
      </c>
      <c r="J110" s="21">
        <f>TRUNC((F110*I110),2)</f>
        <v>588.45000000000005</v>
      </c>
    </row>
    <row r="111" spans="1:10" x14ac:dyDescent="0.25">
      <c r="A111" s="19" t="s">
        <v>700</v>
      </c>
      <c r="B111" s="19"/>
      <c r="C111" s="281"/>
      <c r="D111" s="20" t="s">
        <v>53</v>
      </c>
      <c r="E111" s="19"/>
      <c r="F111" s="21"/>
      <c r="G111" s="21"/>
      <c r="H111" s="21"/>
      <c r="I111" s="21" t="s">
        <v>9</v>
      </c>
      <c r="J111" s="21"/>
    </row>
    <row r="112" spans="1:10" ht="45" x14ac:dyDescent="0.25">
      <c r="A112" s="19" t="s">
        <v>701</v>
      </c>
      <c r="B112" s="19" t="s">
        <v>54</v>
      </c>
      <c r="C112" s="281">
        <v>72120</v>
      </c>
      <c r="D112" s="20" t="s">
        <v>55</v>
      </c>
      <c r="E112" s="19" t="s">
        <v>25</v>
      </c>
      <c r="F112" s="21">
        <v>0.72</v>
      </c>
      <c r="G112" s="21">
        <v>187.95</v>
      </c>
      <c r="H112" s="21">
        <v>8.7899999999999991</v>
      </c>
      <c r="I112" s="21">
        <f>SUM(G112:H112)</f>
        <v>196.73999999999998</v>
      </c>
      <c r="J112" s="21">
        <f>TRUNC((F112*I112),2)</f>
        <v>141.65</v>
      </c>
    </row>
    <row r="113" spans="1:10" x14ac:dyDescent="0.25">
      <c r="A113" s="19" t="s">
        <v>702</v>
      </c>
      <c r="B113" s="19" t="s">
        <v>56</v>
      </c>
      <c r="C113" s="281">
        <v>85010</v>
      </c>
      <c r="D113" s="20" t="s">
        <v>57</v>
      </c>
      <c r="E113" s="19" t="s">
        <v>25</v>
      </c>
      <c r="F113" s="21">
        <v>0.72</v>
      </c>
      <c r="G113" s="21">
        <v>261.08</v>
      </c>
      <c r="H113" s="21">
        <v>21.99</v>
      </c>
      <c r="I113" s="21">
        <f>SUM(G113:H113)</f>
        <v>283.07</v>
      </c>
      <c r="J113" s="21">
        <f>TRUNC((F113*I113),2)</f>
        <v>203.81</v>
      </c>
    </row>
    <row r="114" spans="1:10" ht="30" x14ac:dyDescent="0.25">
      <c r="A114" s="19" t="s">
        <v>703</v>
      </c>
      <c r="B114" s="19" t="s">
        <v>704</v>
      </c>
      <c r="C114" s="281"/>
      <c r="D114" s="20" t="s">
        <v>705</v>
      </c>
      <c r="E114" s="19" t="s">
        <v>13</v>
      </c>
      <c r="F114" s="21">
        <v>1</v>
      </c>
      <c r="G114" s="21">
        <v>1705.77</v>
      </c>
      <c r="H114" s="21">
        <v>2.97</v>
      </c>
      <c r="I114" s="21">
        <f>SUM(G114:H114)</f>
        <v>1708.74</v>
      </c>
      <c r="J114" s="21">
        <f>TRUNC((F114*I114),2)</f>
        <v>1708.74</v>
      </c>
    </row>
    <row r="115" spans="1:10" ht="30" x14ac:dyDescent="0.25">
      <c r="A115" s="19" t="s">
        <v>706</v>
      </c>
      <c r="B115" s="19" t="s">
        <v>58</v>
      </c>
      <c r="C115" s="281" t="s">
        <v>707</v>
      </c>
      <c r="D115" s="20" t="s">
        <v>59</v>
      </c>
      <c r="E115" s="19" t="s">
        <v>13</v>
      </c>
      <c r="F115" s="21">
        <v>1</v>
      </c>
      <c r="G115" s="21">
        <v>1556.36</v>
      </c>
      <c r="H115" s="21">
        <v>2.97</v>
      </c>
      <c r="I115" s="21">
        <f>SUM(G115:H115)</f>
        <v>1559.33</v>
      </c>
      <c r="J115" s="21">
        <f>TRUNC((F115*I115),2)</f>
        <v>1559.33</v>
      </c>
    </row>
    <row r="116" spans="1:10" x14ac:dyDescent="0.25">
      <c r="A116" s="19" t="s">
        <v>708</v>
      </c>
      <c r="B116" s="19"/>
      <c r="C116" s="281"/>
      <c r="D116" s="20" t="s">
        <v>709</v>
      </c>
      <c r="E116" s="19"/>
      <c r="F116" s="21"/>
      <c r="G116" s="21"/>
      <c r="H116" s="21"/>
      <c r="I116" s="21" t="s">
        <v>9</v>
      </c>
      <c r="J116" s="21"/>
    </row>
    <row r="117" spans="1:10" ht="30" x14ac:dyDescent="0.25">
      <c r="A117" s="19" t="s">
        <v>710</v>
      </c>
      <c r="B117" s="19" t="s">
        <v>143</v>
      </c>
      <c r="C117" s="281"/>
      <c r="D117" s="20" t="s">
        <v>711</v>
      </c>
      <c r="E117" s="19" t="s">
        <v>13</v>
      </c>
      <c r="F117" s="21">
        <v>1</v>
      </c>
      <c r="G117" s="21">
        <v>1630.17</v>
      </c>
      <c r="H117" s="21">
        <v>327.94</v>
      </c>
      <c r="I117" s="21">
        <f>SUM(G117:H117)</f>
        <v>1958.1100000000001</v>
      </c>
      <c r="J117" s="21">
        <f>TRUNC((F117*I117),2)</f>
        <v>1958.11</v>
      </c>
    </row>
    <row r="118" spans="1:10" ht="30" x14ac:dyDescent="0.25">
      <c r="A118" s="19" t="s">
        <v>712</v>
      </c>
      <c r="B118" s="19" t="s">
        <v>144</v>
      </c>
      <c r="C118" s="281"/>
      <c r="D118" s="20" t="s">
        <v>713</v>
      </c>
      <c r="E118" s="19" t="s">
        <v>13</v>
      </c>
      <c r="F118" s="21">
        <v>1</v>
      </c>
      <c r="G118" s="21">
        <v>2090.69</v>
      </c>
      <c r="H118" s="21">
        <v>351.91</v>
      </c>
      <c r="I118" s="21">
        <f>SUM(G118:H118)</f>
        <v>2442.6</v>
      </c>
      <c r="J118" s="21">
        <f>TRUNC((F118*I118),2)</f>
        <v>2442.6</v>
      </c>
    </row>
    <row r="119" spans="1:10" ht="30" x14ac:dyDescent="0.25">
      <c r="A119" s="19" t="s">
        <v>714</v>
      </c>
      <c r="B119" s="19" t="s">
        <v>145</v>
      </c>
      <c r="C119" s="281"/>
      <c r="D119" s="20" t="s">
        <v>715</v>
      </c>
      <c r="E119" s="19" t="s">
        <v>13</v>
      </c>
      <c r="F119" s="21">
        <v>1</v>
      </c>
      <c r="G119" s="21">
        <v>5369.36</v>
      </c>
      <c r="H119" s="21">
        <v>766.74</v>
      </c>
      <c r="I119" s="21">
        <f>SUM(G119:H119)</f>
        <v>6136.0999999999995</v>
      </c>
      <c r="J119" s="21">
        <f>TRUNC((F119*I119),2)</f>
        <v>6136.1</v>
      </c>
    </row>
    <row r="120" spans="1:10" ht="30" x14ac:dyDescent="0.25">
      <c r="A120" s="19" t="s">
        <v>716</v>
      </c>
      <c r="B120" s="19" t="s">
        <v>146</v>
      </c>
      <c r="C120" s="281"/>
      <c r="D120" s="20" t="s">
        <v>717</v>
      </c>
      <c r="E120" s="19" t="s">
        <v>13</v>
      </c>
      <c r="F120" s="21">
        <v>1</v>
      </c>
      <c r="G120" s="21">
        <v>3264.92</v>
      </c>
      <c r="H120" s="21">
        <v>449.62</v>
      </c>
      <c r="I120" s="21">
        <f>SUM(G120:H120)</f>
        <v>3714.54</v>
      </c>
      <c r="J120" s="21">
        <f>TRUNC((F120*I120),2)</f>
        <v>3714.54</v>
      </c>
    </row>
    <row r="121" spans="1:10" ht="30" x14ac:dyDescent="0.25">
      <c r="A121" s="19" t="s">
        <v>718</v>
      </c>
      <c r="B121" s="19" t="s">
        <v>147</v>
      </c>
      <c r="C121" s="281"/>
      <c r="D121" s="20" t="s">
        <v>719</v>
      </c>
      <c r="E121" s="19" t="s">
        <v>13</v>
      </c>
      <c r="F121" s="21">
        <v>1</v>
      </c>
      <c r="G121" s="21">
        <v>6583.62</v>
      </c>
      <c r="H121" s="21">
        <v>707.11</v>
      </c>
      <c r="I121" s="21">
        <f>SUM(G121:H121)</f>
        <v>7290.73</v>
      </c>
      <c r="J121" s="21">
        <f>TRUNC((F121*I121),2)</f>
        <v>7290.73</v>
      </c>
    </row>
    <row r="122" spans="1:10" ht="30" x14ac:dyDescent="0.25">
      <c r="A122" s="19" t="s">
        <v>720</v>
      </c>
      <c r="B122" s="19" t="s">
        <v>721</v>
      </c>
      <c r="C122" s="281" t="s">
        <v>722</v>
      </c>
      <c r="D122" s="20" t="s">
        <v>65</v>
      </c>
      <c r="E122" s="19" t="s">
        <v>13</v>
      </c>
      <c r="F122" s="21">
        <v>2</v>
      </c>
      <c r="G122" s="21">
        <v>2488.66</v>
      </c>
      <c r="H122" s="21">
        <v>0</v>
      </c>
      <c r="I122" s="21">
        <f>SUM(G122:H122)</f>
        <v>2488.66</v>
      </c>
      <c r="J122" s="290">
        <f>TRUNC((F122*I122),2)</f>
        <v>4977.32</v>
      </c>
    </row>
    <row r="123" spans="1:10" x14ac:dyDescent="0.25">
      <c r="A123" s="19" t="s">
        <v>723</v>
      </c>
      <c r="B123" s="19"/>
      <c r="C123" s="281"/>
      <c r="D123" s="20" t="s">
        <v>35</v>
      </c>
      <c r="E123" s="19"/>
      <c r="F123" s="21"/>
      <c r="G123" s="21"/>
      <c r="H123" s="21"/>
      <c r="I123" s="21" t="s">
        <v>9</v>
      </c>
      <c r="J123" s="21"/>
    </row>
    <row r="124" spans="1:10" x14ac:dyDescent="0.25">
      <c r="A124" s="19" t="s">
        <v>724</v>
      </c>
      <c r="B124" s="19" t="s">
        <v>36</v>
      </c>
      <c r="C124" s="281">
        <v>9537</v>
      </c>
      <c r="D124" s="20" t="s">
        <v>37</v>
      </c>
      <c r="E124" s="19" t="s">
        <v>25</v>
      </c>
      <c r="F124" s="21">
        <v>73.209999999999994</v>
      </c>
      <c r="G124" s="21">
        <v>0.61</v>
      </c>
      <c r="H124" s="21">
        <v>1.07</v>
      </c>
      <c r="I124" s="21">
        <f>SUM(G124:H124)</f>
        <v>1.6800000000000002</v>
      </c>
      <c r="J124" s="21">
        <f>TRUNC((F124*I124),2)</f>
        <v>122.99</v>
      </c>
    </row>
    <row r="125" spans="1:10" x14ac:dyDescent="0.25">
      <c r="A125" s="288" t="s">
        <v>725</v>
      </c>
      <c r="B125" s="288"/>
      <c r="C125" s="288"/>
      <c r="D125" s="288"/>
      <c r="E125" s="288"/>
      <c r="F125" s="288"/>
      <c r="G125" s="288"/>
      <c r="H125" s="288"/>
      <c r="I125" s="288"/>
      <c r="J125" s="289">
        <f>SUM(J90:J124)</f>
        <v>41298.33</v>
      </c>
    </row>
    <row r="126" spans="1:10" x14ac:dyDescent="0.25">
      <c r="A126" s="19" t="s">
        <v>726</v>
      </c>
      <c r="B126" s="19"/>
      <c r="C126" s="281"/>
      <c r="D126" s="20" t="s">
        <v>66</v>
      </c>
      <c r="E126" s="19"/>
      <c r="F126" s="21"/>
      <c r="G126" s="21"/>
      <c r="H126" s="21"/>
      <c r="I126" s="21" t="s">
        <v>9</v>
      </c>
      <c r="J126" s="21"/>
    </row>
    <row r="127" spans="1:10" x14ac:dyDescent="0.25">
      <c r="A127" s="19" t="s">
        <v>727</v>
      </c>
      <c r="B127" s="19"/>
      <c r="C127" s="281"/>
      <c r="D127" s="20" t="s">
        <v>67</v>
      </c>
      <c r="E127" s="19"/>
      <c r="F127" s="21"/>
      <c r="G127" s="21"/>
      <c r="H127" s="21"/>
      <c r="I127" s="21" t="s">
        <v>9</v>
      </c>
      <c r="J127" s="21"/>
    </row>
    <row r="128" spans="1:10" x14ac:dyDescent="0.25">
      <c r="A128" s="19" t="s">
        <v>728</v>
      </c>
      <c r="B128" s="19" t="s">
        <v>729</v>
      </c>
      <c r="C128" s="281"/>
      <c r="D128" s="20" t="s">
        <v>730</v>
      </c>
      <c r="E128" s="19" t="s">
        <v>13</v>
      </c>
      <c r="F128" s="21">
        <v>1</v>
      </c>
      <c r="G128" s="21">
        <v>24787.98</v>
      </c>
      <c r="H128" s="21">
        <v>3347.84</v>
      </c>
      <c r="I128" s="21">
        <f>SUM(G128:H128)</f>
        <v>28135.82</v>
      </c>
      <c r="J128" s="290">
        <f>TRUNC((F128*I128),2)</f>
        <v>28135.82</v>
      </c>
    </row>
    <row r="129" spans="1:10" x14ac:dyDescent="0.25">
      <c r="A129" s="19" t="s">
        <v>731</v>
      </c>
      <c r="B129" s="19"/>
      <c r="C129" s="281"/>
      <c r="D129" s="20" t="s">
        <v>617</v>
      </c>
      <c r="E129" s="19"/>
      <c r="F129" s="21"/>
      <c r="G129" s="21"/>
      <c r="H129" s="21"/>
      <c r="I129" s="21" t="s">
        <v>9</v>
      </c>
      <c r="J129" s="21"/>
    </row>
    <row r="130" spans="1:10" x14ac:dyDescent="0.25">
      <c r="A130" s="19" t="s">
        <v>732</v>
      </c>
      <c r="B130" s="19" t="s">
        <v>36</v>
      </c>
      <c r="C130" s="281">
        <v>9537</v>
      </c>
      <c r="D130" s="20" t="s">
        <v>37</v>
      </c>
      <c r="E130" s="19" t="s">
        <v>25</v>
      </c>
      <c r="F130" s="21">
        <v>26.58</v>
      </c>
      <c r="G130" s="21">
        <v>0.61</v>
      </c>
      <c r="H130" s="21">
        <v>1.07</v>
      </c>
      <c r="I130" s="21">
        <f>SUM(G130:H130)</f>
        <v>1.6800000000000002</v>
      </c>
      <c r="J130" s="21">
        <f>TRUNC((F130*I130),2)</f>
        <v>44.65</v>
      </c>
    </row>
    <row r="131" spans="1:10" x14ac:dyDescent="0.25">
      <c r="A131" s="288" t="s">
        <v>733</v>
      </c>
      <c r="B131" s="288"/>
      <c r="C131" s="288"/>
      <c r="D131" s="288"/>
      <c r="E131" s="288"/>
      <c r="F131" s="288"/>
      <c r="G131" s="288"/>
      <c r="H131" s="288"/>
      <c r="I131" s="288"/>
      <c r="J131" s="289">
        <f>SUM(J127:J130)</f>
        <v>28180.47</v>
      </c>
    </row>
    <row r="132" spans="1:10" x14ac:dyDescent="0.25">
      <c r="A132" s="19" t="s">
        <v>734</v>
      </c>
      <c r="B132" s="19"/>
      <c r="C132" s="281"/>
      <c r="D132" s="20" t="s">
        <v>68</v>
      </c>
      <c r="E132" s="19"/>
      <c r="F132" s="21"/>
      <c r="G132" s="21"/>
      <c r="H132" s="21"/>
      <c r="I132" s="21" t="s">
        <v>9</v>
      </c>
      <c r="J132" s="21"/>
    </row>
    <row r="133" spans="1:10" x14ac:dyDescent="0.25">
      <c r="A133" s="19" t="s">
        <v>735</v>
      </c>
      <c r="B133" s="19"/>
      <c r="C133" s="281"/>
      <c r="D133" s="20" t="s">
        <v>32</v>
      </c>
      <c r="E133" s="19"/>
      <c r="F133" s="21"/>
      <c r="G133" s="21"/>
      <c r="H133" s="21"/>
      <c r="I133" s="21" t="s">
        <v>9</v>
      </c>
      <c r="J133" s="21"/>
    </row>
    <row r="134" spans="1:10" ht="30" x14ac:dyDescent="0.25">
      <c r="A134" s="19" t="s">
        <v>736</v>
      </c>
      <c r="B134" s="19" t="s">
        <v>69</v>
      </c>
      <c r="C134" s="281">
        <v>72218</v>
      </c>
      <c r="D134" s="20" t="s">
        <v>70</v>
      </c>
      <c r="E134" s="19" t="s">
        <v>25</v>
      </c>
      <c r="F134" s="21">
        <v>35</v>
      </c>
      <c r="G134" s="21">
        <v>1.1599999999999999</v>
      </c>
      <c r="H134" s="21">
        <v>3.07</v>
      </c>
      <c r="I134" s="21">
        <f>SUM(G134:H134)</f>
        <v>4.2299999999999995</v>
      </c>
      <c r="J134" s="21">
        <f>TRUNC((F134*I134),2)</f>
        <v>148.05000000000001</v>
      </c>
    </row>
    <row r="135" spans="1:10" ht="30" x14ac:dyDescent="0.25">
      <c r="A135" s="19" t="s">
        <v>737</v>
      </c>
      <c r="B135" s="19" t="s">
        <v>592</v>
      </c>
      <c r="C135" s="281" t="s">
        <v>593</v>
      </c>
      <c r="D135" s="20" t="s">
        <v>33</v>
      </c>
      <c r="E135" s="19" t="s">
        <v>13</v>
      </c>
      <c r="F135" s="21">
        <v>1</v>
      </c>
      <c r="G135" s="21">
        <v>225</v>
      </c>
      <c r="H135" s="21">
        <v>0</v>
      </c>
      <c r="I135" s="21">
        <f>SUM(G135:H135)</f>
        <v>225</v>
      </c>
      <c r="J135" s="21">
        <f>TRUNC((F135*I135),2)</f>
        <v>225</v>
      </c>
    </row>
    <row r="136" spans="1:10" x14ac:dyDescent="0.25">
      <c r="A136" s="19" t="s">
        <v>738</v>
      </c>
      <c r="B136" s="19"/>
      <c r="C136" s="281"/>
      <c r="D136" s="20" t="s">
        <v>596</v>
      </c>
      <c r="E136" s="19"/>
      <c r="F136" s="21"/>
      <c r="G136" s="21"/>
      <c r="H136" s="21"/>
      <c r="I136" s="21" t="s">
        <v>9</v>
      </c>
      <c r="J136" s="21"/>
    </row>
    <row r="137" spans="1:10" ht="30" x14ac:dyDescent="0.25">
      <c r="A137" s="19" t="s">
        <v>739</v>
      </c>
      <c r="B137" s="19" t="s">
        <v>598</v>
      </c>
      <c r="C137" s="281" t="s">
        <v>599</v>
      </c>
      <c r="D137" s="20" t="s">
        <v>600</v>
      </c>
      <c r="E137" s="19" t="s">
        <v>25</v>
      </c>
      <c r="F137" s="21">
        <v>35</v>
      </c>
      <c r="G137" s="21">
        <v>81.209999999999994</v>
      </c>
      <c r="H137" s="21">
        <v>0</v>
      </c>
      <c r="I137" s="21">
        <f>SUM(G137:H137)</f>
        <v>81.209999999999994</v>
      </c>
      <c r="J137" s="21">
        <f>TRUNC((F137*I137),2)</f>
        <v>2842.35</v>
      </c>
    </row>
    <row r="138" spans="1:10" x14ac:dyDescent="0.25">
      <c r="A138" s="19" t="s">
        <v>740</v>
      </c>
      <c r="B138" s="19" t="s">
        <v>741</v>
      </c>
      <c r="C138" s="281">
        <v>84959</v>
      </c>
      <c r="D138" s="20" t="s">
        <v>72</v>
      </c>
      <c r="E138" s="19" t="s">
        <v>25</v>
      </c>
      <c r="F138" s="21">
        <v>13.1</v>
      </c>
      <c r="G138" s="21">
        <v>110.52</v>
      </c>
      <c r="H138" s="21">
        <v>11.43</v>
      </c>
      <c r="I138" s="21">
        <f>SUM(G138:H138)</f>
        <v>121.94999999999999</v>
      </c>
      <c r="J138" s="21">
        <f>TRUNC((F138*I138),2)</f>
        <v>1597.54</v>
      </c>
    </row>
    <row r="139" spans="1:10" x14ac:dyDescent="0.25">
      <c r="A139" s="19" t="s">
        <v>742</v>
      </c>
      <c r="B139" s="19" t="s">
        <v>602</v>
      </c>
      <c r="C139" s="281"/>
      <c r="D139" s="20" t="s">
        <v>743</v>
      </c>
      <c r="E139" s="19" t="s">
        <v>25</v>
      </c>
      <c r="F139" s="21">
        <v>7.2</v>
      </c>
      <c r="G139" s="21">
        <v>92.2</v>
      </c>
      <c r="H139" s="21">
        <v>0</v>
      </c>
      <c r="I139" s="21">
        <f>SUM(G139:H139)</f>
        <v>92.2</v>
      </c>
      <c r="J139" s="21">
        <f>TRUNC((F139*I139),2)</f>
        <v>663.84</v>
      </c>
    </row>
    <row r="140" spans="1:10" ht="30" x14ac:dyDescent="0.25">
      <c r="A140" s="19" t="s">
        <v>744</v>
      </c>
      <c r="B140" s="19" t="s">
        <v>605</v>
      </c>
      <c r="C140" s="281" t="s">
        <v>606</v>
      </c>
      <c r="D140" s="20" t="s">
        <v>607</v>
      </c>
      <c r="E140" s="19" t="s">
        <v>608</v>
      </c>
      <c r="F140" s="21">
        <v>4</v>
      </c>
      <c r="G140" s="21">
        <v>82.45</v>
      </c>
      <c r="H140" s="21">
        <v>0</v>
      </c>
      <c r="I140" s="21">
        <f>SUM(G140:H140)</f>
        <v>82.45</v>
      </c>
      <c r="J140" s="21">
        <f>TRUNC((F140*I140),2)</f>
        <v>329.8</v>
      </c>
    </row>
    <row r="141" spans="1:10" ht="45" x14ac:dyDescent="0.25">
      <c r="A141" s="19" t="s">
        <v>745</v>
      </c>
      <c r="B141" s="19" t="s">
        <v>746</v>
      </c>
      <c r="C141" s="281">
        <v>84898</v>
      </c>
      <c r="D141" s="20" t="s">
        <v>747</v>
      </c>
      <c r="E141" s="19" t="s">
        <v>17</v>
      </c>
      <c r="F141" s="21">
        <v>6.92</v>
      </c>
      <c r="G141" s="21">
        <v>9</v>
      </c>
      <c r="H141" s="21">
        <v>12.45</v>
      </c>
      <c r="I141" s="21">
        <f>SUM(G141:H141)</f>
        <v>21.45</v>
      </c>
      <c r="J141" s="21">
        <f>TRUNC((F141*I141),2)</f>
        <v>148.43</v>
      </c>
    </row>
    <row r="142" spans="1:10" ht="30" x14ac:dyDescent="0.25">
      <c r="A142" s="19" t="s">
        <v>748</v>
      </c>
      <c r="B142" s="19" t="s">
        <v>749</v>
      </c>
      <c r="C142" s="281">
        <v>84890</v>
      </c>
      <c r="D142" s="20" t="s">
        <v>750</v>
      </c>
      <c r="E142" s="19" t="s">
        <v>13</v>
      </c>
      <c r="F142" s="21">
        <v>8</v>
      </c>
      <c r="G142" s="21">
        <v>26.6</v>
      </c>
      <c r="H142" s="21">
        <v>6.22</v>
      </c>
      <c r="I142" s="21">
        <f>SUM(G142:H142)</f>
        <v>32.82</v>
      </c>
      <c r="J142" s="21">
        <f>TRUNC((F142*I142),2)</f>
        <v>262.56</v>
      </c>
    </row>
    <row r="143" spans="1:10" x14ac:dyDescent="0.25">
      <c r="A143" s="19" t="s">
        <v>751</v>
      </c>
      <c r="B143" s="19"/>
      <c r="C143" s="281"/>
      <c r="D143" s="20" t="s">
        <v>752</v>
      </c>
      <c r="E143" s="19"/>
      <c r="F143" s="21"/>
      <c r="G143" s="21"/>
      <c r="H143" s="21"/>
      <c r="I143" s="21" t="s">
        <v>9</v>
      </c>
      <c r="J143" s="21"/>
    </row>
    <row r="144" spans="1:10" x14ac:dyDescent="0.25">
      <c r="A144" s="19" t="s">
        <v>753</v>
      </c>
      <c r="B144" s="19" t="s">
        <v>754</v>
      </c>
      <c r="C144" s="281" t="s">
        <v>755</v>
      </c>
      <c r="D144" s="20" t="s">
        <v>756</v>
      </c>
      <c r="E144" s="19" t="s">
        <v>25</v>
      </c>
      <c r="F144" s="21">
        <v>4.16</v>
      </c>
      <c r="G144" s="21">
        <v>161.06</v>
      </c>
      <c r="H144" s="21">
        <v>0</v>
      </c>
      <c r="I144" s="21">
        <f>SUM(G144:H144)</f>
        <v>161.06</v>
      </c>
      <c r="J144" s="21">
        <f>TRUNC((F144*I144),2)</f>
        <v>670</v>
      </c>
    </row>
    <row r="145" spans="1:10" ht="45" x14ac:dyDescent="0.25">
      <c r="A145" s="19" t="s">
        <v>757</v>
      </c>
      <c r="B145" s="19" t="s">
        <v>642</v>
      </c>
      <c r="C145" s="281">
        <v>89957</v>
      </c>
      <c r="D145" s="20" t="s">
        <v>643</v>
      </c>
      <c r="E145" s="19" t="s">
        <v>13</v>
      </c>
      <c r="F145" s="21">
        <v>1</v>
      </c>
      <c r="G145" s="21">
        <v>20.63</v>
      </c>
      <c r="H145" s="21">
        <v>26.02</v>
      </c>
      <c r="I145" s="21">
        <f>SUM(G145:H145)</f>
        <v>46.65</v>
      </c>
      <c r="J145" s="21">
        <f>TRUNC((F145*I145),2)</f>
        <v>46.65</v>
      </c>
    </row>
    <row r="146" spans="1:10" ht="45" x14ac:dyDescent="0.25">
      <c r="A146" s="19" t="s">
        <v>758</v>
      </c>
      <c r="B146" s="19" t="s">
        <v>645</v>
      </c>
      <c r="C146" s="281"/>
      <c r="D146" s="20" t="s">
        <v>41</v>
      </c>
      <c r="E146" s="19" t="s">
        <v>13</v>
      </c>
      <c r="F146" s="21">
        <v>1</v>
      </c>
      <c r="G146" s="21">
        <v>33.950000000000003</v>
      </c>
      <c r="H146" s="21">
        <v>57.14</v>
      </c>
      <c r="I146" s="21">
        <f>SUM(G146:H146)</f>
        <v>91.09</v>
      </c>
      <c r="J146" s="21">
        <f>TRUNC((F146*I146),2)</f>
        <v>91.09</v>
      </c>
    </row>
    <row r="147" spans="1:10" x14ac:dyDescent="0.25">
      <c r="A147" s="19" t="s">
        <v>759</v>
      </c>
      <c r="B147" s="19" t="s">
        <v>654</v>
      </c>
      <c r="C147" s="281" t="s">
        <v>655</v>
      </c>
      <c r="D147" s="20" t="s">
        <v>656</v>
      </c>
      <c r="E147" s="19" t="s">
        <v>13</v>
      </c>
      <c r="F147" s="21">
        <v>1</v>
      </c>
      <c r="G147" s="21">
        <v>31.85</v>
      </c>
      <c r="H147" s="21">
        <v>0</v>
      </c>
      <c r="I147" s="21">
        <f>SUM(G147:H147)</f>
        <v>31.85</v>
      </c>
      <c r="J147" s="21">
        <f>TRUNC((F147*I147),2)</f>
        <v>31.85</v>
      </c>
    </row>
    <row r="148" spans="1:10" x14ac:dyDescent="0.25">
      <c r="A148" s="19" t="s">
        <v>760</v>
      </c>
      <c r="B148" s="19" t="s">
        <v>647</v>
      </c>
      <c r="C148" s="281" t="s">
        <v>648</v>
      </c>
      <c r="D148" s="20" t="s">
        <v>649</v>
      </c>
      <c r="E148" s="19" t="s">
        <v>13</v>
      </c>
      <c r="F148" s="21">
        <v>1</v>
      </c>
      <c r="G148" s="21">
        <v>222.73</v>
      </c>
      <c r="H148" s="21">
        <v>9.73</v>
      </c>
      <c r="I148" s="21">
        <f>SUM(G148:H148)</f>
        <v>232.45999999999998</v>
      </c>
      <c r="J148" s="21">
        <f>TRUNC((F148*I148),2)</f>
        <v>232.46</v>
      </c>
    </row>
    <row r="149" spans="1:10" ht="30" x14ac:dyDescent="0.25">
      <c r="A149" s="19" t="s">
        <v>761</v>
      </c>
      <c r="B149" s="19" t="s">
        <v>651</v>
      </c>
      <c r="C149" s="281">
        <v>86913</v>
      </c>
      <c r="D149" s="20" t="s">
        <v>652</v>
      </c>
      <c r="E149" s="19" t="s">
        <v>13</v>
      </c>
      <c r="F149" s="21">
        <v>1</v>
      </c>
      <c r="G149" s="21">
        <v>9.5</v>
      </c>
      <c r="H149" s="21">
        <v>2.1</v>
      </c>
      <c r="I149" s="21">
        <f>SUM(G149:H149)</f>
        <v>11.6</v>
      </c>
      <c r="J149" s="21">
        <f>TRUNC((F149*I149),2)</f>
        <v>11.6</v>
      </c>
    </row>
    <row r="150" spans="1:10" x14ac:dyDescent="0.25">
      <c r="A150" s="19" t="s">
        <v>762</v>
      </c>
      <c r="B150" s="19"/>
      <c r="C150" s="281"/>
      <c r="D150" s="20" t="s">
        <v>763</v>
      </c>
      <c r="E150" s="19"/>
      <c r="F150" s="21"/>
      <c r="G150" s="21"/>
      <c r="H150" s="21"/>
      <c r="I150" s="21" t="s">
        <v>9</v>
      </c>
      <c r="J150" s="21"/>
    </row>
    <row r="151" spans="1:10" x14ac:dyDescent="0.25">
      <c r="A151" s="19" t="s">
        <v>764</v>
      </c>
      <c r="B151" s="19" t="s">
        <v>765</v>
      </c>
      <c r="C151" s="281" t="s">
        <v>766</v>
      </c>
      <c r="D151" s="20" t="s">
        <v>73</v>
      </c>
      <c r="E151" s="19" t="s">
        <v>25</v>
      </c>
      <c r="F151" s="21">
        <v>13.1</v>
      </c>
      <c r="G151" s="21">
        <v>36.75</v>
      </c>
      <c r="H151" s="21">
        <v>1.62</v>
      </c>
      <c r="I151" s="21">
        <f>SUM(G151:H151)</f>
        <v>38.369999999999997</v>
      </c>
      <c r="J151" s="21">
        <f>TRUNC((F151*I151),2)</f>
        <v>502.64</v>
      </c>
    </row>
    <row r="152" spans="1:10" x14ac:dyDescent="0.25">
      <c r="A152" s="19" t="s">
        <v>767</v>
      </c>
      <c r="B152" s="19"/>
      <c r="C152" s="281"/>
      <c r="D152" s="20" t="s">
        <v>26</v>
      </c>
      <c r="E152" s="19"/>
      <c r="F152" s="21"/>
      <c r="G152" s="21"/>
      <c r="H152" s="21"/>
      <c r="I152" s="21" t="s">
        <v>9</v>
      </c>
      <c r="J152" s="21"/>
    </row>
    <row r="153" spans="1:10" ht="30" x14ac:dyDescent="0.25">
      <c r="A153" s="19" t="s">
        <v>768</v>
      </c>
      <c r="B153" s="19" t="s">
        <v>27</v>
      </c>
      <c r="C153" s="281">
        <v>88497</v>
      </c>
      <c r="D153" s="20" t="s">
        <v>28</v>
      </c>
      <c r="E153" s="19" t="s">
        <v>25</v>
      </c>
      <c r="F153" s="21">
        <v>33.04</v>
      </c>
      <c r="G153" s="21">
        <v>6.18</v>
      </c>
      <c r="H153" s="21">
        <v>4.3499999999999996</v>
      </c>
      <c r="I153" s="21">
        <f>SUM(G153:H153)</f>
        <v>10.53</v>
      </c>
      <c r="J153" s="21">
        <f>TRUNC((F153*I153),2)</f>
        <v>347.91</v>
      </c>
    </row>
    <row r="154" spans="1:10" ht="30" x14ac:dyDescent="0.25">
      <c r="A154" s="19" t="s">
        <v>769</v>
      </c>
      <c r="B154" s="19" t="s">
        <v>29</v>
      </c>
      <c r="C154" s="281">
        <v>88487</v>
      </c>
      <c r="D154" s="20" t="s">
        <v>30</v>
      </c>
      <c r="E154" s="19" t="s">
        <v>25</v>
      </c>
      <c r="F154" s="21">
        <v>165.21</v>
      </c>
      <c r="G154" s="21">
        <v>4.47</v>
      </c>
      <c r="H154" s="21">
        <v>1.81</v>
      </c>
      <c r="I154" s="21">
        <f>SUM(G154:H154)</f>
        <v>6.2799999999999994</v>
      </c>
      <c r="J154" s="21">
        <f>TRUNC((F154*I154),2)</f>
        <v>1037.51</v>
      </c>
    </row>
    <row r="155" spans="1:10" x14ac:dyDescent="0.25">
      <c r="A155" s="19" t="s">
        <v>770</v>
      </c>
      <c r="B155" s="19"/>
      <c r="C155" s="281"/>
      <c r="D155" s="20" t="s">
        <v>47</v>
      </c>
      <c r="E155" s="19"/>
      <c r="F155" s="21"/>
      <c r="G155" s="21"/>
      <c r="H155" s="21"/>
      <c r="I155" s="21" t="s">
        <v>9</v>
      </c>
      <c r="J155" s="21"/>
    </row>
    <row r="156" spans="1:10" ht="30" x14ac:dyDescent="0.25">
      <c r="A156" s="19" t="s">
        <v>771</v>
      </c>
      <c r="B156" s="19" t="s">
        <v>148</v>
      </c>
      <c r="C156" s="281"/>
      <c r="D156" s="20" t="s">
        <v>772</v>
      </c>
      <c r="E156" s="19" t="s">
        <v>13</v>
      </c>
      <c r="F156" s="21">
        <v>1</v>
      </c>
      <c r="G156" s="21">
        <v>611.67999999999995</v>
      </c>
      <c r="H156" s="21">
        <v>175.62</v>
      </c>
      <c r="I156" s="21">
        <f>SUM(G156:H156)</f>
        <v>787.3</v>
      </c>
      <c r="J156" s="21">
        <f>TRUNC((F156*I156),2)</f>
        <v>787.3</v>
      </c>
    </row>
    <row r="157" spans="1:10" ht="30" x14ac:dyDescent="0.25">
      <c r="A157" s="19" t="s">
        <v>773</v>
      </c>
      <c r="B157" s="19" t="s">
        <v>149</v>
      </c>
      <c r="C157" s="281"/>
      <c r="D157" s="20" t="s">
        <v>774</v>
      </c>
      <c r="E157" s="19" t="s">
        <v>13</v>
      </c>
      <c r="F157" s="21">
        <v>4</v>
      </c>
      <c r="G157" s="21">
        <v>766.73</v>
      </c>
      <c r="H157" s="21">
        <v>193.64</v>
      </c>
      <c r="I157" s="21">
        <f>SUM(G157:H157)</f>
        <v>960.37</v>
      </c>
      <c r="J157" s="21">
        <f>TRUNC((F157*I157),2)</f>
        <v>3841.48</v>
      </c>
    </row>
    <row r="158" spans="1:10" ht="30" x14ac:dyDescent="0.25">
      <c r="A158" s="19" t="s">
        <v>775</v>
      </c>
      <c r="B158" s="19" t="s">
        <v>150</v>
      </c>
      <c r="C158" s="281"/>
      <c r="D158" s="20" t="s">
        <v>776</v>
      </c>
      <c r="E158" s="19" t="s">
        <v>13</v>
      </c>
      <c r="F158" s="21">
        <v>1</v>
      </c>
      <c r="G158" s="21">
        <v>2242.0300000000002</v>
      </c>
      <c r="H158" s="21">
        <v>482.39</v>
      </c>
      <c r="I158" s="21">
        <f>SUM(G158:H158)</f>
        <v>2724.42</v>
      </c>
      <c r="J158" s="21">
        <f>TRUNC((F158*I158),2)</f>
        <v>2724.42</v>
      </c>
    </row>
    <row r="159" spans="1:10" ht="30" x14ac:dyDescent="0.25">
      <c r="A159" s="19" t="s">
        <v>777</v>
      </c>
      <c r="B159" s="19" t="s">
        <v>151</v>
      </c>
      <c r="C159" s="281"/>
      <c r="D159" s="20" t="s">
        <v>778</v>
      </c>
      <c r="E159" s="19" t="s">
        <v>13</v>
      </c>
      <c r="F159" s="21">
        <v>2</v>
      </c>
      <c r="G159" s="21">
        <v>2901.19</v>
      </c>
      <c r="H159" s="21">
        <v>595.63</v>
      </c>
      <c r="I159" s="21">
        <f>SUM(G159:H159)</f>
        <v>3496.82</v>
      </c>
      <c r="J159" s="21">
        <f>TRUNC((F159*I159),2)</f>
        <v>6993.64</v>
      </c>
    </row>
    <row r="160" spans="1:10" ht="30" x14ac:dyDescent="0.25">
      <c r="A160" s="19" t="s">
        <v>779</v>
      </c>
      <c r="B160" s="19" t="s">
        <v>152</v>
      </c>
      <c r="C160" s="281"/>
      <c r="D160" s="20" t="s">
        <v>780</v>
      </c>
      <c r="E160" s="19" t="s">
        <v>13</v>
      </c>
      <c r="F160" s="21">
        <v>1</v>
      </c>
      <c r="G160" s="21">
        <v>1071.81</v>
      </c>
      <c r="H160" s="21">
        <v>330.09</v>
      </c>
      <c r="I160" s="21">
        <f>SUM(G160:H160)</f>
        <v>1401.8999999999999</v>
      </c>
      <c r="J160" s="21">
        <f>TRUNC((F160*I160),2)</f>
        <v>1401.9</v>
      </c>
    </row>
    <row r="161" spans="1:10" ht="30" x14ac:dyDescent="0.25">
      <c r="A161" s="19" t="s">
        <v>781</v>
      </c>
      <c r="B161" s="19" t="s">
        <v>782</v>
      </c>
      <c r="C161" s="281"/>
      <c r="D161" s="20" t="s">
        <v>783</v>
      </c>
      <c r="E161" s="19" t="s">
        <v>13</v>
      </c>
      <c r="F161" s="21">
        <v>1</v>
      </c>
      <c r="G161" s="21">
        <v>1445.34</v>
      </c>
      <c r="H161" s="21">
        <v>384.44</v>
      </c>
      <c r="I161" s="21">
        <f>SUM(G161:H161)</f>
        <v>1829.78</v>
      </c>
      <c r="J161" s="21">
        <f>TRUNC((F161*I161),2)</f>
        <v>1829.78</v>
      </c>
    </row>
    <row r="162" spans="1:10" ht="30" x14ac:dyDescent="0.25">
      <c r="A162" s="19" t="s">
        <v>784</v>
      </c>
      <c r="B162" s="19" t="s">
        <v>785</v>
      </c>
      <c r="C162" s="281"/>
      <c r="D162" s="20" t="s">
        <v>786</v>
      </c>
      <c r="E162" s="19" t="s">
        <v>13</v>
      </c>
      <c r="F162" s="21">
        <v>1</v>
      </c>
      <c r="G162" s="21">
        <v>388.45</v>
      </c>
      <c r="H162" s="21">
        <v>110.97</v>
      </c>
      <c r="I162" s="21">
        <f>SUM(G162:H162)</f>
        <v>499.41999999999996</v>
      </c>
      <c r="J162" s="21">
        <f>TRUNC((F162*I162),2)</f>
        <v>499.42</v>
      </c>
    </row>
    <row r="163" spans="1:10" ht="30" x14ac:dyDescent="0.25">
      <c r="A163" s="19" t="s">
        <v>787</v>
      </c>
      <c r="B163" s="19" t="s">
        <v>788</v>
      </c>
      <c r="C163" s="281"/>
      <c r="D163" s="20" t="s">
        <v>789</v>
      </c>
      <c r="E163" s="19" t="s">
        <v>13</v>
      </c>
      <c r="F163" s="21">
        <v>1</v>
      </c>
      <c r="G163" s="21">
        <v>412.22</v>
      </c>
      <c r="H163" s="21">
        <v>110.97</v>
      </c>
      <c r="I163" s="21">
        <f>SUM(G163:H163)</f>
        <v>523.19000000000005</v>
      </c>
      <c r="J163" s="21">
        <f>TRUNC((F163*I163),2)</f>
        <v>523.19000000000005</v>
      </c>
    </row>
    <row r="164" spans="1:10" ht="30" x14ac:dyDescent="0.25">
      <c r="A164" s="19" t="s">
        <v>790</v>
      </c>
      <c r="B164" s="19" t="s">
        <v>791</v>
      </c>
      <c r="C164" s="281"/>
      <c r="D164" s="20" t="s">
        <v>792</v>
      </c>
      <c r="E164" s="19" t="s">
        <v>13</v>
      </c>
      <c r="F164" s="21">
        <v>1</v>
      </c>
      <c r="G164" s="21">
        <v>614.67999999999995</v>
      </c>
      <c r="H164" s="21">
        <v>160.68</v>
      </c>
      <c r="I164" s="21">
        <f>SUM(G164:H164)</f>
        <v>775.3599999999999</v>
      </c>
      <c r="J164" s="21">
        <f>TRUNC((F164*I164),2)</f>
        <v>775.36</v>
      </c>
    </row>
    <row r="165" spans="1:10" ht="30" x14ac:dyDescent="0.25">
      <c r="A165" s="19" t="s">
        <v>793</v>
      </c>
      <c r="B165" s="19" t="s">
        <v>794</v>
      </c>
      <c r="C165" s="281"/>
      <c r="D165" s="20" t="s">
        <v>795</v>
      </c>
      <c r="E165" s="19" t="s">
        <v>13</v>
      </c>
      <c r="F165" s="21">
        <v>1</v>
      </c>
      <c r="G165" s="21">
        <v>2073.2399999999998</v>
      </c>
      <c r="H165" s="21">
        <v>622.08000000000004</v>
      </c>
      <c r="I165" s="21">
        <f>SUM(G165:H165)</f>
        <v>2695.3199999999997</v>
      </c>
      <c r="J165" s="21">
        <f>TRUNC((F165*I165),2)</f>
        <v>2695.32</v>
      </c>
    </row>
    <row r="166" spans="1:10" ht="30" x14ac:dyDescent="0.25">
      <c r="A166" s="19" t="s">
        <v>796</v>
      </c>
      <c r="B166" s="19" t="s">
        <v>797</v>
      </c>
      <c r="C166" s="281"/>
      <c r="D166" s="20" t="s">
        <v>798</v>
      </c>
      <c r="E166" s="19" t="s">
        <v>13</v>
      </c>
      <c r="F166" s="21">
        <v>1</v>
      </c>
      <c r="G166" s="21">
        <v>750.01</v>
      </c>
      <c r="H166" s="21">
        <v>236.1</v>
      </c>
      <c r="I166" s="21">
        <f>SUM(G166:H166)</f>
        <v>986.11</v>
      </c>
      <c r="J166" s="21">
        <f>TRUNC((F166*I166),2)</f>
        <v>986.11</v>
      </c>
    </row>
    <row r="167" spans="1:10" ht="30" x14ac:dyDescent="0.25">
      <c r="A167" s="19" t="s">
        <v>799</v>
      </c>
      <c r="B167" s="19" t="s">
        <v>800</v>
      </c>
      <c r="C167" s="281"/>
      <c r="D167" s="20" t="s">
        <v>801</v>
      </c>
      <c r="E167" s="19" t="s">
        <v>13</v>
      </c>
      <c r="F167" s="21">
        <v>1</v>
      </c>
      <c r="G167" s="21">
        <v>1153.52</v>
      </c>
      <c r="H167" s="21">
        <v>348.77</v>
      </c>
      <c r="I167" s="21">
        <f>SUM(G167:H167)</f>
        <v>1502.29</v>
      </c>
      <c r="J167" s="21">
        <f>TRUNC((F167*I167),2)</f>
        <v>1502.29</v>
      </c>
    </row>
    <row r="168" spans="1:10" x14ac:dyDescent="0.25">
      <c r="A168" s="19" t="s">
        <v>802</v>
      </c>
      <c r="B168" s="19"/>
      <c r="C168" s="281"/>
      <c r="D168" s="20" t="s">
        <v>617</v>
      </c>
      <c r="E168" s="19"/>
      <c r="F168" s="21"/>
      <c r="G168" s="21"/>
      <c r="H168" s="21"/>
      <c r="I168" s="21" t="s">
        <v>9</v>
      </c>
      <c r="J168" s="21"/>
    </row>
    <row r="169" spans="1:10" x14ac:dyDescent="0.25">
      <c r="A169" s="19" t="s">
        <v>803</v>
      </c>
      <c r="B169" s="19" t="s">
        <v>36</v>
      </c>
      <c r="C169" s="281">
        <v>9537</v>
      </c>
      <c r="D169" s="20" t="s">
        <v>37</v>
      </c>
      <c r="E169" s="19" t="s">
        <v>25</v>
      </c>
      <c r="F169" s="21">
        <v>23.46</v>
      </c>
      <c r="G169" s="21">
        <v>0.61</v>
      </c>
      <c r="H169" s="21">
        <v>1.07</v>
      </c>
      <c r="I169" s="21">
        <f>SUM(G169:H169)</f>
        <v>1.6800000000000002</v>
      </c>
      <c r="J169" s="21">
        <f>TRUNC((F169*I169),2)</f>
        <v>39.409999999999997</v>
      </c>
    </row>
    <row r="170" spans="1:10" x14ac:dyDescent="0.25">
      <c r="A170" s="288" t="s">
        <v>804</v>
      </c>
      <c r="B170" s="288"/>
      <c r="C170" s="288"/>
      <c r="D170" s="288"/>
      <c r="E170" s="288"/>
      <c r="F170" s="288"/>
      <c r="G170" s="288"/>
      <c r="H170" s="288"/>
      <c r="I170" s="288"/>
      <c r="J170" s="289">
        <f>SUM(J133:J169)</f>
        <v>33788.9</v>
      </c>
    </row>
    <row r="171" spans="1:10" x14ac:dyDescent="0.25">
      <c r="A171" s="19" t="s">
        <v>805</v>
      </c>
      <c r="B171" s="19"/>
      <c r="C171" s="281"/>
      <c r="D171" s="20" t="s">
        <v>806</v>
      </c>
      <c r="E171" s="19"/>
      <c r="F171" s="21"/>
      <c r="G171" s="21"/>
      <c r="H171" s="21"/>
      <c r="I171" s="21" t="s">
        <v>9</v>
      </c>
      <c r="J171" s="21"/>
    </row>
    <row r="172" spans="1:10" x14ac:dyDescent="0.25">
      <c r="A172" s="19" t="s">
        <v>807</v>
      </c>
      <c r="B172" s="19"/>
      <c r="C172" s="281"/>
      <c r="D172" s="20" t="s">
        <v>491</v>
      </c>
      <c r="E172" s="19"/>
      <c r="F172" s="21"/>
      <c r="G172" s="21"/>
      <c r="H172" s="21"/>
      <c r="I172" s="21" t="s">
        <v>9</v>
      </c>
      <c r="J172" s="21"/>
    </row>
    <row r="173" spans="1:10" ht="30" x14ac:dyDescent="0.25">
      <c r="A173" s="19" t="s">
        <v>808</v>
      </c>
      <c r="B173" s="19" t="s">
        <v>809</v>
      </c>
      <c r="C173" s="281">
        <v>85049</v>
      </c>
      <c r="D173" s="20" t="s">
        <v>810</v>
      </c>
      <c r="E173" s="19" t="s">
        <v>13</v>
      </c>
      <c r="F173" s="21">
        <v>2</v>
      </c>
      <c r="G173" s="21">
        <v>21.96</v>
      </c>
      <c r="H173" s="21">
        <v>10.67</v>
      </c>
      <c r="I173" s="21">
        <f>SUM(G173:H173)</f>
        <v>32.630000000000003</v>
      </c>
      <c r="J173" s="21">
        <f>TRUNC((F173*I173),2)</f>
        <v>65.260000000000005</v>
      </c>
    </row>
    <row r="174" spans="1:10" ht="30" x14ac:dyDescent="0.25">
      <c r="A174" s="19" t="s">
        <v>811</v>
      </c>
      <c r="B174" s="19" t="s">
        <v>11</v>
      </c>
      <c r="C174" s="281">
        <v>83566</v>
      </c>
      <c r="D174" s="20" t="s">
        <v>12</v>
      </c>
      <c r="E174" s="19" t="s">
        <v>13</v>
      </c>
      <c r="F174" s="21">
        <v>44</v>
      </c>
      <c r="G174" s="21">
        <v>19.78</v>
      </c>
      <c r="H174" s="21">
        <v>4.0199999999999996</v>
      </c>
      <c r="I174" s="21">
        <f>SUM(G174:H174)</f>
        <v>23.8</v>
      </c>
      <c r="J174" s="21">
        <f>TRUNC((F174*I174),2)</f>
        <v>1047.2</v>
      </c>
    </row>
    <row r="175" spans="1:10" x14ac:dyDescent="0.25">
      <c r="A175" s="19" t="s">
        <v>812</v>
      </c>
      <c r="B175" s="19" t="s">
        <v>74</v>
      </c>
      <c r="C175" s="281">
        <v>83446</v>
      </c>
      <c r="D175" s="20" t="s">
        <v>75</v>
      </c>
      <c r="E175" s="19" t="s">
        <v>13</v>
      </c>
      <c r="F175" s="21">
        <v>2</v>
      </c>
      <c r="G175" s="21">
        <v>59.53</v>
      </c>
      <c r="H175" s="21">
        <v>53.7</v>
      </c>
      <c r="I175" s="21">
        <f>SUM(G175:H175)</f>
        <v>113.23</v>
      </c>
      <c r="J175" s="21">
        <f>TRUNC((F175*I175),2)</f>
        <v>226.46</v>
      </c>
    </row>
    <row r="176" spans="1:10" x14ac:dyDescent="0.25">
      <c r="A176" s="19" t="s">
        <v>813</v>
      </c>
      <c r="B176" s="19" t="s">
        <v>814</v>
      </c>
      <c r="C176" s="281" t="s">
        <v>815</v>
      </c>
      <c r="D176" s="20" t="s">
        <v>816</v>
      </c>
      <c r="E176" s="19" t="s">
        <v>13</v>
      </c>
      <c r="F176" s="21">
        <v>2</v>
      </c>
      <c r="G176" s="21">
        <v>2.6</v>
      </c>
      <c r="H176" s="21">
        <v>0</v>
      </c>
      <c r="I176" s="21">
        <f>SUM(G176:H176)</f>
        <v>2.6</v>
      </c>
      <c r="J176" s="21">
        <f>TRUNC((F176*I176),2)</f>
        <v>5.2</v>
      </c>
    </row>
    <row r="177" spans="1:10" ht="45" x14ac:dyDescent="0.25">
      <c r="A177" s="19" t="s">
        <v>817</v>
      </c>
      <c r="B177" s="19" t="s">
        <v>818</v>
      </c>
      <c r="C177" s="281" t="s">
        <v>819</v>
      </c>
      <c r="D177" s="20" t="s">
        <v>820</v>
      </c>
      <c r="E177" s="19" t="s">
        <v>13</v>
      </c>
      <c r="F177" s="21">
        <v>4</v>
      </c>
      <c r="G177" s="21">
        <v>50.81</v>
      </c>
      <c r="H177" s="21">
        <v>19.16</v>
      </c>
      <c r="I177" s="21">
        <f>SUM(G177:H177)</f>
        <v>69.97</v>
      </c>
      <c r="J177" s="21">
        <f>TRUNC((F177*I177),2)</f>
        <v>279.88</v>
      </c>
    </row>
    <row r="178" spans="1:10" ht="30" x14ac:dyDescent="0.25">
      <c r="A178" s="19" t="s">
        <v>821</v>
      </c>
      <c r="B178" s="19" t="s">
        <v>822</v>
      </c>
      <c r="C178" s="281" t="s">
        <v>823</v>
      </c>
      <c r="D178" s="20" t="s">
        <v>824</v>
      </c>
      <c r="E178" s="19" t="s">
        <v>13</v>
      </c>
      <c r="F178" s="21">
        <v>4</v>
      </c>
      <c r="G178" s="21">
        <v>7.01</v>
      </c>
      <c r="H178" s="21">
        <v>2.87</v>
      </c>
      <c r="I178" s="21">
        <f>SUM(G178:H178)</f>
        <v>9.879999999999999</v>
      </c>
      <c r="J178" s="21">
        <f>TRUNC((F178*I178),2)</f>
        <v>39.520000000000003</v>
      </c>
    </row>
    <row r="179" spans="1:10" ht="30" x14ac:dyDescent="0.25">
      <c r="A179" s="19" t="s">
        <v>825</v>
      </c>
      <c r="B179" s="19" t="s">
        <v>494</v>
      </c>
      <c r="C179" s="281" t="s">
        <v>495</v>
      </c>
      <c r="D179" s="20" t="s">
        <v>14</v>
      </c>
      <c r="E179" s="19" t="s">
        <v>13</v>
      </c>
      <c r="F179" s="21">
        <v>8</v>
      </c>
      <c r="G179" s="21">
        <v>106.63</v>
      </c>
      <c r="H179" s="21">
        <v>0</v>
      </c>
      <c r="I179" s="21">
        <f>SUM(G179:H179)</f>
        <v>106.63</v>
      </c>
      <c r="J179" s="21">
        <f>TRUNC((F179*I179),2)</f>
        <v>853.04</v>
      </c>
    </row>
    <row r="180" spans="1:10" x14ac:dyDescent="0.25">
      <c r="A180" s="19" t="s">
        <v>826</v>
      </c>
      <c r="B180" s="19" t="s">
        <v>827</v>
      </c>
      <c r="C180" s="281" t="s">
        <v>828</v>
      </c>
      <c r="D180" s="20" t="s">
        <v>829</v>
      </c>
      <c r="E180" s="19" t="s">
        <v>13</v>
      </c>
      <c r="F180" s="21">
        <v>2</v>
      </c>
      <c r="G180" s="21">
        <v>12.45</v>
      </c>
      <c r="H180" s="21">
        <v>0</v>
      </c>
      <c r="I180" s="21">
        <f>SUM(G180:H180)</f>
        <v>12.45</v>
      </c>
      <c r="J180" s="21">
        <f>TRUNC((F180*I180),2)</f>
        <v>24.9</v>
      </c>
    </row>
    <row r="181" spans="1:10" x14ac:dyDescent="0.25">
      <c r="A181" s="19" t="s">
        <v>830</v>
      </c>
      <c r="B181" s="19" t="s">
        <v>831</v>
      </c>
      <c r="C181" s="281" t="s">
        <v>832</v>
      </c>
      <c r="D181" s="20" t="s">
        <v>833</v>
      </c>
      <c r="E181" s="19" t="s">
        <v>13</v>
      </c>
      <c r="F181" s="21">
        <v>2</v>
      </c>
      <c r="G181" s="21">
        <v>12.45</v>
      </c>
      <c r="H181" s="21">
        <v>0</v>
      </c>
      <c r="I181" s="21">
        <f>SUM(G181:H181)</f>
        <v>12.45</v>
      </c>
      <c r="J181" s="21">
        <f>TRUNC((F181*I181),2)</f>
        <v>24.9</v>
      </c>
    </row>
    <row r="182" spans="1:10" x14ac:dyDescent="0.25">
      <c r="A182" s="19" t="s">
        <v>834</v>
      </c>
      <c r="B182" s="19" t="s">
        <v>497</v>
      </c>
      <c r="C182" s="281" t="s">
        <v>498</v>
      </c>
      <c r="D182" s="20" t="s">
        <v>499</v>
      </c>
      <c r="E182" s="19" t="s">
        <v>13</v>
      </c>
      <c r="F182" s="21">
        <v>8</v>
      </c>
      <c r="G182" s="21">
        <v>35.71</v>
      </c>
      <c r="H182" s="21">
        <v>0</v>
      </c>
      <c r="I182" s="21">
        <f>SUM(G182:H182)</f>
        <v>35.71</v>
      </c>
      <c r="J182" s="21">
        <f>TRUNC((F182*I182),2)</f>
        <v>285.68</v>
      </c>
    </row>
    <row r="183" spans="1:10" x14ac:dyDescent="0.25">
      <c r="A183" s="19" t="s">
        <v>835</v>
      </c>
      <c r="B183" s="19" t="s">
        <v>836</v>
      </c>
      <c r="C183" s="281" t="s">
        <v>837</v>
      </c>
      <c r="D183" s="20" t="s">
        <v>838</v>
      </c>
      <c r="E183" s="19" t="s">
        <v>13</v>
      </c>
      <c r="F183" s="21">
        <v>2</v>
      </c>
      <c r="G183" s="21">
        <v>57.85</v>
      </c>
      <c r="H183" s="21">
        <v>0</v>
      </c>
      <c r="I183" s="21">
        <f>SUM(G183:H183)</f>
        <v>57.85</v>
      </c>
      <c r="J183" s="21">
        <f>TRUNC((F183*I183),2)</f>
        <v>115.7</v>
      </c>
    </row>
    <row r="184" spans="1:10" x14ac:dyDescent="0.25">
      <c r="A184" s="19" t="s">
        <v>839</v>
      </c>
      <c r="B184" s="19" t="s">
        <v>509</v>
      </c>
      <c r="C184" s="281" t="s">
        <v>510</v>
      </c>
      <c r="D184" s="20" t="s">
        <v>15</v>
      </c>
      <c r="E184" s="19" t="s">
        <v>13</v>
      </c>
      <c r="F184" s="21">
        <v>8</v>
      </c>
      <c r="G184" s="21">
        <v>136.02000000000001</v>
      </c>
      <c r="H184" s="21">
        <v>6.75</v>
      </c>
      <c r="I184" s="21">
        <f>SUM(G184:H184)</f>
        <v>142.77000000000001</v>
      </c>
      <c r="J184" s="21">
        <f>TRUNC((F184*I184),2)</f>
        <v>1142.1600000000001</v>
      </c>
    </row>
    <row r="185" spans="1:10" x14ac:dyDescent="0.25">
      <c r="A185" s="19" t="s">
        <v>840</v>
      </c>
      <c r="B185" s="19" t="s">
        <v>841</v>
      </c>
      <c r="C185" s="281" t="s">
        <v>842</v>
      </c>
      <c r="D185" s="20" t="s">
        <v>843</v>
      </c>
      <c r="E185" s="19" t="s">
        <v>13</v>
      </c>
      <c r="F185" s="21">
        <v>2</v>
      </c>
      <c r="G185" s="21">
        <v>51.8</v>
      </c>
      <c r="H185" s="21">
        <v>10.130000000000001</v>
      </c>
      <c r="I185" s="21">
        <f>SUM(G185:H185)</f>
        <v>61.93</v>
      </c>
      <c r="J185" s="21">
        <f>TRUNC((F185*I185),2)</f>
        <v>123.86</v>
      </c>
    </row>
    <row r="186" spans="1:10" ht="30" x14ac:dyDescent="0.25">
      <c r="A186" s="19" t="s">
        <v>844</v>
      </c>
      <c r="B186" s="19" t="s">
        <v>80</v>
      </c>
      <c r="C186" s="281">
        <v>72936</v>
      </c>
      <c r="D186" s="20" t="s">
        <v>845</v>
      </c>
      <c r="E186" s="19" t="s">
        <v>17</v>
      </c>
      <c r="F186" s="21">
        <v>58</v>
      </c>
      <c r="G186" s="21">
        <v>3.59</v>
      </c>
      <c r="H186" s="21">
        <v>4.0199999999999996</v>
      </c>
      <c r="I186" s="21">
        <f>SUM(G186:H186)</f>
        <v>7.6099999999999994</v>
      </c>
      <c r="J186" s="21">
        <f>TRUNC((F186*I186),2)</f>
        <v>441.38</v>
      </c>
    </row>
    <row r="187" spans="1:10" ht="30" x14ac:dyDescent="0.25">
      <c r="A187" s="19" t="s">
        <v>846</v>
      </c>
      <c r="B187" s="19" t="s">
        <v>18</v>
      </c>
      <c r="C187" s="281" t="s">
        <v>558</v>
      </c>
      <c r="D187" s="20" t="s">
        <v>19</v>
      </c>
      <c r="E187" s="19" t="s">
        <v>17</v>
      </c>
      <c r="F187" s="21">
        <v>182</v>
      </c>
      <c r="G187" s="21">
        <v>5.24</v>
      </c>
      <c r="H187" s="21">
        <v>1.72</v>
      </c>
      <c r="I187" s="21">
        <f>SUM(G187:H187)</f>
        <v>6.96</v>
      </c>
      <c r="J187" s="21">
        <f>TRUNC((F187*I187),2)</f>
        <v>1266.72</v>
      </c>
    </row>
    <row r="188" spans="1:10" ht="30" x14ac:dyDescent="0.25">
      <c r="A188" s="19" t="s">
        <v>847</v>
      </c>
      <c r="B188" s="19" t="s">
        <v>81</v>
      </c>
      <c r="C188" s="281" t="s">
        <v>848</v>
      </c>
      <c r="D188" s="20" t="s">
        <v>82</v>
      </c>
      <c r="E188" s="19" t="s">
        <v>17</v>
      </c>
      <c r="F188" s="21">
        <v>32</v>
      </c>
      <c r="G188" s="21">
        <v>0.88</v>
      </c>
      <c r="H188" s="21">
        <v>0.76</v>
      </c>
      <c r="I188" s="21">
        <f>SUM(G188:H188)</f>
        <v>1.6400000000000001</v>
      </c>
      <c r="J188" s="21">
        <f>TRUNC((F188*I188),2)</f>
        <v>52.48</v>
      </c>
    </row>
    <row r="189" spans="1:10" ht="30" x14ac:dyDescent="0.25">
      <c r="A189" s="19" t="s">
        <v>849</v>
      </c>
      <c r="B189" s="19" t="s">
        <v>83</v>
      </c>
      <c r="C189" s="281" t="s">
        <v>850</v>
      </c>
      <c r="D189" s="20" t="s">
        <v>84</v>
      </c>
      <c r="E189" s="19" t="s">
        <v>17</v>
      </c>
      <c r="F189" s="21">
        <v>64</v>
      </c>
      <c r="G189" s="21">
        <v>1.2</v>
      </c>
      <c r="H189" s="21">
        <v>0.95</v>
      </c>
      <c r="I189" s="21">
        <f>SUM(G189:H189)</f>
        <v>2.15</v>
      </c>
      <c r="J189" s="21">
        <f>TRUNC((F189*I189),2)</f>
        <v>137.6</v>
      </c>
    </row>
    <row r="190" spans="1:10" x14ac:dyDescent="0.25">
      <c r="A190" s="19" t="s">
        <v>851</v>
      </c>
      <c r="B190" s="19" t="s">
        <v>562</v>
      </c>
      <c r="C190" s="281"/>
      <c r="D190" s="20" t="s">
        <v>563</v>
      </c>
      <c r="E190" s="19" t="s">
        <v>13</v>
      </c>
      <c r="F190" s="21">
        <v>5</v>
      </c>
      <c r="G190" s="21">
        <v>4.21</v>
      </c>
      <c r="H190" s="21">
        <v>0.17</v>
      </c>
      <c r="I190" s="21">
        <f>SUM(G190:H190)</f>
        <v>4.38</v>
      </c>
      <c r="J190" s="21">
        <f>TRUNC((F190*I190),2)</f>
        <v>21.9</v>
      </c>
    </row>
    <row r="191" spans="1:10" ht="30" x14ac:dyDescent="0.25">
      <c r="A191" s="19" t="s">
        <v>852</v>
      </c>
      <c r="B191" s="19" t="s">
        <v>565</v>
      </c>
      <c r="C191" s="281" t="s">
        <v>566</v>
      </c>
      <c r="D191" s="20" t="s">
        <v>567</v>
      </c>
      <c r="E191" s="19" t="s">
        <v>23</v>
      </c>
      <c r="F191" s="21">
        <v>9</v>
      </c>
      <c r="G191" s="21">
        <v>17.989999999999998</v>
      </c>
      <c r="H191" s="21">
        <v>0</v>
      </c>
      <c r="I191" s="21">
        <f>SUM(G191:H191)</f>
        <v>17.989999999999998</v>
      </c>
      <c r="J191" s="21">
        <f>TRUNC((F191*I191),2)</f>
        <v>161.91</v>
      </c>
    </row>
    <row r="192" spans="1:10" ht="30" x14ac:dyDescent="0.25">
      <c r="A192" s="19" t="s">
        <v>853</v>
      </c>
      <c r="B192" s="19" t="s">
        <v>552</v>
      </c>
      <c r="C192" s="281"/>
      <c r="D192" s="20" t="s">
        <v>553</v>
      </c>
      <c r="E192" s="19" t="s">
        <v>13</v>
      </c>
      <c r="F192" s="21">
        <v>115</v>
      </c>
      <c r="G192" s="21">
        <v>0.25</v>
      </c>
      <c r="H192" s="21">
        <v>0.2</v>
      </c>
      <c r="I192" s="21">
        <f>SUM(G192:H192)</f>
        <v>0.45</v>
      </c>
      <c r="J192" s="21">
        <f>TRUNC((F192*I192),2)</f>
        <v>51.75</v>
      </c>
    </row>
    <row r="193" spans="1:10" x14ac:dyDescent="0.25">
      <c r="A193" s="19" t="s">
        <v>854</v>
      </c>
      <c r="B193" s="19" t="s">
        <v>555</v>
      </c>
      <c r="C193" s="281" t="s">
        <v>556</v>
      </c>
      <c r="D193" s="20" t="s">
        <v>98</v>
      </c>
      <c r="E193" s="19" t="s">
        <v>13</v>
      </c>
      <c r="F193" s="21">
        <v>19</v>
      </c>
      <c r="G193" s="21">
        <v>2.36</v>
      </c>
      <c r="H193" s="21">
        <v>0</v>
      </c>
      <c r="I193" s="21">
        <f>SUM(G193:H193)</f>
        <v>2.36</v>
      </c>
      <c r="J193" s="21">
        <f>TRUNC((F193*I193),2)</f>
        <v>44.84</v>
      </c>
    </row>
    <row r="194" spans="1:10" x14ac:dyDescent="0.25">
      <c r="A194" s="19" t="s">
        <v>855</v>
      </c>
      <c r="B194" s="19" t="s">
        <v>544</v>
      </c>
      <c r="C194" s="281" t="s">
        <v>545</v>
      </c>
      <c r="D194" s="20" t="s">
        <v>546</v>
      </c>
      <c r="E194" s="19" t="s">
        <v>13</v>
      </c>
      <c r="F194" s="21">
        <v>174</v>
      </c>
      <c r="G194" s="21">
        <v>0.17</v>
      </c>
      <c r="H194" s="21">
        <v>1.1200000000000001</v>
      </c>
      <c r="I194" s="21">
        <f>SUM(G194:H194)</f>
        <v>1.29</v>
      </c>
      <c r="J194" s="21">
        <f>TRUNC((F194*I194),2)</f>
        <v>224.46</v>
      </c>
    </row>
    <row r="195" spans="1:10" x14ac:dyDescent="0.25">
      <c r="A195" s="19" t="s">
        <v>856</v>
      </c>
      <c r="B195" s="19" t="s">
        <v>548</v>
      </c>
      <c r="C195" s="281" t="s">
        <v>549</v>
      </c>
      <c r="D195" s="20" t="s">
        <v>550</v>
      </c>
      <c r="E195" s="19" t="s">
        <v>13</v>
      </c>
      <c r="F195" s="21">
        <v>64</v>
      </c>
      <c r="G195" s="21">
        <v>0.32</v>
      </c>
      <c r="H195" s="21">
        <v>1.1200000000000001</v>
      </c>
      <c r="I195" s="21">
        <f>SUM(G195:H195)</f>
        <v>1.4400000000000002</v>
      </c>
      <c r="J195" s="21">
        <f>TRUNC((F195*I195),2)</f>
        <v>92.16</v>
      </c>
    </row>
    <row r="196" spans="1:10" ht="45" x14ac:dyDescent="0.25">
      <c r="A196" s="19" t="s">
        <v>857</v>
      </c>
      <c r="B196" s="19" t="s">
        <v>516</v>
      </c>
      <c r="C196" s="281" t="s">
        <v>517</v>
      </c>
      <c r="D196" s="20" t="s">
        <v>518</v>
      </c>
      <c r="E196" s="19" t="s">
        <v>13</v>
      </c>
      <c r="F196" s="21">
        <v>8</v>
      </c>
      <c r="G196" s="21">
        <v>2396.2199999999998</v>
      </c>
      <c r="H196" s="21">
        <v>0</v>
      </c>
      <c r="I196" s="21">
        <f>SUM(G196:H196)</f>
        <v>2396.2199999999998</v>
      </c>
      <c r="J196" s="21">
        <f>TRUNC((F196*I196),2)</f>
        <v>19169.759999999998</v>
      </c>
    </row>
    <row r="197" spans="1:10" x14ac:dyDescent="0.25">
      <c r="A197" s="19" t="s">
        <v>858</v>
      </c>
      <c r="B197" s="19" t="s">
        <v>859</v>
      </c>
      <c r="C197" s="281" t="s">
        <v>860</v>
      </c>
      <c r="D197" s="20" t="s">
        <v>861</v>
      </c>
      <c r="E197" s="19" t="s">
        <v>13</v>
      </c>
      <c r="F197" s="21">
        <v>2</v>
      </c>
      <c r="G197" s="21">
        <v>43.59</v>
      </c>
      <c r="H197" s="21">
        <v>8.44</v>
      </c>
      <c r="I197" s="21">
        <f>SUM(G197:H197)</f>
        <v>52.03</v>
      </c>
      <c r="J197" s="21">
        <f>TRUNC((F197*I197),2)</f>
        <v>104.06</v>
      </c>
    </row>
    <row r="198" spans="1:10" ht="30" x14ac:dyDescent="0.25">
      <c r="A198" s="19" t="s">
        <v>862</v>
      </c>
      <c r="B198" s="19" t="s">
        <v>76</v>
      </c>
      <c r="C198" s="281">
        <v>83432</v>
      </c>
      <c r="D198" s="20" t="s">
        <v>77</v>
      </c>
      <c r="E198" s="19" t="s">
        <v>17</v>
      </c>
      <c r="F198" s="21">
        <v>250</v>
      </c>
      <c r="G198" s="21">
        <v>36.49</v>
      </c>
      <c r="H198" s="21">
        <v>7.04</v>
      </c>
      <c r="I198" s="21">
        <f>SUM(G198:H198)</f>
        <v>43.53</v>
      </c>
      <c r="J198" s="21">
        <f>TRUNC((F198*I198),2)</f>
        <v>10882.5</v>
      </c>
    </row>
    <row r="199" spans="1:10" ht="30" x14ac:dyDescent="0.25">
      <c r="A199" s="19" t="s">
        <v>863</v>
      </c>
      <c r="B199" s="19" t="s">
        <v>864</v>
      </c>
      <c r="C199" s="281" t="s">
        <v>865</v>
      </c>
      <c r="D199" s="20" t="s">
        <v>866</v>
      </c>
      <c r="E199" s="19" t="s">
        <v>13</v>
      </c>
      <c r="F199" s="21">
        <v>3</v>
      </c>
      <c r="G199" s="21">
        <v>23.68</v>
      </c>
      <c r="H199" s="21">
        <v>14.67</v>
      </c>
      <c r="I199" s="21">
        <f>SUM(G199:H199)</f>
        <v>38.35</v>
      </c>
      <c r="J199" s="21">
        <f>TRUNC((F199*I199),2)</f>
        <v>115.05</v>
      </c>
    </row>
    <row r="200" spans="1:10" ht="30" x14ac:dyDescent="0.25">
      <c r="A200" s="19" t="s">
        <v>867</v>
      </c>
      <c r="B200" s="19" t="s">
        <v>868</v>
      </c>
      <c r="C200" s="281" t="s">
        <v>869</v>
      </c>
      <c r="D200" s="20" t="s">
        <v>870</v>
      </c>
      <c r="E200" s="19" t="s">
        <v>13</v>
      </c>
      <c r="F200" s="21">
        <v>6</v>
      </c>
      <c r="G200" s="21">
        <v>25.8</v>
      </c>
      <c r="H200" s="21">
        <v>14.67</v>
      </c>
      <c r="I200" s="21">
        <f>SUM(G200:H200)</f>
        <v>40.47</v>
      </c>
      <c r="J200" s="21">
        <f>TRUNC((F200*I200),2)</f>
        <v>242.82</v>
      </c>
    </row>
    <row r="201" spans="1:10" ht="45" x14ac:dyDescent="0.25">
      <c r="A201" s="19" t="s">
        <v>871</v>
      </c>
      <c r="B201" s="19" t="s">
        <v>872</v>
      </c>
      <c r="C201" s="281" t="s">
        <v>873</v>
      </c>
      <c r="D201" s="20" t="s">
        <v>874</v>
      </c>
      <c r="E201" s="19" t="s">
        <v>13</v>
      </c>
      <c r="F201" s="21">
        <v>6</v>
      </c>
      <c r="G201" s="21">
        <v>10.51</v>
      </c>
      <c r="H201" s="21">
        <v>14.67</v>
      </c>
      <c r="I201" s="21">
        <f>SUM(G201:H201)</f>
        <v>25.18</v>
      </c>
      <c r="J201" s="21">
        <f>TRUNC((F201*I201),2)</f>
        <v>151.08000000000001</v>
      </c>
    </row>
    <row r="202" spans="1:10" ht="30" x14ac:dyDescent="0.25">
      <c r="A202" s="19" t="s">
        <v>875</v>
      </c>
      <c r="B202" s="19" t="s">
        <v>876</v>
      </c>
      <c r="C202" s="281" t="s">
        <v>877</v>
      </c>
      <c r="D202" s="20" t="s">
        <v>878</v>
      </c>
      <c r="E202" s="19" t="s">
        <v>17</v>
      </c>
      <c r="F202" s="21">
        <v>30</v>
      </c>
      <c r="G202" s="21">
        <v>67.989999999999995</v>
      </c>
      <c r="H202" s="21">
        <v>0</v>
      </c>
      <c r="I202" s="21">
        <f>SUM(G202:H202)</f>
        <v>67.989999999999995</v>
      </c>
      <c r="J202" s="21">
        <f>TRUNC((F202*I202),2)</f>
        <v>2039.7</v>
      </c>
    </row>
    <row r="203" spans="1:10" x14ac:dyDescent="0.25">
      <c r="A203" s="19" t="s">
        <v>879</v>
      </c>
      <c r="B203" s="19" t="s">
        <v>532</v>
      </c>
      <c r="C203" s="281" t="s">
        <v>533</v>
      </c>
      <c r="D203" s="20" t="s">
        <v>534</v>
      </c>
      <c r="E203" s="19" t="s">
        <v>17</v>
      </c>
      <c r="F203" s="21">
        <v>6</v>
      </c>
      <c r="G203" s="21">
        <v>13.51</v>
      </c>
      <c r="H203" s="21">
        <v>10.130000000000001</v>
      </c>
      <c r="I203" s="21">
        <f>SUM(G203:H203)</f>
        <v>23.64</v>
      </c>
      <c r="J203" s="21">
        <f>TRUNC((F203*I203),2)</f>
        <v>141.84</v>
      </c>
    </row>
    <row r="204" spans="1:10" ht="30" x14ac:dyDescent="0.25">
      <c r="A204" s="19" t="s">
        <v>880</v>
      </c>
      <c r="B204" s="19" t="s">
        <v>881</v>
      </c>
      <c r="C204" s="281" t="s">
        <v>882</v>
      </c>
      <c r="D204" s="20" t="s">
        <v>538</v>
      </c>
      <c r="E204" s="19" t="s">
        <v>13</v>
      </c>
      <c r="F204" s="21">
        <v>30</v>
      </c>
      <c r="G204" s="21">
        <v>0.14000000000000001</v>
      </c>
      <c r="H204" s="21">
        <v>1.47</v>
      </c>
      <c r="I204" s="21">
        <f>SUM(G204:H204)</f>
        <v>1.6099999999999999</v>
      </c>
      <c r="J204" s="21">
        <f>TRUNC((F204*I204),2)</f>
        <v>48.3</v>
      </c>
    </row>
    <row r="205" spans="1:10" x14ac:dyDescent="0.25">
      <c r="A205" s="19" t="s">
        <v>883</v>
      </c>
      <c r="B205" s="19" t="s">
        <v>884</v>
      </c>
      <c r="C205" s="281" t="s">
        <v>885</v>
      </c>
      <c r="D205" s="20" t="s">
        <v>886</v>
      </c>
      <c r="E205" s="19" t="s">
        <v>13</v>
      </c>
      <c r="F205" s="21">
        <v>30</v>
      </c>
      <c r="G205" s="21">
        <v>4.91</v>
      </c>
      <c r="H205" s="21">
        <v>0</v>
      </c>
      <c r="I205" s="21">
        <f>SUM(G205:H205)</f>
        <v>4.91</v>
      </c>
      <c r="J205" s="21">
        <f>TRUNC((F205*I205),2)</f>
        <v>147.30000000000001</v>
      </c>
    </row>
    <row r="206" spans="1:10" x14ac:dyDescent="0.25">
      <c r="A206" s="19" t="s">
        <v>887</v>
      </c>
      <c r="B206" s="19" t="s">
        <v>888</v>
      </c>
      <c r="C206" s="281" t="s">
        <v>889</v>
      </c>
      <c r="D206" s="20" t="s">
        <v>890</v>
      </c>
      <c r="E206" s="19" t="s">
        <v>13</v>
      </c>
      <c r="F206" s="21">
        <v>3</v>
      </c>
      <c r="G206" s="21">
        <v>79.12</v>
      </c>
      <c r="H206" s="21">
        <v>0</v>
      </c>
      <c r="I206" s="21">
        <f>SUM(G206:H206)</f>
        <v>79.12</v>
      </c>
      <c r="J206" s="21">
        <f>TRUNC((F206*I206),2)</f>
        <v>237.36</v>
      </c>
    </row>
    <row r="207" spans="1:10" x14ac:dyDescent="0.25">
      <c r="A207" s="19" t="s">
        <v>891</v>
      </c>
      <c r="B207" s="19" t="s">
        <v>892</v>
      </c>
      <c r="C207" s="281" t="s">
        <v>893</v>
      </c>
      <c r="D207" s="20" t="s">
        <v>894</v>
      </c>
      <c r="E207" s="19" t="s">
        <v>13</v>
      </c>
      <c r="F207" s="21">
        <v>3</v>
      </c>
      <c r="G207" s="21">
        <v>79.12</v>
      </c>
      <c r="H207" s="21">
        <v>0</v>
      </c>
      <c r="I207" s="21">
        <f>SUM(G207:H207)</f>
        <v>79.12</v>
      </c>
      <c r="J207" s="21">
        <f>TRUNC((F207*I207),2)</f>
        <v>237.36</v>
      </c>
    </row>
    <row r="208" spans="1:10" ht="30" x14ac:dyDescent="0.25">
      <c r="A208" s="19" t="s">
        <v>895</v>
      </c>
      <c r="B208" s="19" t="s">
        <v>896</v>
      </c>
      <c r="C208" s="281" t="s">
        <v>897</v>
      </c>
      <c r="D208" s="20" t="s">
        <v>898</v>
      </c>
      <c r="E208" s="19" t="s">
        <v>13</v>
      </c>
      <c r="F208" s="21">
        <v>1</v>
      </c>
      <c r="G208" s="21">
        <v>648.97</v>
      </c>
      <c r="H208" s="21">
        <v>8.0500000000000007</v>
      </c>
      <c r="I208" s="21">
        <f>SUM(G208:H208)</f>
        <v>657.02</v>
      </c>
      <c r="J208" s="21">
        <f>TRUNC((F208*I208),2)</f>
        <v>657.02</v>
      </c>
    </row>
    <row r="209" spans="1:10" ht="45" x14ac:dyDescent="0.25">
      <c r="A209" s="19" t="s">
        <v>899</v>
      </c>
      <c r="B209" s="19" t="s">
        <v>900</v>
      </c>
      <c r="C209" s="281" t="s">
        <v>901</v>
      </c>
      <c r="D209" s="20" t="s">
        <v>902</v>
      </c>
      <c r="E209" s="19" t="s">
        <v>17</v>
      </c>
      <c r="F209" s="21">
        <v>100</v>
      </c>
      <c r="G209" s="21">
        <v>9.44</v>
      </c>
      <c r="H209" s="21">
        <v>2.65</v>
      </c>
      <c r="I209" s="21">
        <f>SUM(G209:H209)</f>
        <v>12.09</v>
      </c>
      <c r="J209" s="21">
        <f>TRUNC((F209*I209),2)</f>
        <v>1209</v>
      </c>
    </row>
    <row r="210" spans="1:10" ht="30" x14ac:dyDescent="0.25">
      <c r="A210" s="19" t="s">
        <v>903</v>
      </c>
      <c r="B210" s="19" t="s">
        <v>904</v>
      </c>
      <c r="C210" s="281" t="s">
        <v>905</v>
      </c>
      <c r="D210" s="20" t="s">
        <v>906</v>
      </c>
      <c r="E210" s="19" t="s">
        <v>17</v>
      </c>
      <c r="F210" s="21">
        <v>100</v>
      </c>
      <c r="G210" s="21">
        <v>162.19</v>
      </c>
      <c r="H210" s="21">
        <v>0</v>
      </c>
      <c r="I210" s="21">
        <f>SUM(G210:H210)</f>
        <v>162.19</v>
      </c>
      <c r="J210" s="21">
        <f>TRUNC((F210*I210),2)</f>
        <v>16219</v>
      </c>
    </row>
    <row r="211" spans="1:10" x14ac:dyDescent="0.25">
      <c r="A211" s="19" t="s">
        <v>907</v>
      </c>
      <c r="B211" s="19" t="s">
        <v>585</v>
      </c>
      <c r="C211" s="281"/>
      <c r="D211" s="20" t="s">
        <v>586</v>
      </c>
      <c r="E211" s="19" t="s">
        <v>24</v>
      </c>
      <c r="F211" s="21">
        <v>15</v>
      </c>
      <c r="G211" s="21">
        <v>46.32</v>
      </c>
      <c r="H211" s="21">
        <v>161.12</v>
      </c>
      <c r="I211" s="21">
        <f>SUM(G211:H211)</f>
        <v>207.44</v>
      </c>
      <c r="J211" s="21">
        <f>TRUNC((F211*I211),2)</f>
        <v>3111.6</v>
      </c>
    </row>
    <row r="212" spans="1:10" x14ac:dyDescent="0.25">
      <c r="A212" s="19" t="s">
        <v>908</v>
      </c>
      <c r="B212" s="19"/>
      <c r="C212" s="281"/>
      <c r="D212" s="20" t="s">
        <v>32</v>
      </c>
      <c r="E212" s="19"/>
      <c r="F212" s="21"/>
      <c r="G212" s="21"/>
      <c r="H212" s="21"/>
      <c r="I212" s="21" t="s">
        <v>9</v>
      </c>
      <c r="J212" s="21"/>
    </row>
    <row r="213" spans="1:10" x14ac:dyDescent="0.25">
      <c r="A213" s="19" t="s">
        <v>909</v>
      </c>
      <c r="B213" s="19" t="s">
        <v>124</v>
      </c>
      <c r="C213" s="281">
        <v>72125</v>
      </c>
      <c r="D213" s="20" t="s">
        <v>125</v>
      </c>
      <c r="E213" s="19" t="s">
        <v>25</v>
      </c>
      <c r="F213" s="21">
        <v>9.06</v>
      </c>
      <c r="G213" s="21">
        <v>1.88</v>
      </c>
      <c r="H213" s="21">
        <v>3.84</v>
      </c>
      <c r="I213" s="21">
        <f>SUM(G213:H213)</f>
        <v>5.72</v>
      </c>
      <c r="J213" s="21">
        <f>TRUNC((F213*I213),2)</f>
        <v>51.82</v>
      </c>
    </row>
    <row r="214" spans="1:10" x14ac:dyDescent="0.25">
      <c r="A214" s="19" t="s">
        <v>910</v>
      </c>
      <c r="B214" s="19" t="s">
        <v>911</v>
      </c>
      <c r="C214" s="281" t="s">
        <v>912</v>
      </c>
      <c r="D214" s="20" t="s">
        <v>913</v>
      </c>
      <c r="E214" s="19" t="s">
        <v>25</v>
      </c>
      <c r="F214" s="21">
        <v>24.66</v>
      </c>
      <c r="G214" s="21">
        <v>4.34</v>
      </c>
      <c r="H214" s="21">
        <v>11.52</v>
      </c>
      <c r="I214" s="21">
        <f>SUM(G214:H214)</f>
        <v>15.86</v>
      </c>
      <c r="J214" s="21">
        <f>TRUNC((F214*I214),2)</f>
        <v>391.1</v>
      </c>
    </row>
    <row r="215" spans="1:10" x14ac:dyDescent="0.25">
      <c r="A215" s="19" t="s">
        <v>914</v>
      </c>
      <c r="B215" s="19" t="s">
        <v>915</v>
      </c>
      <c r="C215" s="281">
        <v>85411</v>
      </c>
      <c r="D215" s="20" t="s">
        <v>916</v>
      </c>
      <c r="E215" s="19" t="s">
        <v>17</v>
      </c>
      <c r="F215" s="21">
        <v>14.22</v>
      </c>
      <c r="G215" s="21">
        <v>0.6</v>
      </c>
      <c r="H215" s="21">
        <v>1.66</v>
      </c>
      <c r="I215" s="21">
        <f>SUM(G215:H215)</f>
        <v>2.2599999999999998</v>
      </c>
      <c r="J215" s="21">
        <f>TRUNC((F215*I215),2)</f>
        <v>32.130000000000003</v>
      </c>
    </row>
    <row r="216" spans="1:10" x14ac:dyDescent="0.25">
      <c r="A216" s="19" t="s">
        <v>917</v>
      </c>
      <c r="B216" s="19" t="s">
        <v>918</v>
      </c>
      <c r="C216" s="281">
        <v>85421</v>
      </c>
      <c r="D216" s="20" t="s">
        <v>88</v>
      </c>
      <c r="E216" s="19" t="s">
        <v>25</v>
      </c>
      <c r="F216" s="21">
        <v>9.06</v>
      </c>
      <c r="G216" s="21">
        <v>2.0299999999999998</v>
      </c>
      <c r="H216" s="21">
        <v>6.48</v>
      </c>
      <c r="I216" s="21">
        <f>SUM(G216:H216)</f>
        <v>8.51</v>
      </c>
      <c r="J216" s="21">
        <f>TRUNC((F216*I216),2)</f>
        <v>77.099999999999994</v>
      </c>
    </row>
    <row r="217" spans="1:10" x14ac:dyDescent="0.25">
      <c r="A217" s="19" t="s">
        <v>919</v>
      </c>
      <c r="B217" s="19" t="s">
        <v>592</v>
      </c>
      <c r="C217" s="281" t="s">
        <v>593</v>
      </c>
      <c r="D217" s="20" t="s">
        <v>920</v>
      </c>
      <c r="E217" s="19" t="s">
        <v>13</v>
      </c>
      <c r="F217" s="21">
        <v>3</v>
      </c>
      <c r="G217" s="21">
        <v>225</v>
      </c>
      <c r="H217" s="21">
        <v>0</v>
      </c>
      <c r="I217" s="21">
        <f>SUM(G217:H217)</f>
        <v>225</v>
      </c>
      <c r="J217" s="21">
        <f>TRUNC((F217*I217),2)</f>
        <v>675</v>
      </c>
    </row>
    <row r="218" spans="1:10" x14ac:dyDescent="0.25">
      <c r="A218" s="19" t="s">
        <v>921</v>
      </c>
      <c r="B218" s="19"/>
      <c r="C218" s="281"/>
      <c r="D218" s="20" t="s">
        <v>922</v>
      </c>
      <c r="E218" s="19"/>
      <c r="F218" s="21"/>
      <c r="G218" s="21"/>
      <c r="H218" s="21"/>
      <c r="I218" s="21" t="s">
        <v>9</v>
      </c>
      <c r="J218" s="21"/>
    </row>
    <row r="219" spans="1:10" ht="45" x14ac:dyDescent="0.25">
      <c r="A219" s="19" t="s">
        <v>923</v>
      </c>
      <c r="B219" s="19" t="s">
        <v>71</v>
      </c>
      <c r="C219" s="281">
        <v>72118</v>
      </c>
      <c r="D219" s="20" t="s">
        <v>133</v>
      </c>
      <c r="E219" s="19" t="s">
        <v>25</v>
      </c>
      <c r="F219" s="21">
        <v>9.06</v>
      </c>
      <c r="G219" s="21">
        <v>114.8</v>
      </c>
      <c r="H219" s="21">
        <v>8.7899999999999991</v>
      </c>
      <c r="I219" s="21">
        <f>SUM(G219:H219)</f>
        <v>123.59</v>
      </c>
      <c r="J219" s="21">
        <f>TRUNC((F219*I219),2)</f>
        <v>1119.72</v>
      </c>
    </row>
    <row r="220" spans="1:10" ht="30" x14ac:dyDescent="0.25">
      <c r="A220" s="19" t="s">
        <v>924</v>
      </c>
      <c r="B220" s="19" t="s">
        <v>89</v>
      </c>
      <c r="C220" s="281" t="s">
        <v>925</v>
      </c>
      <c r="D220" s="20" t="s">
        <v>90</v>
      </c>
      <c r="E220" s="19" t="s">
        <v>25</v>
      </c>
      <c r="F220" s="21">
        <v>9.06</v>
      </c>
      <c r="G220" s="21">
        <v>10.210000000000001</v>
      </c>
      <c r="H220" s="21">
        <v>9.41</v>
      </c>
      <c r="I220" s="21">
        <f>SUM(G220:H220)</f>
        <v>19.62</v>
      </c>
      <c r="J220" s="21">
        <f>TRUNC((F220*I220),2)</f>
        <v>177.75</v>
      </c>
    </row>
    <row r="221" spans="1:10" x14ac:dyDescent="0.25">
      <c r="A221" s="19" t="s">
        <v>926</v>
      </c>
      <c r="B221" s="19" t="s">
        <v>60</v>
      </c>
      <c r="C221" s="281" t="s">
        <v>927</v>
      </c>
      <c r="D221" s="20" t="s">
        <v>61</v>
      </c>
      <c r="E221" s="19" t="s">
        <v>25</v>
      </c>
      <c r="F221" s="21">
        <v>9.06</v>
      </c>
      <c r="G221" s="21">
        <v>3.14</v>
      </c>
      <c r="H221" s="21">
        <v>4.5999999999999996</v>
      </c>
      <c r="I221" s="21">
        <f>SUM(G221:H221)</f>
        <v>7.74</v>
      </c>
      <c r="J221" s="21">
        <f>TRUNC((F221*I221),2)</f>
        <v>70.12</v>
      </c>
    </row>
    <row r="222" spans="1:10" x14ac:dyDescent="0.25">
      <c r="A222" s="19" t="s">
        <v>928</v>
      </c>
      <c r="B222" s="19"/>
      <c r="C222" s="281"/>
      <c r="D222" s="20" t="s">
        <v>91</v>
      </c>
      <c r="E222" s="19"/>
      <c r="F222" s="21"/>
      <c r="G222" s="21"/>
      <c r="H222" s="21"/>
      <c r="I222" s="21" t="s">
        <v>9</v>
      </c>
      <c r="J222" s="21"/>
    </row>
    <row r="223" spans="1:10" ht="60" x14ac:dyDescent="0.25">
      <c r="A223" s="19" t="s">
        <v>929</v>
      </c>
      <c r="B223" s="19" t="s">
        <v>92</v>
      </c>
      <c r="C223" s="281">
        <v>87647</v>
      </c>
      <c r="D223" s="20" t="s">
        <v>93</v>
      </c>
      <c r="E223" s="19" t="s">
        <v>25</v>
      </c>
      <c r="F223" s="21">
        <v>24.76</v>
      </c>
      <c r="G223" s="21">
        <v>15.32</v>
      </c>
      <c r="H223" s="21">
        <v>6.87</v>
      </c>
      <c r="I223" s="21">
        <f>SUM(G223:H223)</f>
        <v>22.19</v>
      </c>
      <c r="J223" s="21">
        <f>TRUNC((F223*I223),2)</f>
        <v>549.41999999999996</v>
      </c>
    </row>
    <row r="224" spans="1:10" ht="30" x14ac:dyDescent="0.25">
      <c r="A224" s="19" t="s">
        <v>930</v>
      </c>
      <c r="B224" s="19" t="s">
        <v>931</v>
      </c>
      <c r="C224" s="281">
        <v>84191</v>
      </c>
      <c r="D224" s="20" t="s">
        <v>932</v>
      </c>
      <c r="E224" s="19" t="s">
        <v>25</v>
      </c>
      <c r="F224" s="21">
        <v>24.76</v>
      </c>
      <c r="G224" s="21">
        <v>55.52</v>
      </c>
      <c r="H224" s="21">
        <v>10.95</v>
      </c>
      <c r="I224" s="21">
        <f>SUM(G224:H224)</f>
        <v>66.47</v>
      </c>
      <c r="J224" s="21">
        <f>TRUNC((F224*I224),2)</f>
        <v>1645.79</v>
      </c>
    </row>
    <row r="225" spans="1:10" x14ac:dyDescent="0.25">
      <c r="A225" s="19" t="s">
        <v>933</v>
      </c>
      <c r="B225" s="19" t="s">
        <v>934</v>
      </c>
      <c r="C225" s="281" t="s">
        <v>935</v>
      </c>
      <c r="D225" s="20" t="s">
        <v>936</v>
      </c>
      <c r="E225" s="19" t="s">
        <v>17</v>
      </c>
      <c r="F225" s="21">
        <v>14.32</v>
      </c>
      <c r="G225" s="21">
        <v>19.059999999999999</v>
      </c>
      <c r="H225" s="21">
        <v>7.72</v>
      </c>
      <c r="I225" s="21">
        <f>SUM(G225:H225)</f>
        <v>26.779999999999998</v>
      </c>
      <c r="J225" s="21">
        <f>TRUNC((F225*I225),2)</f>
        <v>383.48</v>
      </c>
    </row>
    <row r="226" spans="1:10" x14ac:dyDescent="0.25">
      <c r="A226" s="19" t="s">
        <v>937</v>
      </c>
      <c r="B226" s="19"/>
      <c r="C226" s="281"/>
      <c r="D226" s="20" t="s">
        <v>26</v>
      </c>
      <c r="E226" s="19"/>
      <c r="F226" s="21"/>
      <c r="G226" s="21"/>
      <c r="H226" s="21"/>
      <c r="I226" s="21" t="s">
        <v>9</v>
      </c>
      <c r="J226" s="21"/>
    </row>
    <row r="227" spans="1:10" ht="30" x14ac:dyDescent="0.25">
      <c r="A227" s="19" t="s">
        <v>938</v>
      </c>
      <c r="B227" s="19" t="s">
        <v>939</v>
      </c>
      <c r="C227" s="281">
        <v>88494</v>
      </c>
      <c r="D227" s="20" t="s">
        <v>940</v>
      </c>
      <c r="E227" s="19" t="s">
        <v>25</v>
      </c>
      <c r="F227" s="21">
        <v>24.76</v>
      </c>
      <c r="G227" s="21">
        <v>5.32</v>
      </c>
      <c r="H227" s="21">
        <v>7.04</v>
      </c>
      <c r="I227" s="21">
        <f>SUM(G227:H227)</f>
        <v>12.36</v>
      </c>
      <c r="J227" s="21">
        <f>TRUNC((F227*I227),2)</f>
        <v>306.02999999999997</v>
      </c>
    </row>
    <row r="228" spans="1:10" ht="30" x14ac:dyDescent="0.25">
      <c r="A228" s="19" t="s">
        <v>941</v>
      </c>
      <c r="B228" s="19" t="s">
        <v>942</v>
      </c>
      <c r="C228" s="281">
        <v>88495</v>
      </c>
      <c r="D228" s="20" t="s">
        <v>943</v>
      </c>
      <c r="E228" s="19" t="s">
        <v>25</v>
      </c>
      <c r="F228" s="21">
        <v>16</v>
      </c>
      <c r="G228" s="21">
        <v>4.26</v>
      </c>
      <c r="H228" s="21">
        <v>3.26</v>
      </c>
      <c r="I228" s="21">
        <f>SUM(G228:H228)</f>
        <v>7.52</v>
      </c>
      <c r="J228" s="21">
        <f>TRUNC((F228*I228),2)</f>
        <v>120.32</v>
      </c>
    </row>
    <row r="229" spans="1:10" ht="30" x14ac:dyDescent="0.25">
      <c r="A229" s="19" t="s">
        <v>944</v>
      </c>
      <c r="B229" s="19" t="s">
        <v>29</v>
      </c>
      <c r="C229" s="281">
        <v>88487</v>
      </c>
      <c r="D229" s="20" t="s">
        <v>30</v>
      </c>
      <c r="E229" s="19" t="s">
        <v>25</v>
      </c>
      <c r="F229" s="21">
        <v>80.900000000000006</v>
      </c>
      <c r="G229" s="21">
        <v>4.47</v>
      </c>
      <c r="H229" s="21">
        <v>1.81</v>
      </c>
      <c r="I229" s="21">
        <f>SUM(G229:H229)</f>
        <v>6.2799999999999994</v>
      </c>
      <c r="J229" s="21">
        <f>TRUNC((F229*I229),2)</f>
        <v>508.05</v>
      </c>
    </row>
    <row r="230" spans="1:10" x14ac:dyDescent="0.25">
      <c r="A230" s="19" t="s">
        <v>945</v>
      </c>
      <c r="B230" s="19"/>
      <c r="C230" s="281"/>
      <c r="D230" s="20" t="s">
        <v>31</v>
      </c>
      <c r="E230" s="19"/>
      <c r="F230" s="21"/>
      <c r="G230" s="21"/>
      <c r="H230" s="21"/>
      <c r="I230" s="21" t="s">
        <v>9</v>
      </c>
      <c r="J230" s="21"/>
    </row>
    <row r="231" spans="1:10" ht="30" x14ac:dyDescent="0.25">
      <c r="A231" s="19" t="s">
        <v>946</v>
      </c>
      <c r="B231" s="19" t="s">
        <v>947</v>
      </c>
      <c r="C231" s="281"/>
      <c r="D231" s="20" t="s">
        <v>948</v>
      </c>
      <c r="E231" s="19" t="s">
        <v>13</v>
      </c>
      <c r="F231" s="21">
        <v>1</v>
      </c>
      <c r="G231" s="21">
        <v>2232.1</v>
      </c>
      <c r="H231" s="21">
        <v>298.95</v>
      </c>
      <c r="I231" s="21">
        <f>SUM(G231:H231)</f>
        <v>2531.0499999999997</v>
      </c>
      <c r="J231" s="21">
        <f>TRUNC((F231*I231),2)</f>
        <v>2531.0500000000002</v>
      </c>
    </row>
    <row r="232" spans="1:10" ht="30" x14ac:dyDescent="0.25">
      <c r="A232" s="19" t="s">
        <v>949</v>
      </c>
      <c r="B232" s="19" t="s">
        <v>950</v>
      </c>
      <c r="C232" s="281"/>
      <c r="D232" s="20" t="s">
        <v>951</v>
      </c>
      <c r="E232" s="19" t="s">
        <v>13</v>
      </c>
      <c r="F232" s="21">
        <v>1</v>
      </c>
      <c r="G232" s="21">
        <v>1521.48</v>
      </c>
      <c r="H232" s="21">
        <v>298.95</v>
      </c>
      <c r="I232" s="21">
        <f>SUM(G232:H232)</f>
        <v>1820.43</v>
      </c>
      <c r="J232" s="21">
        <f>TRUNC((F232*I232),2)</f>
        <v>1820.43</v>
      </c>
    </row>
    <row r="233" spans="1:10" ht="30" x14ac:dyDescent="0.25">
      <c r="A233" s="19" t="s">
        <v>952</v>
      </c>
      <c r="B233" s="19" t="s">
        <v>953</v>
      </c>
      <c r="C233" s="281"/>
      <c r="D233" s="20" t="s">
        <v>954</v>
      </c>
      <c r="E233" s="19" t="s">
        <v>13</v>
      </c>
      <c r="F233" s="21">
        <v>1</v>
      </c>
      <c r="G233" s="21">
        <v>3250.3</v>
      </c>
      <c r="H233" s="21">
        <v>671.89</v>
      </c>
      <c r="I233" s="21">
        <f>SUM(G233:H233)</f>
        <v>3922.19</v>
      </c>
      <c r="J233" s="21">
        <f>TRUNC((F233*I233),2)</f>
        <v>3922.19</v>
      </c>
    </row>
    <row r="234" spans="1:10" ht="30" x14ac:dyDescent="0.25">
      <c r="A234" s="19" t="s">
        <v>955</v>
      </c>
      <c r="B234" s="19" t="s">
        <v>956</v>
      </c>
      <c r="C234" s="281"/>
      <c r="D234" s="20" t="s">
        <v>957</v>
      </c>
      <c r="E234" s="19" t="s">
        <v>13</v>
      </c>
      <c r="F234" s="21">
        <v>1</v>
      </c>
      <c r="G234" s="21">
        <v>4052.36</v>
      </c>
      <c r="H234" s="21">
        <v>817.47</v>
      </c>
      <c r="I234" s="21">
        <f>SUM(G234:H234)</f>
        <v>4869.83</v>
      </c>
      <c r="J234" s="21">
        <f>TRUNC((F234*I234),2)</f>
        <v>4869.83</v>
      </c>
    </row>
    <row r="235" spans="1:10" x14ac:dyDescent="0.25">
      <c r="A235" s="19" t="s">
        <v>958</v>
      </c>
      <c r="B235" s="19"/>
      <c r="C235" s="281"/>
      <c r="D235" s="20" t="s">
        <v>617</v>
      </c>
      <c r="E235" s="19"/>
      <c r="F235" s="21"/>
      <c r="G235" s="21"/>
      <c r="H235" s="21"/>
      <c r="I235" s="21" t="s">
        <v>9</v>
      </c>
      <c r="J235" s="21"/>
    </row>
    <row r="236" spans="1:10" x14ac:dyDescent="0.25">
      <c r="A236" s="19" t="s">
        <v>959</v>
      </c>
      <c r="B236" s="19" t="s">
        <v>36</v>
      </c>
      <c r="C236" s="281">
        <v>9537</v>
      </c>
      <c r="D236" s="20" t="s">
        <v>37</v>
      </c>
      <c r="E236" s="19" t="s">
        <v>25</v>
      </c>
      <c r="F236" s="21">
        <v>24.66</v>
      </c>
      <c r="G236" s="21">
        <v>0.61</v>
      </c>
      <c r="H236" s="21">
        <v>1.07</v>
      </c>
      <c r="I236" s="21">
        <f>SUM(G236:H236)</f>
        <v>1.6800000000000002</v>
      </c>
      <c r="J236" s="21">
        <f>TRUNC((F236*I236),2)</f>
        <v>41.42</v>
      </c>
    </row>
    <row r="237" spans="1:10" x14ac:dyDescent="0.25">
      <c r="A237" s="288" t="s">
        <v>960</v>
      </c>
      <c r="B237" s="288"/>
      <c r="C237" s="288"/>
      <c r="D237" s="288"/>
      <c r="E237" s="288"/>
      <c r="F237" s="288"/>
      <c r="G237" s="288"/>
      <c r="H237" s="288"/>
      <c r="I237" s="288"/>
      <c r="J237" s="289">
        <f>SUM(J172:J236)</f>
        <v>80735.459999999992</v>
      </c>
    </row>
    <row r="238" spans="1:10" x14ac:dyDescent="0.25">
      <c r="A238" s="19" t="s">
        <v>961</v>
      </c>
      <c r="B238" s="19"/>
      <c r="C238" s="281"/>
      <c r="D238" s="20" t="s">
        <v>96</v>
      </c>
      <c r="E238" s="19"/>
      <c r="F238" s="21"/>
      <c r="G238" s="21"/>
      <c r="H238" s="21"/>
      <c r="I238" s="21" t="s">
        <v>9</v>
      </c>
      <c r="J238" s="21"/>
    </row>
    <row r="239" spans="1:10" x14ac:dyDescent="0.25">
      <c r="A239" s="19" t="s">
        <v>962</v>
      </c>
      <c r="B239" s="19"/>
      <c r="C239" s="281"/>
      <c r="D239" s="20" t="s">
        <v>491</v>
      </c>
      <c r="E239" s="19"/>
      <c r="F239" s="21"/>
      <c r="G239" s="21"/>
      <c r="H239" s="21"/>
      <c r="I239" s="21" t="s">
        <v>9</v>
      </c>
      <c r="J239" s="21"/>
    </row>
    <row r="240" spans="1:10" ht="30" x14ac:dyDescent="0.25">
      <c r="A240" s="19" t="s">
        <v>963</v>
      </c>
      <c r="B240" s="19" t="s">
        <v>97</v>
      </c>
      <c r="C240" s="281" t="s">
        <v>964</v>
      </c>
      <c r="D240" s="20" t="s">
        <v>965</v>
      </c>
      <c r="E240" s="19" t="s">
        <v>13</v>
      </c>
      <c r="F240" s="21">
        <v>63</v>
      </c>
      <c r="G240" s="21">
        <v>10.94</v>
      </c>
      <c r="H240" s="21">
        <v>3.44</v>
      </c>
      <c r="I240" s="21">
        <f>SUM(G240:H240)</f>
        <v>14.379999999999999</v>
      </c>
      <c r="J240" s="21">
        <f>TRUNC((F240*I240),2)</f>
        <v>905.94</v>
      </c>
    </row>
    <row r="241" spans="1:10" ht="30" x14ac:dyDescent="0.25">
      <c r="A241" s="19" t="s">
        <v>966</v>
      </c>
      <c r="B241" s="19" t="s">
        <v>11</v>
      </c>
      <c r="C241" s="281">
        <v>83566</v>
      </c>
      <c r="D241" s="20" t="s">
        <v>12</v>
      </c>
      <c r="E241" s="19" t="s">
        <v>13</v>
      </c>
      <c r="F241" s="21">
        <v>62</v>
      </c>
      <c r="G241" s="21">
        <v>19.78</v>
      </c>
      <c r="H241" s="21">
        <v>4.0199999999999996</v>
      </c>
      <c r="I241" s="21">
        <f>SUM(G241:H241)</f>
        <v>23.8</v>
      </c>
      <c r="J241" s="21">
        <f>TRUNC((F241*I241),2)</f>
        <v>1475.6</v>
      </c>
    </row>
    <row r="242" spans="1:10" ht="30" x14ac:dyDescent="0.25">
      <c r="A242" s="19" t="s">
        <v>967</v>
      </c>
      <c r="B242" s="19" t="s">
        <v>968</v>
      </c>
      <c r="C242" s="281" t="s">
        <v>969</v>
      </c>
      <c r="D242" s="20" t="s">
        <v>970</v>
      </c>
      <c r="E242" s="19" t="s">
        <v>608</v>
      </c>
      <c r="F242" s="21">
        <v>62</v>
      </c>
      <c r="G242" s="21">
        <v>18.03</v>
      </c>
      <c r="H242" s="21">
        <v>0</v>
      </c>
      <c r="I242" s="21">
        <f>SUM(G242:H242)</f>
        <v>18.03</v>
      </c>
      <c r="J242" s="21">
        <f>TRUNC((F242*I242),2)</f>
        <v>1117.8599999999999</v>
      </c>
    </row>
    <row r="243" spans="1:10" ht="30" x14ac:dyDescent="0.25">
      <c r="A243" s="19" t="s">
        <v>971</v>
      </c>
      <c r="B243" s="19" t="s">
        <v>972</v>
      </c>
      <c r="C243" s="281" t="s">
        <v>973</v>
      </c>
      <c r="D243" s="20" t="s">
        <v>974</v>
      </c>
      <c r="E243" s="19" t="s">
        <v>13</v>
      </c>
      <c r="F243" s="21">
        <v>22</v>
      </c>
      <c r="G243" s="21">
        <v>0.89</v>
      </c>
      <c r="H243" s="21">
        <v>0</v>
      </c>
      <c r="I243" s="21">
        <f>SUM(G243:H243)</f>
        <v>0.89</v>
      </c>
      <c r="J243" s="21">
        <f>TRUNC((F243*I243),2)</f>
        <v>19.579999999999998</v>
      </c>
    </row>
    <row r="244" spans="1:10" ht="30" x14ac:dyDescent="0.25">
      <c r="A244" s="19" t="s">
        <v>975</v>
      </c>
      <c r="B244" s="19" t="s">
        <v>976</v>
      </c>
      <c r="C244" s="281" t="s">
        <v>977</v>
      </c>
      <c r="D244" s="20" t="s">
        <v>978</v>
      </c>
      <c r="E244" s="19" t="s">
        <v>13</v>
      </c>
      <c r="F244" s="21">
        <v>5</v>
      </c>
      <c r="G244" s="21">
        <v>2.11</v>
      </c>
      <c r="H244" s="21">
        <v>0</v>
      </c>
      <c r="I244" s="21">
        <f>SUM(G244:H244)</f>
        <v>2.11</v>
      </c>
      <c r="J244" s="21">
        <f>TRUNC((F244*I244),2)</f>
        <v>10.55</v>
      </c>
    </row>
    <row r="245" spans="1:10" x14ac:dyDescent="0.25">
      <c r="A245" s="19" t="s">
        <v>979</v>
      </c>
      <c r="B245" s="19" t="s">
        <v>555</v>
      </c>
      <c r="C245" s="281" t="s">
        <v>556</v>
      </c>
      <c r="D245" s="20" t="s">
        <v>98</v>
      </c>
      <c r="E245" s="19" t="s">
        <v>13</v>
      </c>
      <c r="F245" s="21">
        <v>5</v>
      </c>
      <c r="G245" s="21">
        <v>2.36</v>
      </c>
      <c r="H245" s="21">
        <v>0</v>
      </c>
      <c r="I245" s="21">
        <f>SUM(G245:H245)</f>
        <v>2.36</v>
      </c>
      <c r="J245" s="21">
        <f>TRUNC((F245*I245),2)</f>
        <v>11.8</v>
      </c>
    </row>
    <row r="246" spans="1:10" ht="30" x14ac:dyDescent="0.25">
      <c r="A246" s="19" t="s">
        <v>980</v>
      </c>
      <c r="B246" s="19" t="s">
        <v>981</v>
      </c>
      <c r="C246" s="281" t="s">
        <v>982</v>
      </c>
      <c r="D246" s="20" t="s">
        <v>983</v>
      </c>
      <c r="E246" s="19" t="s">
        <v>17</v>
      </c>
      <c r="F246" s="21">
        <v>80</v>
      </c>
      <c r="G246" s="21">
        <v>45.26</v>
      </c>
      <c r="H246" s="21">
        <v>0</v>
      </c>
      <c r="I246" s="21">
        <f>SUM(G246:H246)</f>
        <v>45.26</v>
      </c>
      <c r="J246" s="21">
        <f>TRUNC((F246*I246),2)</f>
        <v>3620.8</v>
      </c>
    </row>
    <row r="247" spans="1:10" ht="30" x14ac:dyDescent="0.25">
      <c r="A247" s="19" t="s">
        <v>984</v>
      </c>
      <c r="B247" s="19" t="s">
        <v>578</v>
      </c>
      <c r="C247" s="281" t="s">
        <v>579</v>
      </c>
      <c r="D247" s="20" t="s">
        <v>580</v>
      </c>
      <c r="E247" s="19" t="s">
        <v>13</v>
      </c>
      <c r="F247" s="21">
        <v>119</v>
      </c>
      <c r="G247" s="21">
        <f>0.29+4.94</f>
        <v>5.23</v>
      </c>
      <c r="H247" s="21">
        <v>6.11</v>
      </c>
      <c r="I247" s="21">
        <f>SUM(G247:H247)</f>
        <v>11.34</v>
      </c>
      <c r="J247" s="21">
        <f>TRUNC((F247*I247),2)</f>
        <v>1349.46</v>
      </c>
    </row>
    <row r="248" spans="1:10" ht="30" x14ac:dyDescent="0.25">
      <c r="A248" s="19" t="s">
        <v>985</v>
      </c>
      <c r="B248" s="19" t="s">
        <v>986</v>
      </c>
      <c r="C248" s="281" t="s">
        <v>987</v>
      </c>
      <c r="D248" s="20" t="s">
        <v>988</v>
      </c>
      <c r="E248" s="19" t="s">
        <v>13</v>
      </c>
      <c r="F248" s="21">
        <v>6</v>
      </c>
      <c r="G248" s="21">
        <v>7.51</v>
      </c>
      <c r="H248" s="21">
        <v>14.67</v>
      </c>
      <c r="I248" s="21">
        <f>SUM(G248:H248)</f>
        <v>22.18</v>
      </c>
      <c r="J248" s="21">
        <f>TRUNC((F248*I248),2)</f>
        <v>133.08000000000001</v>
      </c>
    </row>
    <row r="249" spans="1:10" ht="30" x14ac:dyDescent="0.25">
      <c r="A249" s="19" t="s">
        <v>989</v>
      </c>
      <c r="B249" s="19" t="s">
        <v>990</v>
      </c>
      <c r="C249" s="281" t="s">
        <v>991</v>
      </c>
      <c r="D249" s="20" t="s">
        <v>992</v>
      </c>
      <c r="E249" s="19" t="s">
        <v>13</v>
      </c>
      <c r="F249" s="21">
        <v>2</v>
      </c>
      <c r="G249" s="21">
        <v>7.93</v>
      </c>
      <c r="H249" s="21">
        <v>14.67</v>
      </c>
      <c r="I249" s="21">
        <f>SUM(G249:H249)</f>
        <v>22.6</v>
      </c>
      <c r="J249" s="21">
        <f>TRUNC((F249*I249),2)</f>
        <v>45.2</v>
      </c>
    </row>
    <row r="250" spans="1:10" ht="30" x14ac:dyDescent="0.25">
      <c r="A250" s="19" t="s">
        <v>993</v>
      </c>
      <c r="B250" s="19" t="s">
        <v>994</v>
      </c>
      <c r="C250" s="281" t="s">
        <v>995</v>
      </c>
      <c r="D250" s="20" t="s">
        <v>996</v>
      </c>
      <c r="E250" s="19" t="s">
        <v>13</v>
      </c>
      <c r="F250" s="21">
        <v>1</v>
      </c>
      <c r="G250" s="21">
        <v>8.36</v>
      </c>
      <c r="H250" s="21">
        <v>14.67</v>
      </c>
      <c r="I250" s="21">
        <f>SUM(G250:H250)</f>
        <v>23.03</v>
      </c>
      <c r="J250" s="21">
        <f>TRUNC((F250*I250),2)</f>
        <v>23.03</v>
      </c>
    </row>
    <row r="251" spans="1:10" ht="30" x14ac:dyDescent="0.25">
      <c r="A251" s="19" t="s">
        <v>997</v>
      </c>
      <c r="B251" s="19" t="s">
        <v>998</v>
      </c>
      <c r="C251" s="281" t="s">
        <v>999</v>
      </c>
      <c r="D251" s="20" t="s">
        <v>1000</v>
      </c>
      <c r="E251" s="19" t="s">
        <v>13</v>
      </c>
      <c r="F251" s="21">
        <v>5</v>
      </c>
      <c r="G251" s="21">
        <v>9.5</v>
      </c>
      <c r="H251" s="21">
        <v>0</v>
      </c>
      <c r="I251" s="21">
        <f>SUM(G251:H251)</f>
        <v>9.5</v>
      </c>
      <c r="J251" s="21">
        <f>TRUNC((F251*I251),2)</f>
        <v>47.5</v>
      </c>
    </row>
    <row r="252" spans="1:10" ht="30" x14ac:dyDescent="0.25">
      <c r="A252" s="19" t="s">
        <v>1001</v>
      </c>
      <c r="B252" s="19" t="s">
        <v>1002</v>
      </c>
      <c r="C252" s="281" t="s">
        <v>537</v>
      </c>
      <c r="D252" s="20" t="s">
        <v>538</v>
      </c>
      <c r="E252" s="19" t="s">
        <v>13</v>
      </c>
      <c r="F252" s="21">
        <v>40</v>
      </c>
      <c r="G252" s="21">
        <v>0.14000000000000001</v>
      </c>
      <c r="H252" s="21">
        <v>1.47</v>
      </c>
      <c r="I252" s="21">
        <f>SUM(G252:H252)</f>
        <v>1.6099999999999999</v>
      </c>
      <c r="J252" s="21">
        <f>TRUNC((F252*I252),2)</f>
        <v>64.400000000000006</v>
      </c>
    </row>
    <row r="253" spans="1:10" x14ac:dyDescent="0.25">
      <c r="A253" s="19" t="s">
        <v>1003</v>
      </c>
      <c r="B253" s="19" t="s">
        <v>1004</v>
      </c>
      <c r="C253" s="281" t="s">
        <v>1005</v>
      </c>
      <c r="D253" s="20" t="s">
        <v>1006</v>
      </c>
      <c r="E253" s="19" t="s">
        <v>13</v>
      </c>
      <c r="F253" s="21">
        <v>5</v>
      </c>
      <c r="G253" s="21">
        <v>6.97</v>
      </c>
      <c r="H253" s="21">
        <v>0</v>
      </c>
      <c r="I253" s="21">
        <f>SUM(G253:H253)</f>
        <v>6.97</v>
      </c>
      <c r="J253" s="21">
        <f>TRUNC((F253*I253),2)</f>
        <v>34.85</v>
      </c>
    </row>
    <row r="254" spans="1:10" x14ac:dyDescent="0.25">
      <c r="A254" s="19" t="s">
        <v>1007</v>
      </c>
      <c r="B254" s="19" t="s">
        <v>1008</v>
      </c>
      <c r="C254" s="281" t="s">
        <v>1009</v>
      </c>
      <c r="D254" s="20" t="s">
        <v>1010</v>
      </c>
      <c r="E254" s="19" t="s">
        <v>13</v>
      </c>
      <c r="F254" s="21">
        <v>20</v>
      </c>
      <c r="G254" s="21">
        <v>0.26</v>
      </c>
      <c r="H254" s="21">
        <v>0</v>
      </c>
      <c r="I254" s="21">
        <f>SUM(G254:H254)</f>
        <v>0.26</v>
      </c>
      <c r="J254" s="21">
        <f>TRUNC((F254*I254),2)</f>
        <v>5.2</v>
      </c>
    </row>
    <row r="255" spans="1:10" ht="30" x14ac:dyDescent="0.25">
      <c r="A255" s="19" t="s">
        <v>1011</v>
      </c>
      <c r="B255" s="19" t="s">
        <v>100</v>
      </c>
      <c r="C255" s="281">
        <v>83417</v>
      </c>
      <c r="D255" s="20" t="s">
        <v>101</v>
      </c>
      <c r="E255" s="19" t="s">
        <v>17</v>
      </c>
      <c r="F255" s="21">
        <v>619</v>
      </c>
      <c r="G255" s="21">
        <v>1.46</v>
      </c>
      <c r="H255" s="21">
        <v>1</v>
      </c>
      <c r="I255" s="21">
        <f>SUM(G255:H255)</f>
        <v>2.46</v>
      </c>
      <c r="J255" s="21">
        <f>TRUNC((F255*I255),2)</f>
        <v>1522.74</v>
      </c>
    </row>
    <row r="256" spans="1:10" ht="30" x14ac:dyDescent="0.25">
      <c r="A256" s="19" t="s">
        <v>1012</v>
      </c>
      <c r="B256" s="19" t="s">
        <v>102</v>
      </c>
      <c r="C256" s="281">
        <v>83418</v>
      </c>
      <c r="D256" s="20" t="s">
        <v>103</v>
      </c>
      <c r="E256" s="19" t="s">
        <v>17</v>
      </c>
      <c r="F256" s="21">
        <v>215</v>
      </c>
      <c r="G256" s="21">
        <v>2.29</v>
      </c>
      <c r="H256" s="21">
        <v>1.22</v>
      </c>
      <c r="I256" s="21">
        <f>SUM(G256:H256)</f>
        <v>3.51</v>
      </c>
      <c r="J256" s="21">
        <f>TRUNC((F256*I256),2)</f>
        <v>754.65</v>
      </c>
    </row>
    <row r="257" spans="1:10" ht="30" x14ac:dyDescent="0.25">
      <c r="A257" s="19" t="s">
        <v>1013</v>
      </c>
      <c r="B257" s="19" t="s">
        <v>104</v>
      </c>
      <c r="C257" s="281">
        <v>83419</v>
      </c>
      <c r="D257" s="20" t="s">
        <v>105</v>
      </c>
      <c r="E257" s="19" t="s">
        <v>17</v>
      </c>
      <c r="F257" s="21">
        <v>645</v>
      </c>
      <c r="G257" s="21">
        <v>2.81</v>
      </c>
      <c r="H257" s="21">
        <v>1.4</v>
      </c>
      <c r="I257" s="21">
        <f>SUM(G257:H257)</f>
        <v>4.21</v>
      </c>
      <c r="J257" s="21">
        <f>TRUNC((F257*I257),2)</f>
        <v>2715.45</v>
      </c>
    </row>
    <row r="258" spans="1:10" ht="30" x14ac:dyDescent="0.25">
      <c r="A258" s="19" t="s">
        <v>1014</v>
      </c>
      <c r="B258" s="19" t="s">
        <v>106</v>
      </c>
      <c r="C258" s="281">
        <v>83421</v>
      </c>
      <c r="D258" s="20" t="s">
        <v>107</v>
      </c>
      <c r="E258" s="19" t="s">
        <v>17</v>
      </c>
      <c r="F258" s="21">
        <v>20</v>
      </c>
      <c r="G258" s="21">
        <v>6.06</v>
      </c>
      <c r="H258" s="21">
        <v>1.81</v>
      </c>
      <c r="I258" s="21">
        <f>SUM(G258:H258)</f>
        <v>7.8699999999999992</v>
      </c>
      <c r="J258" s="21">
        <f>TRUNC((F258*I258),2)</f>
        <v>157.4</v>
      </c>
    </row>
    <row r="259" spans="1:10" ht="30" x14ac:dyDescent="0.25">
      <c r="A259" s="19" t="s">
        <v>1015</v>
      </c>
      <c r="B259" s="19" t="s">
        <v>108</v>
      </c>
      <c r="C259" s="281">
        <v>83422</v>
      </c>
      <c r="D259" s="20" t="s">
        <v>109</v>
      </c>
      <c r="E259" s="19" t="s">
        <v>17</v>
      </c>
      <c r="F259" s="21">
        <v>10</v>
      </c>
      <c r="G259" s="21">
        <v>9.1199999999999992</v>
      </c>
      <c r="H259" s="21">
        <v>2.0099999999999998</v>
      </c>
      <c r="I259" s="21">
        <f>SUM(G259:H259)</f>
        <v>11.129999999999999</v>
      </c>
      <c r="J259" s="21">
        <f>TRUNC((F259*I259),2)</f>
        <v>111.3</v>
      </c>
    </row>
    <row r="260" spans="1:10" ht="45" x14ac:dyDescent="0.25">
      <c r="A260" s="19" t="s">
        <v>1016</v>
      </c>
      <c r="B260" s="19" t="s">
        <v>1017</v>
      </c>
      <c r="C260" s="281" t="s">
        <v>1018</v>
      </c>
      <c r="D260" s="20" t="s">
        <v>1019</v>
      </c>
      <c r="E260" s="19" t="s">
        <v>13</v>
      </c>
      <c r="F260" s="21">
        <v>10</v>
      </c>
      <c r="G260" s="21">
        <v>2132.4899999999998</v>
      </c>
      <c r="H260" s="21">
        <v>0</v>
      </c>
      <c r="I260" s="21">
        <f>SUM(G260:H260)</f>
        <v>2132.4899999999998</v>
      </c>
      <c r="J260" s="21">
        <f>TRUNC((F260*I260),2)</f>
        <v>21324.9</v>
      </c>
    </row>
    <row r="261" spans="1:10" ht="45" x14ac:dyDescent="0.25">
      <c r="A261" s="19" t="s">
        <v>1020</v>
      </c>
      <c r="B261" s="19" t="s">
        <v>1021</v>
      </c>
      <c r="C261" s="281" t="s">
        <v>1022</v>
      </c>
      <c r="D261" s="20" t="s">
        <v>1023</v>
      </c>
      <c r="E261" s="19" t="s">
        <v>13</v>
      </c>
      <c r="F261" s="21">
        <v>2</v>
      </c>
      <c r="G261" s="21">
        <v>2391.85</v>
      </c>
      <c r="H261" s="21">
        <v>0</v>
      </c>
      <c r="I261" s="21">
        <f>SUM(G261:H261)</f>
        <v>2391.85</v>
      </c>
      <c r="J261" s="21">
        <f>TRUNC((F261*I261),2)</f>
        <v>4783.7</v>
      </c>
    </row>
    <row r="262" spans="1:10" ht="30" x14ac:dyDescent="0.25">
      <c r="A262" s="19" t="s">
        <v>1024</v>
      </c>
      <c r="B262" s="19" t="s">
        <v>494</v>
      </c>
      <c r="C262" s="281" t="s">
        <v>495</v>
      </c>
      <c r="D262" s="20" t="s">
        <v>14</v>
      </c>
      <c r="E262" s="19" t="s">
        <v>13</v>
      </c>
      <c r="F262" s="21">
        <v>4</v>
      </c>
      <c r="G262" s="21">
        <v>106.63</v>
      </c>
      <c r="H262" s="21">
        <v>0</v>
      </c>
      <c r="I262" s="21">
        <f>SUM(G262:H262)</f>
        <v>106.63</v>
      </c>
      <c r="J262" s="21">
        <f>TRUNC((F262*I262),2)</f>
        <v>426.52</v>
      </c>
    </row>
    <row r="263" spans="1:10" x14ac:dyDescent="0.25">
      <c r="A263" s="19" t="s">
        <v>1025</v>
      </c>
      <c r="B263" s="19" t="s">
        <v>509</v>
      </c>
      <c r="C263" s="281" t="s">
        <v>510</v>
      </c>
      <c r="D263" s="20" t="s">
        <v>15</v>
      </c>
      <c r="E263" s="19" t="s">
        <v>13</v>
      </c>
      <c r="F263" s="21">
        <v>41</v>
      </c>
      <c r="G263" s="21">
        <v>136.02000000000001</v>
      </c>
      <c r="H263" s="21">
        <v>6.75</v>
      </c>
      <c r="I263" s="21">
        <f>SUM(G263:H263)</f>
        <v>142.77000000000001</v>
      </c>
      <c r="J263" s="21">
        <f>TRUNC((F263*I263),2)</f>
        <v>5853.57</v>
      </c>
    </row>
    <row r="264" spans="1:10" x14ac:dyDescent="0.25">
      <c r="A264" s="19" t="s">
        <v>1026</v>
      </c>
      <c r="B264" s="19" t="s">
        <v>1027</v>
      </c>
      <c r="C264" s="281" t="s">
        <v>1028</v>
      </c>
      <c r="D264" s="20" t="s">
        <v>1029</v>
      </c>
      <c r="E264" s="19" t="s">
        <v>13</v>
      </c>
      <c r="F264" s="21">
        <v>1</v>
      </c>
      <c r="G264" s="21">
        <v>251.79</v>
      </c>
      <c r="H264" s="21">
        <v>6.75</v>
      </c>
      <c r="I264" s="21">
        <f>SUM(G264:H264)</f>
        <v>258.53999999999996</v>
      </c>
      <c r="J264" s="21">
        <f>TRUNC((F264*I264),2)</f>
        <v>258.54000000000002</v>
      </c>
    </row>
    <row r="265" spans="1:10" x14ac:dyDescent="0.25">
      <c r="A265" s="19" t="s">
        <v>1030</v>
      </c>
      <c r="B265" s="19" t="s">
        <v>1031</v>
      </c>
      <c r="C265" s="281" t="s">
        <v>1028</v>
      </c>
      <c r="D265" s="20" t="s">
        <v>1029</v>
      </c>
      <c r="E265" s="19" t="s">
        <v>13</v>
      </c>
      <c r="F265" s="21">
        <v>18</v>
      </c>
      <c r="G265" s="21">
        <v>251.79</v>
      </c>
      <c r="H265" s="21">
        <v>6.75</v>
      </c>
      <c r="I265" s="21">
        <f>SUM(G265:H265)</f>
        <v>258.53999999999996</v>
      </c>
      <c r="J265" s="21">
        <f>TRUNC((F265*I265),2)</f>
        <v>4653.72</v>
      </c>
    </row>
    <row r="266" spans="1:10" x14ac:dyDescent="0.25">
      <c r="A266" s="19" t="s">
        <v>1032</v>
      </c>
      <c r="B266" s="19" t="s">
        <v>1033</v>
      </c>
      <c r="C266" s="281" t="s">
        <v>1034</v>
      </c>
      <c r="D266" s="20" t="s">
        <v>1035</v>
      </c>
      <c r="E266" s="19" t="s">
        <v>13</v>
      </c>
      <c r="F266" s="21">
        <v>7</v>
      </c>
      <c r="G266" s="21">
        <v>12.45</v>
      </c>
      <c r="H266" s="21">
        <v>0</v>
      </c>
      <c r="I266" s="21">
        <f>SUM(G266:H266)</f>
        <v>12.45</v>
      </c>
      <c r="J266" s="21">
        <f>TRUNC((F266*I266),2)</f>
        <v>87.15</v>
      </c>
    </row>
    <row r="267" spans="1:10" x14ac:dyDescent="0.25">
      <c r="A267" s="19" t="s">
        <v>1036</v>
      </c>
      <c r="B267" s="19" t="s">
        <v>1037</v>
      </c>
      <c r="C267" s="281" t="s">
        <v>828</v>
      </c>
      <c r="D267" s="20" t="s">
        <v>829</v>
      </c>
      <c r="E267" s="19" t="s">
        <v>13</v>
      </c>
      <c r="F267" s="21">
        <v>3</v>
      </c>
      <c r="G267" s="21">
        <v>12.45</v>
      </c>
      <c r="H267" s="21">
        <v>0</v>
      </c>
      <c r="I267" s="21">
        <f>SUM(G267:H267)</f>
        <v>12.45</v>
      </c>
      <c r="J267" s="21">
        <f>TRUNC((F267*I267),2)</f>
        <v>37.35</v>
      </c>
    </row>
    <row r="268" spans="1:10" x14ac:dyDescent="0.25">
      <c r="A268" s="19" t="s">
        <v>1038</v>
      </c>
      <c r="B268" s="19" t="s">
        <v>1039</v>
      </c>
      <c r="C268" s="281" t="s">
        <v>832</v>
      </c>
      <c r="D268" s="20" t="s">
        <v>833</v>
      </c>
      <c r="E268" s="19" t="s">
        <v>13</v>
      </c>
      <c r="F268" s="21">
        <v>1</v>
      </c>
      <c r="G268" s="21">
        <v>12.45</v>
      </c>
      <c r="H268" s="21">
        <v>0</v>
      </c>
      <c r="I268" s="21">
        <f>SUM(G268:H268)</f>
        <v>12.45</v>
      </c>
      <c r="J268" s="21">
        <f>TRUNC((F268*I268),2)</f>
        <v>12.45</v>
      </c>
    </row>
    <row r="269" spans="1:10" x14ac:dyDescent="0.25">
      <c r="A269" s="19" t="s">
        <v>1040</v>
      </c>
      <c r="B269" s="19" t="s">
        <v>1041</v>
      </c>
      <c r="C269" s="281" t="s">
        <v>1042</v>
      </c>
      <c r="D269" s="20" t="s">
        <v>1043</v>
      </c>
      <c r="E269" s="19" t="s">
        <v>13</v>
      </c>
      <c r="F269" s="21">
        <v>2</v>
      </c>
      <c r="G269" s="21">
        <v>12.45</v>
      </c>
      <c r="H269" s="21">
        <v>0</v>
      </c>
      <c r="I269" s="21">
        <f>SUM(G269:H269)</f>
        <v>12.45</v>
      </c>
      <c r="J269" s="21">
        <f>TRUNC((F269*I269),2)</f>
        <v>24.9</v>
      </c>
    </row>
    <row r="270" spans="1:10" x14ac:dyDescent="0.25">
      <c r="A270" s="19" t="s">
        <v>1044</v>
      </c>
      <c r="B270" s="19" t="s">
        <v>1045</v>
      </c>
      <c r="C270" s="281" t="s">
        <v>498</v>
      </c>
      <c r="D270" s="20" t="s">
        <v>499</v>
      </c>
      <c r="E270" s="19" t="s">
        <v>13</v>
      </c>
      <c r="F270" s="21">
        <v>13</v>
      </c>
      <c r="G270" s="21">
        <v>35.71</v>
      </c>
      <c r="H270" s="21">
        <v>0</v>
      </c>
      <c r="I270" s="21">
        <f>SUM(G270:H270)</f>
        <v>35.71</v>
      </c>
      <c r="J270" s="21">
        <f>TRUNC((F270*I270),2)</f>
        <v>464.23</v>
      </c>
    </row>
    <row r="271" spans="1:10" x14ac:dyDescent="0.25">
      <c r="A271" s="19" t="s">
        <v>1046</v>
      </c>
      <c r="B271" s="19" t="s">
        <v>1047</v>
      </c>
      <c r="C271" s="281" t="s">
        <v>502</v>
      </c>
      <c r="D271" s="20" t="s">
        <v>503</v>
      </c>
      <c r="E271" s="19" t="s">
        <v>13</v>
      </c>
      <c r="F271" s="21">
        <v>2</v>
      </c>
      <c r="G271" s="21">
        <v>35.71</v>
      </c>
      <c r="H271" s="21">
        <v>0</v>
      </c>
      <c r="I271" s="21">
        <f>SUM(G271:H271)</f>
        <v>35.71</v>
      </c>
      <c r="J271" s="21">
        <f>TRUNC((F271*I271),2)</f>
        <v>71.42</v>
      </c>
    </row>
    <row r="272" spans="1:10" x14ac:dyDescent="0.25">
      <c r="A272" s="19" t="s">
        <v>1048</v>
      </c>
      <c r="B272" s="19" t="s">
        <v>1049</v>
      </c>
      <c r="C272" s="281" t="s">
        <v>1050</v>
      </c>
      <c r="D272" s="20" t="s">
        <v>1051</v>
      </c>
      <c r="E272" s="19" t="s">
        <v>13</v>
      </c>
      <c r="F272" s="21">
        <v>8</v>
      </c>
      <c r="G272" s="21">
        <v>35.71</v>
      </c>
      <c r="H272" s="21">
        <v>0</v>
      </c>
      <c r="I272" s="21">
        <f>SUM(G272:H272)</f>
        <v>35.71</v>
      </c>
      <c r="J272" s="21">
        <f>TRUNC((F272*I272),2)</f>
        <v>285.68</v>
      </c>
    </row>
    <row r="273" spans="1:10" x14ac:dyDescent="0.25">
      <c r="A273" s="19" t="s">
        <v>1052</v>
      </c>
      <c r="B273" s="19" t="s">
        <v>1053</v>
      </c>
      <c r="C273" s="281" t="s">
        <v>1054</v>
      </c>
      <c r="D273" s="20" t="s">
        <v>1055</v>
      </c>
      <c r="E273" s="19" t="s">
        <v>13</v>
      </c>
      <c r="F273" s="21">
        <v>5</v>
      </c>
      <c r="G273" s="21">
        <v>35.71</v>
      </c>
      <c r="H273" s="21">
        <v>0</v>
      </c>
      <c r="I273" s="21">
        <f>SUM(G273:H273)</f>
        <v>35.71</v>
      </c>
      <c r="J273" s="21">
        <f>TRUNC((F273*I273),2)</f>
        <v>178.55</v>
      </c>
    </row>
    <row r="274" spans="1:10" x14ac:dyDescent="0.25">
      <c r="A274" s="19" t="s">
        <v>1056</v>
      </c>
      <c r="B274" s="19" t="s">
        <v>1057</v>
      </c>
      <c r="C274" s="281" t="s">
        <v>1058</v>
      </c>
      <c r="D274" s="20" t="s">
        <v>1059</v>
      </c>
      <c r="E274" s="19" t="s">
        <v>13</v>
      </c>
      <c r="F274" s="21">
        <v>2</v>
      </c>
      <c r="G274" s="21">
        <v>37.22</v>
      </c>
      <c r="H274" s="21">
        <v>0</v>
      </c>
      <c r="I274" s="21">
        <f>SUM(G274:H274)</f>
        <v>37.22</v>
      </c>
      <c r="J274" s="21">
        <f>TRUNC((F274*I274),2)</f>
        <v>74.44</v>
      </c>
    </row>
    <row r="275" spans="1:10" x14ac:dyDescent="0.25">
      <c r="A275" s="19" t="s">
        <v>1060</v>
      </c>
      <c r="B275" s="19" t="s">
        <v>1061</v>
      </c>
      <c r="C275" s="281" t="s">
        <v>1062</v>
      </c>
      <c r="D275" s="20" t="s">
        <v>1063</v>
      </c>
      <c r="E275" s="19" t="s">
        <v>13</v>
      </c>
      <c r="F275" s="21">
        <v>1</v>
      </c>
      <c r="G275" s="21">
        <v>70.78</v>
      </c>
      <c r="H275" s="21">
        <v>0</v>
      </c>
      <c r="I275" s="21">
        <f>SUM(G275:H275)</f>
        <v>70.78</v>
      </c>
      <c r="J275" s="21">
        <f>TRUNC((F275*I275),2)</f>
        <v>70.78</v>
      </c>
    </row>
    <row r="276" spans="1:10" x14ac:dyDescent="0.25">
      <c r="A276" s="19" t="s">
        <v>1064</v>
      </c>
      <c r="B276" s="19" t="s">
        <v>562</v>
      </c>
      <c r="C276" s="281"/>
      <c r="D276" s="20" t="s">
        <v>563</v>
      </c>
      <c r="E276" s="19" t="s">
        <v>13</v>
      </c>
      <c r="F276" s="21">
        <v>30</v>
      </c>
      <c r="G276" s="21">
        <v>4.21</v>
      </c>
      <c r="H276" s="21">
        <v>0.17</v>
      </c>
      <c r="I276" s="21">
        <f>SUM(G276:H276)</f>
        <v>4.38</v>
      </c>
      <c r="J276" s="21">
        <f>TRUNC((F276*I276),2)</f>
        <v>131.4</v>
      </c>
    </row>
    <row r="277" spans="1:10" ht="30" x14ac:dyDescent="0.25">
      <c r="A277" s="19" t="s">
        <v>1065</v>
      </c>
      <c r="B277" s="19" t="s">
        <v>565</v>
      </c>
      <c r="C277" s="281" t="s">
        <v>566</v>
      </c>
      <c r="D277" s="20" t="s">
        <v>567</v>
      </c>
      <c r="E277" s="19" t="s">
        <v>23</v>
      </c>
      <c r="F277" s="21">
        <v>1</v>
      </c>
      <c r="G277" s="21">
        <v>17.989999999999998</v>
      </c>
      <c r="H277" s="21">
        <v>0</v>
      </c>
      <c r="I277" s="21">
        <f>SUM(G277:H277)</f>
        <v>17.989999999999998</v>
      </c>
      <c r="J277" s="21">
        <f>TRUNC((F277*I277),2)</f>
        <v>17.989999999999998</v>
      </c>
    </row>
    <row r="278" spans="1:10" ht="30" x14ac:dyDescent="0.25">
      <c r="A278" s="19" t="s">
        <v>1066</v>
      </c>
      <c r="B278" s="19" t="s">
        <v>78</v>
      </c>
      <c r="C278" s="281" t="s">
        <v>1067</v>
      </c>
      <c r="D278" s="20" t="s">
        <v>79</v>
      </c>
      <c r="E278" s="19" t="s">
        <v>13</v>
      </c>
      <c r="F278" s="21">
        <v>1</v>
      </c>
      <c r="G278" s="21">
        <v>388.47</v>
      </c>
      <c r="H278" s="21">
        <v>8.0500000000000007</v>
      </c>
      <c r="I278" s="21">
        <f>SUM(G278:H278)</f>
        <v>396.52000000000004</v>
      </c>
      <c r="J278" s="21">
        <f>TRUNC((F278*I278),2)</f>
        <v>396.52</v>
      </c>
    </row>
    <row r="279" spans="1:10" ht="30" x14ac:dyDescent="0.25">
      <c r="A279" s="19" t="s">
        <v>1068</v>
      </c>
      <c r="B279" s="19" t="s">
        <v>76</v>
      </c>
      <c r="C279" s="281">
        <v>83432</v>
      </c>
      <c r="D279" s="20" t="s">
        <v>77</v>
      </c>
      <c r="E279" s="19" t="s">
        <v>17</v>
      </c>
      <c r="F279" s="21">
        <v>100</v>
      </c>
      <c r="G279" s="21">
        <v>36.49</v>
      </c>
      <c r="H279" s="21">
        <v>7.04</v>
      </c>
      <c r="I279" s="21">
        <f>SUM(G279:H279)</f>
        <v>43.53</v>
      </c>
      <c r="J279" s="21">
        <f>TRUNC((F279*I279),2)</f>
        <v>4353</v>
      </c>
    </row>
    <row r="280" spans="1:10" ht="30" x14ac:dyDescent="0.25">
      <c r="A280" s="19" t="s">
        <v>1069</v>
      </c>
      <c r="B280" s="19" t="s">
        <v>110</v>
      </c>
      <c r="C280" s="281">
        <v>83425</v>
      </c>
      <c r="D280" s="20" t="s">
        <v>111</v>
      </c>
      <c r="E280" s="19" t="s">
        <v>17</v>
      </c>
      <c r="F280" s="21">
        <v>25</v>
      </c>
      <c r="G280" s="21">
        <v>22.73</v>
      </c>
      <c r="H280" s="21">
        <v>5.03</v>
      </c>
      <c r="I280" s="21">
        <f>SUM(G280:H280)</f>
        <v>27.76</v>
      </c>
      <c r="J280" s="21">
        <f>TRUNC((F280*I280),2)</f>
        <v>694</v>
      </c>
    </row>
    <row r="281" spans="1:10" ht="30" x14ac:dyDescent="0.25">
      <c r="A281" s="19" t="s">
        <v>1070</v>
      </c>
      <c r="B281" s="19" t="s">
        <v>1071</v>
      </c>
      <c r="C281" s="281">
        <v>72266</v>
      </c>
      <c r="D281" s="20" t="s">
        <v>1072</v>
      </c>
      <c r="E281" s="19" t="s">
        <v>13</v>
      </c>
      <c r="F281" s="21">
        <v>8</v>
      </c>
      <c r="G281" s="21">
        <v>12.18</v>
      </c>
      <c r="H281" s="21">
        <v>10.07</v>
      </c>
      <c r="I281" s="21">
        <f>SUM(G281:H281)</f>
        <v>22.25</v>
      </c>
      <c r="J281" s="21">
        <f>TRUNC((F281*I281),2)</f>
        <v>178</v>
      </c>
    </row>
    <row r="282" spans="1:10" ht="30" x14ac:dyDescent="0.25">
      <c r="A282" s="19" t="s">
        <v>1073</v>
      </c>
      <c r="B282" s="19" t="s">
        <v>1074</v>
      </c>
      <c r="C282" s="281">
        <v>72264</v>
      </c>
      <c r="D282" s="20" t="s">
        <v>1075</v>
      </c>
      <c r="E282" s="19" t="s">
        <v>13</v>
      </c>
      <c r="F282" s="21">
        <v>2</v>
      </c>
      <c r="G282" s="21">
        <v>7.35</v>
      </c>
      <c r="H282" s="21">
        <v>8.0500000000000007</v>
      </c>
      <c r="I282" s="21">
        <f>SUM(G282:H282)</f>
        <v>15.4</v>
      </c>
      <c r="J282" s="21">
        <f>TRUNC((F282*I282),2)</f>
        <v>30.8</v>
      </c>
    </row>
    <row r="283" spans="1:10" x14ac:dyDescent="0.25">
      <c r="A283" s="19" t="s">
        <v>1076</v>
      </c>
      <c r="B283" s="19" t="s">
        <v>585</v>
      </c>
      <c r="C283" s="281"/>
      <c r="D283" s="20" t="s">
        <v>586</v>
      </c>
      <c r="E283" s="19" t="s">
        <v>24</v>
      </c>
      <c r="F283" s="21">
        <v>5</v>
      </c>
      <c r="G283" s="21">
        <v>46.32</v>
      </c>
      <c r="H283" s="21">
        <v>161.12</v>
      </c>
      <c r="I283" s="21">
        <f>SUM(G283:H283)</f>
        <v>207.44</v>
      </c>
      <c r="J283" s="21">
        <f>TRUNC((F283*I283),2)</f>
        <v>1037.2</v>
      </c>
    </row>
    <row r="284" spans="1:10" x14ac:dyDescent="0.25">
      <c r="A284" s="19" t="s">
        <v>1077</v>
      </c>
      <c r="B284" s="19" t="s">
        <v>814</v>
      </c>
      <c r="C284" s="281" t="s">
        <v>815</v>
      </c>
      <c r="D284" s="20" t="s">
        <v>816</v>
      </c>
      <c r="E284" s="19" t="s">
        <v>13</v>
      </c>
      <c r="F284" s="21">
        <v>19</v>
      </c>
      <c r="G284" s="21">
        <v>2.6</v>
      </c>
      <c r="H284" s="21">
        <v>0</v>
      </c>
      <c r="I284" s="21">
        <f>SUM(G284:H284)</f>
        <v>2.6</v>
      </c>
      <c r="J284" s="21">
        <f>TRUNC((F284*I284),2)</f>
        <v>49.4</v>
      </c>
    </row>
    <row r="285" spans="1:10" x14ac:dyDescent="0.25">
      <c r="A285" s="19" t="s">
        <v>1078</v>
      </c>
      <c r="B285" s="19" t="s">
        <v>859</v>
      </c>
      <c r="C285" s="281" t="s">
        <v>860</v>
      </c>
      <c r="D285" s="20" t="s">
        <v>861</v>
      </c>
      <c r="E285" s="19" t="s">
        <v>13</v>
      </c>
      <c r="F285" s="21">
        <v>19</v>
      </c>
      <c r="G285" s="21">
        <v>43.59</v>
      </c>
      <c r="H285" s="21">
        <v>8.44</v>
      </c>
      <c r="I285" s="21">
        <f>SUM(G285:H285)</f>
        <v>52.03</v>
      </c>
      <c r="J285" s="21">
        <f>TRUNC((F285*I285),2)</f>
        <v>988.57</v>
      </c>
    </row>
    <row r="286" spans="1:10" ht="30" x14ac:dyDescent="0.25">
      <c r="A286" s="19" t="s">
        <v>1079</v>
      </c>
      <c r="B286" s="19" t="s">
        <v>1080</v>
      </c>
      <c r="C286" s="281" t="s">
        <v>1081</v>
      </c>
      <c r="D286" s="20" t="s">
        <v>1082</v>
      </c>
      <c r="E286" s="19" t="s">
        <v>17</v>
      </c>
      <c r="F286" s="21">
        <v>28</v>
      </c>
      <c r="G286" s="21">
        <v>3.15</v>
      </c>
      <c r="H286" s="21">
        <v>0</v>
      </c>
      <c r="I286" s="21">
        <f>SUM(G286:H286)</f>
        <v>3.15</v>
      </c>
      <c r="J286" s="21">
        <f>TRUNC((F286*I286),2)</f>
        <v>88.2</v>
      </c>
    </row>
    <row r="287" spans="1:10" ht="30" x14ac:dyDescent="0.25">
      <c r="A287" s="19" t="s">
        <v>1083</v>
      </c>
      <c r="B287" s="19" t="s">
        <v>1084</v>
      </c>
      <c r="C287" s="281" t="s">
        <v>1085</v>
      </c>
      <c r="D287" s="20" t="s">
        <v>1086</v>
      </c>
      <c r="E287" s="19" t="s">
        <v>17</v>
      </c>
      <c r="F287" s="21">
        <v>5</v>
      </c>
      <c r="G287" s="21">
        <v>5.2</v>
      </c>
      <c r="H287" s="21">
        <v>0</v>
      </c>
      <c r="I287" s="21">
        <f>SUM(G287:H287)</f>
        <v>5.2</v>
      </c>
      <c r="J287" s="21">
        <f>TRUNC((F287*I287),2)</f>
        <v>26</v>
      </c>
    </row>
    <row r="288" spans="1:10" ht="30" x14ac:dyDescent="0.25">
      <c r="A288" s="19" t="s">
        <v>1087</v>
      </c>
      <c r="B288" s="19" t="s">
        <v>1088</v>
      </c>
      <c r="C288" s="281" t="s">
        <v>1089</v>
      </c>
      <c r="D288" s="20" t="s">
        <v>1090</v>
      </c>
      <c r="E288" s="19" t="s">
        <v>17</v>
      </c>
      <c r="F288" s="21">
        <v>2</v>
      </c>
      <c r="G288" s="21">
        <v>8.2200000000000006</v>
      </c>
      <c r="H288" s="21">
        <v>1.91</v>
      </c>
      <c r="I288" s="21">
        <f>SUM(G288:H288)</f>
        <v>10.130000000000001</v>
      </c>
      <c r="J288" s="21">
        <f>TRUNC((F288*I288),2)</f>
        <v>20.260000000000002</v>
      </c>
    </row>
    <row r="289" spans="1:10" x14ac:dyDescent="0.25">
      <c r="A289" s="19" t="s">
        <v>1091</v>
      </c>
      <c r="B289" s="19"/>
      <c r="C289" s="281"/>
      <c r="D289" s="20" t="s">
        <v>112</v>
      </c>
      <c r="E289" s="19"/>
      <c r="F289" s="21"/>
      <c r="G289" s="21"/>
      <c r="H289" s="21"/>
      <c r="I289" s="21" t="s">
        <v>9</v>
      </c>
      <c r="J289" s="21"/>
    </row>
    <row r="290" spans="1:10" ht="30" x14ac:dyDescent="0.25">
      <c r="A290" s="19" t="s">
        <v>1092</v>
      </c>
      <c r="B290" s="19" t="s">
        <v>113</v>
      </c>
      <c r="C290" s="281">
        <v>73481</v>
      </c>
      <c r="D290" s="20" t="s">
        <v>114</v>
      </c>
      <c r="E290" s="19" t="s">
        <v>34</v>
      </c>
      <c r="F290" s="21">
        <v>13</v>
      </c>
      <c r="G290" s="21">
        <v>7.38</v>
      </c>
      <c r="H290" s="21">
        <v>19.579999999999998</v>
      </c>
      <c r="I290" s="21">
        <f>SUM(G290:H290)</f>
        <v>26.959999999999997</v>
      </c>
      <c r="J290" s="21">
        <f>TRUNC((F290*I290),2)</f>
        <v>350.48</v>
      </c>
    </row>
    <row r="291" spans="1:10" ht="45" x14ac:dyDescent="0.25">
      <c r="A291" s="19" t="s">
        <v>1093</v>
      </c>
      <c r="B291" s="19" t="s">
        <v>115</v>
      </c>
      <c r="C291" s="281" t="s">
        <v>1094</v>
      </c>
      <c r="D291" s="20" t="s">
        <v>1095</v>
      </c>
      <c r="E291" s="19" t="s">
        <v>17</v>
      </c>
      <c r="F291" s="21">
        <v>17</v>
      </c>
      <c r="G291" s="21">
        <v>10.35</v>
      </c>
      <c r="H291" s="21">
        <v>10.07</v>
      </c>
      <c r="I291" s="21">
        <f>SUM(G291:H291)</f>
        <v>20.420000000000002</v>
      </c>
      <c r="J291" s="21">
        <f>TRUNC((F291*I291),2)</f>
        <v>347.14</v>
      </c>
    </row>
    <row r="292" spans="1:10" ht="30" x14ac:dyDescent="0.25">
      <c r="A292" s="19" t="s">
        <v>1096</v>
      </c>
      <c r="B292" s="19" t="s">
        <v>116</v>
      </c>
      <c r="C292" s="281" t="s">
        <v>1097</v>
      </c>
      <c r="D292" s="20" t="s">
        <v>117</v>
      </c>
      <c r="E292" s="19" t="s">
        <v>34</v>
      </c>
      <c r="F292" s="21">
        <v>3</v>
      </c>
      <c r="G292" s="21">
        <v>296.48</v>
      </c>
      <c r="H292" s="21">
        <v>32.950000000000003</v>
      </c>
      <c r="I292" s="21">
        <f>SUM(G292:H292)</f>
        <v>329.43</v>
      </c>
      <c r="J292" s="21">
        <f>TRUNC((F292*I292),2)</f>
        <v>988.29</v>
      </c>
    </row>
    <row r="293" spans="1:10" ht="45" x14ac:dyDescent="0.25">
      <c r="A293" s="19" t="s">
        <v>1098</v>
      </c>
      <c r="B293" s="19" t="s">
        <v>118</v>
      </c>
      <c r="C293" s="281" t="s">
        <v>1099</v>
      </c>
      <c r="D293" s="20" t="s">
        <v>119</v>
      </c>
      <c r="E293" s="19" t="s">
        <v>34</v>
      </c>
      <c r="F293" s="21">
        <v>6</v>
      </c>
      <c r="G293" s="21">
        <v>3</v>
      </c>
      <c r="H293" s="21">
        <v>4.76</v>
      </c>
      <c r="I293" s="21">
        <f>SUM(G293:H293)</f>
        <v>7.76</v>
      </c>
      <c r="J293" s="21">
        <f>TRUNC((F293*I293),2)</f>
        <v>46.56</v>
      </c>
    </row>
    <row r="294" spans="1:10" x14ac:dyDescent="0.25">
      <c r="A294" s="19" t="s">
        <v>1100</v>
      </c>
      <c r="B294" s="19" t="s">
        <v>120</v>
      </c>
      <c r="C294" s="281" t="s">
        <v>1101</v>
      </c>
      <c r="D294" s="20" t="s">
        <v>121</v>
      </c>
      <c r="E294" s="19" t="s">
        <v>25</v>
      </c>
      <c r="F294" s="21">
        <v>16</v>
      </c>
      <c r="G294" s="21">
        <v>7.35</v>
      </c>
      <c r="H294" s="21">
        <v>1.63</v>
      </c>
      <c r="I294" s="21">
        <f>SUM(G294:H294)</f>
        <v>8.98</v>
      </c>
      <c r="J294" s="21">
        <f>TRUNC((F294*I294),2)</f>
        <v>143.68</v>
      </c>
    </row>
    <row r="295" spans="1:10" ht="60" x14ac:dyDescent="0.25">
      <c r="A295" s="19" t="s">
        <v>1102</v>
      </c>
      <c r="B295" s="19" t="s">
        <v>92</v>
      </c>
      <c r="C295" s="281">
        <v>87647</v>
      </c>
      <c r="D295" s="20" t="s">
        <v>93</v>
      </c>
      <c r="E295" s="19" t="s">
        <v>25</v>
      </c>
      <c r="F295" s="21">
        <v>3</v>
      </c>
      <c r="G295" s="21">
        <v>15.32</v>
      </c>
      <c r="H295" s="21">
        <v>6.87</v>
      </c>
      <c r="I295" s="21">
        <f>SUM(G295:H295)</f>
        <v>22.19</v>
      </c>
      <c r="J295" s="21">
        <f>TRUNC((F295*I295),2)</f>
        <v>66.569999999999993</v>
      </c>
    </row>
    <row r="296" spans="1:10" ht="30" x14ac:dyDescent="0.25">
      <c r="A296" s="19" t="s">
        <v>1103</v>
      </c>
      <c r="B296" s="19" t="s">
        <v>94</v>
      </c>
      <c r="C296" s="281">
        <v>72186</v>
      </c>
      <c r="D296" s="20" t="s">
        <v>95</v>
      </c>
      <c r="E296" s="19" t="s">
        <v>25</v>
      </c>
      <c r="F296" s="21">
        <v>2.5</v>
      </c>
      <c r="G296" s="21">
        <v>99.71</v>
      </c>
      <c r="H296" s="21">
        <v>3.25</v>
      </c>
      <c r="I296" s="21">
        <f>SUM(G296:H296)</f>
        <v>102.96</v>
      </c>
      <c r="J296" s="21">
        <f>TRUNC((F296*I296),2)</f>
        <v>257.39999999999998</v>
      </c>
    </row>
    <row r="297" spans="1:10" x14ac:dyDescent="0.25">
      <c r="A297" s="19" t="s">
        <v>1104</v>
      </c>
      <c r="B297" s="19"/>
      <c r="C297" s="281"/>
      <c r="D297" s="20" t="s">
        <v>32</v>
      </c>
      <c r="E297" s="19"/>
      <c r="F297" s="21"/>
      <c r="G297" s="21"/>
      <c r="H297" s="21"/>
      <c r="I297" s="21" t="s">
        <v>9</v>
      </c>
      <c r="J297" s="21"/>
    </row>
    <row r="298" spans="1:10" ht="30" x14ac:dyDescent="0.25">
      <c r="A298" s="19" t="s">
        <v>1105</v>
      </c>
      <c r="B298" s="19" t="s">
        <v>122</v>
      </c>
      <c r="C298" s="281" t="s">
        <v>1106</v>
      </c>
      <c r="D298" s="20" t="s">
        <v>123</v>
      </c>
      <c r="E298" s="19" t="s">
        <v>25</v>
      </c>
      <c r="F298" s="21">
        <v>25.75</v>
      </c>
      <c r="G298" s="21">
        <v>8.68</v>
      </c>
      <c r="H298" s="21">
        <v>27.18</v>
      </c>
      <c r="I298" s="21">
        <f>SUM(G298:H298)</f>
        <v>35.86</v>
      </c>
      <c r="J298" s="21">
        <f>TRUNC((F298*I298),2)</f>
        <v>923.39</v>
      </c>
    </row>
    <row r="299" spans="1:10" x14ac:dyDescent="0.25">
      <c r="A299" s="19" t="s">
        <v>1107</v>
      </c>
      <c r="B299" s="19" t="s">
        <v>124</v>
      </c>
      <c r="C299" s="281">
        <v>72125</v>
      </c>
      <c r="D299" s="20" t="s">
        <v>125</v>
      </c>
      <c r="E299" s="19" t="s">
        <v>25</v>
      </c>
      <c r="F299" s="21">
        <v>2.36</v>
      </c>
      <c r="G299" s="21">
        <v>1.88</v>
      </c>
      <c r="H299" s="21">
        <v>3.84</v>
      </c>
      <c r="I299" s="21">
        <f>SUM(G299:H299)</f>
        <v>5.72</v>
      </c>
      <c r="J299" s="21">
        <f>TRUNC((F299*I299),2)</f>
        <v>13.49</v>
      </c>
    </row>
    <row r="300" spans="1:10" x14ac:dyDescent="0.25">
      <c r="A300" s="19" t="s">
        <v>1108</v>
      </c>
      <c r="B300" s="19" t="s">
        <v>1109</v>
      </c>
      <c r="C300" s="281"/>
      <c r="D300" s="20" t="s">
        <v>126</v>
      </c>
      <c r="E300" s="19" t="s">
        <v>25</v>
      </c>
      <c r="F300" s="21">
        <v>4.7</v>
      </c>
      <c r="G300" s="21">
        <v>6.37</v>
      </c>
      <c r="H300" s="21">
        <v>20.88</v>
      </c>
      <c r="I300" s="21">
        <f>SUM(G300:H300)</f>
        <v>27.25</v>
      </c>
      <c r="J300" s="21">
        <f>TRUNC((F300*I300),2)</f>
        <v>128.07</v>
      </c>
    </row>
    <row r="301" spans="1:10" x14ac:dyDescent="0.25">
      <c r="A301" s="19" t="s">
        <v>1110</v>
      </c>
      <c r="B301" s="19" t="s">
        <v>1109</v>
      </c>
      <c r="C301" s="281"/>
      <c r="D301" s="20" t="s">
        <v>1111</v>
      </c>
      <c r="E301" s="19" t="s">
        <v>25</v>
      </c>
      <c r="F301" s="21">
        <v>15.64</v>
      </c>
      <c r="G301" s="21">
        <v>6.37</v>
      </c>
      <c r="H301" s="21">
        <v>20.88</v>
      </c>
      <c r="I301" s="21">
        <f>SUM(G301:H301)</f>
        <v>27.25</v>
      </c>
      <c r="J301" s="21">
        <f>TRUNC((F301*I301),2)</f>
        <v>426.19</v>
      </c>
    </row>
    <row r="302" spans="1:10" ht="30" x14ac:dyDescent="0.25">
      <c r="A302" s="19" t="s">
        <v>1112</v>
      </c>
      <c r="B302" s="19" t="s">
        <v>69</v>
      </c>
      <c r="C302" s="281">
        <v>72218</v>
      </c>
      <c r="D302" s="20" t="s">
        <v>70</v>
      </c>
      <c r="E302" s="19" t="s">
        <v>25</v>
      </c>
      <c r="F302" s="21">
        <v>4.43</v>
      </c>
      <c r="G302" s="21">
        <v>1.1599999999999999</v>
      </c>
      <c r="H302" s="21">
        <v>3.07</v>
      </c>
      <c r="I302" s="21">
        <f>SUM(G302:H302)</f>
        <v>4.2299999999999995</v>
      </c>
      <c r="J302" s="21">
        <f>TRUNC((F302*I302),2)</f>
        <v>18.73</v>
      </c>
    </row>
    <row r="303" spans="1:10" x14ac:dyDescent="0.25">
      <c r="A303" s="19" t="s">
        <v>1113</v>
      </c>
      <c r="B303" s="19" t="s">
        <v>87</v>
      </c>
      <c r="C303" s="281">
        <v>85421</v>
      </c>
      <c r="D303" s="20" t="s">
        <v>88</v>
      </c>
      <c r="E303" s="19" t="s">
        <v>25</v>
      </c>
      <c r="F303" s="21">
        <v>1.01</v>
      </c>
      <c r="G303" s="21">
        <v>2.0299999999999998</v>
      </c>
      <c r="H303" s="21">
        <v>6.48</v>
      </c>
      <c r="I303" s="21">
        <f>SUM(G303:H303)</f>
        <v>8.51</v>
      </c>
      <c r="J303" s="21">
        <f>TRUNC((F303*I303),2)</f>
        <v>8.59</v>
      </c>
    </row>
    <row r="304" spans="1:10" x14ac:dyDescent="0.25">
      <c r="A304" s="19" t="s">
        <v>1114</v>
      </c>
      <c r="B304" s="19" t="s">
        <v>127</v>
      </c>
      <c r="C304" s="281">
        <v>72142</v>
      </c>
      <c r="D304" s="20" t="s">
        <v>128</v>
      </c>
      <c r="E304" s="19" t="s">
        <v>13</v>
      </c>
      <c r="F304" s="21">
        <v>1</v>
      </c>
      <c r="G304" s="21">
        <v>1.45</v>
      </c>
      <c r="H304" s="21">
        <v>5.65</v>
      </c>
      <c r="I304" s="21">
        <f>SUM(G304:H304)</f>
        <v>7.1000000000000005</v>
      </c>
      <c r="J304" s="21">
        <f>TRUNC((F304*I304),2)</f>
        <v>7.1</v>
      </c>
    </row>
    <row r="305" spans="1:10" x14ac:dyDescent="0.25">
      <c r="A305" s="19" t="s">
        <v>1115</v>
      </c>
      <c r="B305" s="19" t="s">
        <v>129</v>
      </c>
      <c r="C305" s="281">
        <v>72143</v>
      </c>
      <c r="D305" s="20" t="s">
        <v>130</v>
      </c>
      <c r="E305" s="19" t="s">
        <v>13</v>
      </c>
      <c r="F305" s="21">
        <v>1</v>
      </c>
      <c r="G305" s="21">
        <v>6.95</v>
      </c>
      <c r="H305" s="21">
        <v>27.34</v>
      </c>
      <c r="I305" s="21">
        <f>SUM(G305:H305)</f>
        <v>34.29</v>
      </c>
      <c r="J305" s="21">
        <f>TRUNC((F305*I305),2)</f>
        <v>34.29</v>
      </c>
    </row>
    <row r="306" spans="1:10" ht="90" x14ac:dyDescent="0.25">
      <c r="A306" s="19" t="s">
        <v>1116</v>
      </c>
      <c r="B306" s="19" t="s">
        <v>592</v>
      </c>
      <c r="C306" s="281" t="s">
        <v>593</v>
      </c>
      <c r="D306" s="20" t="s">
        <v>594</v>
      </c>
      <c r="E306" s="19" t="s">
        <v>13</v>
      </c>
      <c r="F306" s="21">
        <v>2</v>
      </c>
      <c r="G306" s="21">
        <v>225</v>
      </c>
      <c r="H306" s="21">
        <v>0</v>
      </c>
      <c r="I306" s="21">
        <f>SUM(G306:H306)</f>
        <v>225</v>
      </c>
      <c r="J306" s="21">
        <f>TRUNC((F306*I306),2)</f>
        <v>450</v>
      </c>
    </row>
    <row r="307" spans="1:10" x14ac:dyDescent="0.25">
      <c r="A307" s="19" t="s">
        <v>1117</v>
      </c>
      <c r="B307" s="19"/>
      <c r="C307" s="281"/>
      <c r="D307" s="20" t="s">
        <v>1118</v>
      </c>
      <c r="E307" s="19"/>
      <c r="F307" s="21"/>
      <c r="G307" s="21"/>
      <c r="H307" s="21"/>
      <c r="I307" s="21" t="s">
        <v>9</v>
      </c>
      <c r="J307" s="21"/>
    </row>
    <row r="308" spans="1:10" ht="30" x14ac:dyDescent="0.25">
      <c r="A308" s="19" t="s">
        <v>1119</v>
      </c>
      <c r="B308" s="19" t="s">
        <v>131</v>
      </c>
      <c r="C308" s="281">
        <v>84123</v>
      </c>
      <c r="D308" s="20" t="s">
        <v>132</v>
      </c>
      <c r="E308" s="19" t="s">
        <v>25</v>
      </c>
      <c r="F308" s="21">
        <v>25.75</v>
      </c>
      <c r="G308" s="21">
        <v>0.96</v>
      </c>
      <c r="H308" s="21">
        <v>3.04</v>
      </c>
      <c r="I308" s="21">
        <f>SUM(G308:H308)</f>
        <v>4</v>
      </c>
      <c r="J308" s="21">
        <f>TRUNC((F308*I308),2)</f>
        <v>103</v>
      </c>
    </row>
    <row r="309" spans="1:10" ht="30" x14ac:dyDescent="0.25">
      <c r="A309" s="19" t="s">
        <v>1120</v>
      </c>
      <c r="B309" s="19" t="s">
        <v>1121</v>
      </c>
      <c r="C309" s="281" t="s">
        <v>1122</v>
      </c>
      <c r="D309" s="20" t="s">
        <v>1123</v>
      </c>
      <c r="E309" s="19" t="s">
        <v>25</v>
      </c>
      <c r="F309" s="21">
        <v>25.75</v>
      </c>
      <c r="G309" s="21">
        <v>344.37</v>
      </c>
      <c r="H309" s="21">
        <v>16.62</v>
      </c>
      <c r="I309" s="21">
        <f>SUM(G309:H309)</f>
        <v>360.99</v>
      </c>
      <c r="J309" s="21">
        <f>TRUNC((F309*I309),2)</f>
        <v>9295.49</v>
      </c>
    </row>
    <row r="310" spans="1:10" ht="30" x14ac:dyDescent="0.25">
      <c r="A310" s="19" t="s">
        <v>1124</v>
      </c>
      <c r="B310" s="19" t="s">
        <v>27</v>
      </c>
      <c r="C310" s="281">
        <v>88497</v>
      </c>
      <c r="D310" s="20" t="s">
        <v>28</v>
      </c>
      <c r="E310" s="19" t="s">
        <v>25</v>
      </c>
      <c r="F310" s="21">
        <v>15.57</v>
      </c>
      <c r="G310" s="21">
        <v>6.18</v>
      </c>
      <c r="H310" s="21">
        <v>4.3499999999999996</v>
      </c>
      <c r="I310" s="21">
        <f>SUM(G310:H310)</f>
        <v>10.53</v>
      </c>
      <c r="J310" s="21">
        <f>TRUNC((F310*I310),2)</f>
        <v>163.95</v>
      </c>
    </row>
    <row r="311" spans="1:10" ht="30" x14ac:dyDescent="0.25">
      <c r="A311" s="19" t="s">
        <v>1125</v>
      </c>
      <c r="B311" s="19" t="s">
        <v>29</v>
      </c>
      <c r="C311" s="281">
        <v>88487</v>
      </c>
      <c r="D311" s="20" t="s">
        <v>30</v>
      </c>
      <c r="E311" s="19" t="s">
        <v>25</v>
      </c>
      <c r="F311" s="21">
        <v>15.57</v>
      </c>
      <c r="G311" s="21">
        <v>4.47</v>
      </c>
      <c r="H311" s="21">
        <v>1.81</v>
      </c>
      <c r="I311" s="21">
        <f>SUM(G311:H311)</f>
        <v>6.2799999999999994</v>
      </c>
      <c r="J311" s="21">
        <f>TRUNC((F311*I311),2)</f>
        <v>97.77</v>
      </c>
    </row>
    <row r="312" spans="1:10" ht="60" x14ac:dyDescent="0.25">
      <c r="A312" s="19" t="s">
        <v>1126</v>
      </c>
      <c r="B312" s="19" t="s">
        <v>46</v>
      </c>
      <c r="C312" s="281" t="s">
        <v>690</v>
      </c>
      <c r="D312" s="20" t="s">
        <v>691</v>
      </c>
      <c r="E312" s="19" t="s">
        <v>25</v>
      </c>
      <c r="F312" s="21">
        <v>2.8</v>
      </c>
      <c r="G312" s="21">
        <v>35.270000000000003</v>
      </c>
      <c r="H312" s="21">
        <v>21.06</v>
      </c>
      <c r="I312" s="21">
        <f>SUM(G312:H312)</f>
        <v>56.33</v>
      </c>
      <c r="J312" s="21">
        <f>TRUNC((F312*I312),2)</f>
        <v>157.72</v>
      </c>
    </row>
    <row r="313" spans="1:10" ht="75" x14ac:dyDescent="0.25">
      <c r="A313" s="19" t="s">
        <v>1127</v>
      </c>
      <c r="B313" s="19" t="s">
        <v>42</v>
      </c>
      <c r="C313" s="281">
        <v>87873</v>
      </c>
      <c r="D313" s="20" t="s">
        <v>43</v>
      </c>
      <c r="E313" s="19" t="s">
        <v>25</v>
      </c>
      <c r="F313" s="21">
        <v>5.6</v>
      </c>
      <c r="G313" s="21">
        <v>2.62</v>
      </c>
      <c r="H313" s="21">
        <v>0.63</v>
      </c>
      <c r="I313" s="21">
        <f>SUM(G313:H313)</f>
        <v>3.25</v>
      </c>
      <c r="J313" s="21">
        <f>TRUNC((F313*I313),2)</f>
        <v>18.2</v>
      </c>
    </row>
    <row r="314" spans="1:10" ht="75" x14ac:dyDescent="0.25">
      <c r="A314" s="19" t="s">
        <v>1128</v>
      </c>
      <c r="B314" s="19" t="s">
        <v>44</v>
      </c>
      <c r="C314" s="281">
        <v>87531</v>
      </c>
      <c r="D314" s="20" t="s">
        <v>45</v>
      </c>
      <c r="E314" s="19" t="s">
        <v>25</v>
      </c>
      <c r="F314" s="21">
        <v>5.6</v>
      </c>
      <c r="G314" s="21">
        <v>12.39</v>
      </c>
      <c r="H314" s="21">
        <v>7.65</v>
      </c>
      <c r="I314" s="21">
        <f>SUM(G314:H314)</f>
        <v>20.04</v>
      </c>
      <c r="J314" s="21">
        <f>TRUNC((F314*I314),2)</f>
        <v>112.22</v>
      </c>
    </row>
    <row r="315" spans="1:10" x14ac:dyDescent="0.25">
      <c r="A315" s="19" t="s">
        <v>1129</v>
      </c>
      <c r="B315" s="19"/>
      <c r="C315" s="281"/>
      <c r="D315" s="20" t="s">
        <v>1130</v>
      </c>
      <c r="E315" s="19"/>
      <c r="F315" s="21"/>
      <c r="G315" s="21"/>
      <c r="H315" s="21"/>
      <c r="I315" s="21" t="s">
        <v>9</v>
      </c>
      <c r="J315" s="21"/>
    </row>
    <row r="316" spans="1:10" ht="60" x14ac:dyDescent="0.25">
      <c r="A316" s="19" t="s">
        <v>1131</v>
      </c>
      <c r="B316" s="19" t="s">
        <v>46</v>
      </c>
      <c r="C316" s="281" t="s">
        <v>690</v>
      </c>
      <c r="D316" s="20" t="s">
        <v>691</v>
      </c>
      <c r="E316" s="19" t="s">
        <v>25</v>
      </c>
      <c r="F316" s="21">
        <v>6.34</v>
      </c>
      <c r="G316" s="21">
        <v>35.270000000000003</v>
      </c>
      <c r="H316" s="21">
        <v>21.06</v>
      </c>
      <c r="I316" s="21">
        <f>SUM(G316:H316)</f>
        <v>56.33</v>
      </c>
      <c r="J316" s="21">
        <f>TRUNC((F316*I316),2)</f>
        <v>357.13</v>
      </c>
    </row>
    <row r="317" spans="1:10" ht="75" x14ac:dyDescent="0.25">
      <c r="A317" s="19" t="s">
        <v>1132</v>
      </c>
      <c r="B317" s="19" t="s">
        <v>42</v>
      </c>
      <c r="C317" s="281">
        <v>87873</v>
      </c>
      <c r="D317" s="20" t="s">
        <v>43</v>
      </c>
      <c r="E317" s="19" t="s">
        <v>25</v>
      </c>
      <c r="F317" s="21">
        <v>12.68</v>
      </c>
      <c r="G317" s="21">
        <v>2.62</v>
      </c>
      <c r="H317" s="21">
        <v>0.63</v>
      </c>
      <c r="I317" s="21">
        <f>SUM(G317:H317)</f>
        <v>3.25</v>
      </c>
      <c r="J317" s="21">
        <f>TRUNC((F317*I317),2)</f>
        <v>41.21</v>
      </c>
    </row>
    <row r="318" spans="1:10" ht="75" x14ac:dyDescent="0.25">
      <c r="A318" s="19" t="s">
        <v>1133</v>
      </c>
      <c r="B318" s="19" t="s">
        <v>44</v>
      </c>
      <c r="C318" s="281">
        <v>87531</v>
      </c>
      <c r="D318" s="20" t="s">
        <v>45</v>
      </c>
      <c r="E318" s="19" t="s">
        <v>25</v>
      </c>
      <c r="F318" s="21">
        <v>12.68</v>
      </c>
      <c r="G318" s="21">
        <v>12.39</v>
      </c>
      <c r="H318" s="21">
        <v>7.65</v>
      </c>
      <c r="I318" s="21">
        <f>SUM(G318:H318)</f>
        <v>20.04</v>
      </c>
      <c r="J318" s="21">
        <f>TRUNC((F318*I318),2)</f>
        <v>254.1</v>
      </c>
    </row>
    <row r="319" spans="1:10" x14ac:dyDescent="0.25">
      <c r="A319" s="19" t="s">
        <v>1134</v>
      </c>
      <c r="B319" s="19" t="s">
        <v>56</v>
      </c>
      <c r="C319" s="281">
        <v>85010</v>
      </c>
      <c r="D319" s="20" t="s">
        <v>57</v>
      </c>
      <c r="E319" s="19" t="s">
        <v>25</v>
      </c>
      <c r="F319" s="21">
        <v>2.79</v>
      </c>
      <c r="G319" s="21">
        <v>261.08</v>
      </c>
      <c r="H319" s="21">
        <v>21.99</v>
      </c>
      <c r="I319" s="21">
        <f>SUM(G319:H319)</f>
        <v>283.07</v>
      </c>
      <c r="J319" s="21">
        <f>TRUNC((F319*I319),2)</f>
        <v>789.76</v>
      </c>
    </row>
    <row r="320" spans="1:10" ht="45" x14ac:dyDescent="0.25">
      <c r="A320" s="19" t="s">
        <v>1135</v>
      </c>
      <c r="B320" s="19" t="s">
        <v>71</v>
      </c>
      <c r="C320" s="281">
        <v>72118</v>
      </c>
      <c r="D320" s="20" t="s">
        <v>133</v>
      </c>
      <c r="E320" s="19" t="s">
        <v>25</v>
      </c>
      <c r="F320" s="21">
        <v>2.79</v>
      </c>
      <c r="G320" s="21">
        <v>114.8</v>
      </c>
      <c r="H320" s="21">
        <v>8.7899999999999991</v>
      </c>
      <c r="I320" s="21">
        <f>SUM(G320:H320)</f>
        <v>123.59</v>
      </c>
      <c r="J320" s="21">
        <f>TRUNC((F320*I320),2)</f>
        <v>344.81</v>
      </c>
    </row>
    <row r="321" spans="1:10" x14ac:dyDescent="0.25">
      <c r="A321" s="19" t="s">
        <v>1136</v>
      </c>
      <c r="B321" s="19"/>
      <c r="C321" s="281"/>
      <c r="D321" s="20" t="s">
        <v>53</v>
      </c>
      <c r="E321" s="19"/>
      <c r="F321" s="21"/>
      <c r="G321" s="21"/>
      <c r="H321" s="21"/>
      <c r="I321" s="21" t="s">
        <v>9</v>
      </c>
      <c r="J321" s="21"/>
    </row>
    <row r="322" spans="1:10" ht="45" x14ac:dyDescent="0.25">
      <c r="A322" s="19" t="s">
        <v>1137</v>
      </c>
      <c r="B322" s="19" t="s">
        <v>134</v>
      </c>
      <c r="C322" s="281" t="s">
        <v>1138</v>
      </c>
      <c r="D322" s="20" t="s">
        <v>135</v>
      </c>
      <c r="E322" s="19" t="s">
        <v>13</v>
      </c>
      <c r="F322" s="21">
        <v>1</v>
      </c>
      <c r="G322" s="21">
        <v>362.03</v>
      </c>
      <c r="H322" s="21">
        <v>68.08</v>
      </c>
      <c r="I322" s="21">
        <f>SUM(G322:H322)</f>
        <v>430.10999999999996</v>
      </c>
      <c r="J322" s="21">
        <f>TRUNC((F322*I322),2)</f>
        <v>430.11</v>
      </c>
    </row>
    <row r="323" spans="1:10" ht="30" x14ac:dyDescent="0.25">
      <c r="A323" s="19" t="s">
        <v>1139</v>
      </c>
      <c r="B323" s="19" t="s">
        <v>136</v>
      </c>
      <c r="C323" s="281" t="s">
        <v>1140</v>
      </c>
      <c r="D323" s="20" t="s">
        <v>137</v>
      </c>
      <c r="E323" s="19" t="s">
        <v>13</v>
      </c>
      <c r="F323" s="21">
        <v>1</v>
      </c>
      <c r="G323" s="21">
        <v>143.56</v>
      </c>
      <c r="H323" s="21">
        <v>25.9</v>
      </c>
      <c r="I323" s="21">
        <f>SUM(G323:H323)</f>
        <v>169.46</v>
      </c>
      <c r="J323" s="21">
        <f>TRUNC((F323*I323),2)</f>
        <v>169.46</v>
      </c>
    </row>
    <row r="324" spans="1:10" x14ac:dyDescent="0.25">
      <c r="A324" s="19" t="s">
        <v>1141</v>
      </c>
      <c r="B324" s="19" t="s">
        <v>138</v>
      </c>
      <c r="C324" s="281" t="s">
        <v>1142</v>
      </c>
      <c r="D324" s="20" t="s">
        <v>139</v>
      </c>
      <c r="E324" s="19" t="s">
        <v>25</v>
      </c>
      <c r="F324" s="21">
        <v>5.58</v>
      </c>
      <c r="G324" s="21">
        <v>6.9</v>
      </c>
      <c r="H324" s="21">
        <v>5.99</v>
      </c>
      <c r="I324" s="21">
        <f>SUM(G324:H324)</f>
        <v>12.89</v>
      </c>
      <c r="J324" s="21">
        <f>TRUNC((F324*I324),2)</f>
        <v>71.92</v>
      </c>
    </row>
    <row r="325" spans="1:10" x14ac:dyDescent="0.25">
      <c r="A325" s="19" t="s">
        <v>1143</v>
      </c>
      <c r="B325" s="19"/>
      <c r="C325" s="281"/>
      <c r="D325" s="20" t="s">
        <v>26</v>
      </c>
      <c r="E325" s="19"/>
      <c r="F325" s="21"/>
      <c r="G325" s="21"/>
      <c r="H325" s="21"/>
      <c r="I325" s="21" t="s">
        <v>9</v>
      </c>
      <c r="J325" s="21"/>
    </row>
    <row r="326" spans="1:10" ht="30" x14ac:dyDescent="0.25">
      <c r="A326" s="19" t="s">
        <v>1144</v>
      </c>
      <c r="B326" s="19" t="s">
        <v>27</v>
      </c>
      <c r="C326" s="281">
        <v>88497</v>
      </c>
      <c r="D326" s="20" t="s">
        <v>28</v>
      </c>
      <c r="E326" s="19" t="s">
        <v>25</v>
      </c>
      <c r="F326" s="21">
        <v>138.78</v>
      </c>
      <c r="G326" s="21">
        <v>6.18</v>
      </c>
      <c r="H326" s="21">
        <v>4.3499999999999996</v>
      </c>
      <c r="I326" s="21">
        <f>SUM(G326:H326)</f>
        <v>10.53</v>
      </c>
      <c r="J326" s="21">
        <f>TRUNC((F326*I326),2)</f>
        <v>1461.35</v>
      </c>
    </row>
    <row r="327" spans="1:10" ht="30" x14ac:dyDescent="0.25">
      <c r="A327" s="19" t="s">
        <v>1145</v>
      </c>
      <c r="B327" s="19" t="s">
        <v>29</v>
      </c>
      <c r="C327" s="281">
        <v>88487</v>
      </c>
      <c r="D327" s="20" t="s">
        <v>30</v>
      </c>
      <c r="E327" s="19" t="s">
        <v>25</v>
      </c>
      <c r="F327" s="21">
        <v>277.56</v>
      </c>
      <c r="G327" s="21">
        <v>4.47</v>
      </c>
      <c r="H327" s="21">
        <v>1.81</v>
      </c>
      <c r="I327" s="21">
        <f>SUM(G327:H327)</f>
        <v>6.2799999999999994</v>
      </c>
      <c r="J327" s="21">
        <f>TRUNC((F327*I327),2)</f>
        <v>1743.07</v>
      </c>
    </row>
    <row r="328" spans="1:10" x14ac:dyDescent="0.25">
      <c r="A328" s="19" t="s">
        <v>1146</v>
      </c>
      <c r="B328" s="19"/>
      <c r="C328" s="281"/>
      <c r="D328" s="20" t="s">
        <v>63</v>
      </c>
      <c r="E328" s="19"/>
      <c r="F328" s="21"/>
      <c r="G328" s="21"/>
      <c r="H328" s="21"/>
      <c r="I328" s="21" t="s">
        <v>9</v>
      </c>
      <c r="J328" s="21"/>
    </row>
    <row r="329" spans="1:10" ht="30" x14ac:dyDescent="0.25">
      <c r="A329" s="19" t="s">
        <v>1147</v>
      </c>
      <c r="B329" s="19" t="s">
        <v>1148</v>
      </c>
      <c r="C329" s="281"/>
      <c r="D329" s="20" t="s">
        <v>1149</v>
      </c>
      <c r="E329" s="19" t="s">
        <v>13</v>
      </c>
      <c r="F329" s="21">
        <v>1</v>
      </c>
      <c r="G329" s="21">
        <v>1973.43</v>
      </c>
      <c r="H329" s="21">
        <v>414.2</v>
      </c>
      <c r="I329" s="21">
        <f>SUM(G329:H329)</f>
        <v>2387.63</v>
      </c>
      <c r="J329" s="21">
        <f>TRUNC((F329*I329),2)</f>
        <v>2387.63</v>
      </c>
    </row>
    <row r="330" spans="1:10" ht="30" x14ac:dyDescent="0.25">
      <c r="A330" s="19" t="s">
        <v>1150</v>
      </c>
      <c r="B330" s="19" t="s">
        <v>1151</v>
      </c>
      <c r="C330" s="281"/>
      <c r="D330" s="20" t="s">
        <v>1152</v>
      </c>
      <c r="E330" s="19" t="s">
        <v>13</v>
      </c>
      <c r="F330" s="21">
        <v>1</v>
      </c>
      <c r="G330" s="21">
        <v>1024.96</v>
      </c>
      <c r="H330" s="21">
        <v>251.07</v>
      </c>
      <c r="I330" s="21">
        <f>SUM(G330:H330)</f>
        <v>1276.03</v>
      </c>
      <c r="J330" s="21">
        <f>TRUNC((F330*I330),2)</f>
        <v>1276.03</v>
      </c>
    </row>
    <row r="331" spans="1:10" ht="30" x14ac:dyDescent="0.25">
      <c r="A331" s="19" t="s">
        <v>1153</v>
      </c>
      <c r="B331" s="19" t="s">
        <v>1154</v>
      </c>
      <c r="C331" s="281"/>
      <c r="D331" s="20" t="s">
        <v>1155</v>
      </c>
      <c r="E331" s="19" t="s">
        <v>13</v>
      </c>
      <c r="F331" s="21">
        <v>1</v>
      </c>
      <c r="G331" s="21">
        <v>692.08</v>
      </c>
      <c r="H331" s="21">
        <v>235.65</v>
      </c>
      <c r="I331" s="21">
        <f>SUM(G331:H331)</f>
        <v>927.73</v>
      </c>
      <c r="J331" s="21">
        <f>TRUNC((F331*I331),2)</f>
        <v>927.73</v>
      </c>
    </row>
    <row r="332" spans="1:10" ht="30" x14ac:dyDescent="0.25">
      <c r="A332" s="19" t="s">
        <v>1156</v>
      </c>
      <c r="B332" s="19" t="s">
        <v>1157</v>
      </c>
      <c r="C332" s="281"/>
      <c r="D332" s="20" t="s">
        <v>1158</v>
      </c>
      <c r="E332" s="19" t="s">
        <v>13</v>
      </c>
      <c r="F332" s="21">
        <v>1</v>
      </c>
      <c r="G332" s="21">
        <v>783.39</v>
      </c>
      <c r="H332" s="21">
        <v>239.95</v>
      </c>
      <c r="I332" s="21">
        <f>SUM(G332:H332)</f>
        <v>1023.3399999999999</v>
      </c>
      <c r="J332" s="21">
        <f>TRUNC((F332*I332),2)</f>
        <v>1023.34</v>
      </c>
    </row>
    <row r="333" spans="1:10" ht="30" x14ac:dyDescent="0.25">
      <c r="A333" s="19" t="s">
        <v>1159</v>
      </c>
      <c r="B333" s="19" t="s">
        <v>1160</v>
      </c>
      <c r="C333" s="281"/>
      <c r="D333" s="20" t="s">
        <v>1161</v>
      </c>
      <c r="E333" s="19" t="s">
        <v>13</v>
      </c>
      <c r="F333" s="21">
        <v>1</v>
      </c>
      <c r="G333" s="21">
        <v>599.65</v>
      </c>
      <c r="H333" s="21">
        <v>133.13</v>
      </c>
      <c r="I333" s="21">
        <f>SUM(G333:H333)</f>
        <v>732.78</v>
      </c>
      <c r="J333" s="21">
        <f>TRUNC((F333*I333),2)</f>
        <v>732.78</v>
      </c>
    </row>
    <row r="334" spans="1:10" ht="30" x14ac:dyDescent="0.25">
      <c r="A334" s="19" t="s">
        <v>1162</v>
      </c>
      <c r="B334" s="19" t="s">
        <v>1163</v>
      </c>
      <c r="C334" s="281"/>
      <c r="D334" s="20" t="s">
        <v>1164</v>
      </c>
      <c r="E334" s="19" t="s">
        <v>13</v>
      </c>
      <c r="F334" s="21">
        <v>1</v>
      </c>
      <c r="G334" s="21">
        <v>1091.97</v>
      </c>
      <c r="H334" s="21">
        <v>254.3</v>
      </c>
      <c r="I334" s="21">
        <f>SUM(G334:H334)</f>
        <v>1346.27</v>
      </c>
      <c r="J334" s="21">
        <f>TRUNC((F334*I334),2)</f>
        <v>1346.27</v>
      </c>
    </row>
    <row r="335" spans="1:10" ht="30" x14ac:dyDescent="0.25">
      <c r="A335" s="19" t="s">
        <v>1165</v>
      </c>
      <c r="B335" s="19" t="s">
        <v>1166</v>
      </c>
      <c r="C335" s="281"/>
      <c r="D335" s="20" t="s">
        <v>1167</v>
      </c>
      <c r="E335" s="19" t="s">
        <v>13</v>
      </c>
      <c r="F335" s="21">
        <v>1</v>
      </c>
      <c r="G335" s="21">
        <v>937.09</v>
      </c>
      <c r="H335" s="21">
        <v>247.13</v>
      </c>
      <c r="I335" s="21">
        <f>SUM(G335:H335)</f>
        <v>1184.22</v>
      </c>
      <c r="J335" s="21">
        <f>TRUNC((F335*I335),2)</f>
        <v>1184.22</v>
      </c>
    </row>
    <row r="336" spans="1:10" ht="30" x14ac:dyDescent="0.25">
      <c r="A336" s="19" t="s">
        <v>1168</v>
      </c>
      <c r="B336" s="19" t="s">
        <v>1169</v>
      </c>
      <c r="C336" s="281"/>
      <c r="D336" s="20" t="s">
        <v>1170</v>
      </c>
      <c r="E336" s="19" t="s">
        <v>13</v>
      </c>
      <c r="F336" s="21">
        <v>1</v>
      </c>
      <c r="G336" s="21">
        <v>658.59</v>
      </c>
      <c r="H336" s="21">
        <v>130.74</v>
      </c>
      <c r="I336" s="21">
        <f>SUM(G336:H336)</f>
        <v>789.33</v>
      </c>
      <c r="J336" s="21">
        <f>TRUNC((F336*I336),2)</f>
        <v>789.33</v>
      </c>
    </row>
    <row r="337" spans="1:10" ht="30" x14ac:dyDescent="0.25">
      <c r="A337" s="19" t="s">
        <v>1171</v>
      </c>
      <c r="B337" s="19" t="s">
        <v>1172</v>
      </c>
      <c r="C337" s="281"/>
      <c r="D337" s="20" t="s">
        <v>1173</v>
      </c>
      <c r="E337" s="19" t="s">
        <v>13</v>
      </c>
      <c r="F337" s="21">
        <v>1</v>
      </c>
      <c r="G337" s="21">
        <v>1803.13</v>
      </c>
      <c r="H337" s="21">
        <v>239.71</v>
      </c>
      <c r="I337" s="21">
        <f>SUM(G337:H337)</f>
        <v>2042.8400000000001</v>
      </c>
      <c r="J337" s="21">
        <f>TRUNC((F337*I337),2)</f>
        <v>2042.84</v>
      </c>
    </row>
    <row r="338" spans="1:10" ht="30" x14ac:dyDescent="0.25">
      <c r="A338" s="19" t="s">
        <v>1174</v>
      </c>
      <c r="B338" s="19" t="s">
        <v>1175</v>
      </c>
      <c r="C338" s="281"/>
      <c r="D338" s="20" t="s">
        <v>1176</v>
      </c>
      <c r="E338" s="19" t="s">
        <v>13</v>
      </c>
      <c r="F338" s="21">
        <v>1</v>
      </c>
      <c r="G338" s="21">
        <v>1758.45</v>
      </c>
      <c r="H338" s="21">
        <v>237.56</v>
      </c>
      <c r="I338" s="21">
        <f>SUM(G338:H338)</f>
        <v>1996.01</v>
      </c>
      <c r="J338" s="21">
        <f>TRUNC((F338*I338),2)</f>
        <v>1996.01</v>
      </c>
    </row>
    <row r="339" spans="1:10" ht="30" x14ac:dyDescent="0.25">
      <c r="A339" s="19" t="s">
        <v>1177</v>
      </c>
      <c r="B339" s="19" t="s">
        <v>1178</v>
      </c>
      <c r="C339" s="281"/>
      <c r="D339" s="20" t="s">
        <v>1179</v>
      </c>
      <c r="E339" s="19" t="s">
        <v>13</v>
      </c>
      <c r="F339" s="21">
        <v>1</v>
      </c>
      <c r="G339" s="21">
        <v>2541.21</v>
      </c>
      <c r="H339" s="21">
        <v>342.79</v>
      </c>
      <c r="I339" s="21">
        <f>SUM(G339:H339)</f>
        <v>2884</v>
      </c>
      <c r="J339" s="21">
        <f>TRUNC((F339*I339),2)</f>
        <v>2884</v>
      </c>
    </row>
    <row r="340" spans="1:10" ht="30" x14ac:dyDescent="0.25">
      <c r="A340" s="19" t="s">
        <v>1180</v>
      </c>
      <c r="B340" s="19" t="s">
        <v>1181</v>
      </c>
      <c r="C340" s="281"/>
      <c r="D340" s="20" t="s">
        <v>1182</v>
      </c>
      <c r="E340" s="19" t="s">
        <v>13</v>
      </c>
      <c r="F340" s="21">
        <v>1</v>
      </c>
      <c r="G340" s="21">
        <v>1730.15</v>
      </c>
      <c r="H340" s="21">
        <v>237.56</v>
      </c>
      <c r="I340" s="21">
        <f>SUM(G340:H340)</f>
        <v>1967.71</v>
      </c>
      <c r="J340" s="21">
        <f>TRUNC((F340*I340),2)</f>
        <v>1967.71</v>
      </c>
    </row>
    <row r="341" spans="1:10" ht="30" x14ac:dyDescent="0.25">
      <c r="A341" s="19" t="s">
        <v>1183</v>
      </c>
      <c r="B341" s="19" t="s">
        <v>1184</v>
      </c>
      <c r="C341" s="281"/>
      <c r="D341" s="20" t="s">
        <v>1185</v>
      </c>
      <c r="E341" s="19" t="s">
        <v>13</v>
      </c>
      <c r="F341" s="21">
        <v>2</v>
      </c>
      <c r="G341" s="21">
        <v>1685.47</v>
      </c>
      <c r="H341" s="21">
        <v>235.41</v>
      </c>
      <c r="I341" s="21">
        <f>SUM(G341:H341)</f>
        <v>1920.88</v>
      </c>
      <c r="J341" s="21">
        <f>TRUNC((F341*I341),2)</f>
        <v>3841.76</v>
      </c>
    </row>
    <row r="342" spans="1:10" ht="30" x14ac:dyDescent="0.25">
      <c r="A342" s="19" t="s">
        <v>1186</v>
      </c>
      <c r="B342" s="19" t="s">
        <v>1187</v>
      </c>
      <c r="C342" s="281"/>
      <c r="D342" s="20" t="s">
        <v>1188</v>
      </c>
      <c r="E342" s="19" t="s">
        <v>13</v>
      </c>
      <c r="F342" s="21">
        <v>3</v>
      </c>
      <c r="G342" s="21">
        <v>1778.73</v>
      </c>
      <c r="H342" s="21">
        <v>239.71</v>
      </c>
      <c r="I342" s="21">
        <f>SUM(G342:H342)</f>
        <v>2018.44</v>
      </c>
      <c r="J342" s="21">
        <f>TRUNC((F342*I342),2)</f>
        <v>6055.32</v>
      </c>
    </row>
    <row r="343" spans="1:10" ht="30" x14ac:dyDescent="0.25">
      <c r="A343" s="19" t="s">
        <v>1189</v>
      </c>
      <c r="B343" s="19" t="s">
        <v>1190</v>
      </c>
      <c r="C343" s="281"/>
      <c r="D343" s="20" t="s">
        <v>1191</v>
      </c>
      <c r="E343" s="19" t="s">
        <v>13</v>
      </c>
      <c r="F343" s="21">
        <v>1</v>
      </c>
      <c r="G343" s="21">
        <v>1172.55</v>
      </c>
      <c r="H343" s="21">
        <v>201.45</v>
      </c>
      <c r="I343" s="21">
        <f>SUM(G343:H343)</f>
        <v>1374</v>
      </c>
      <c r="J343" s="21">
        <f>TRUNC((F343*I343),2)</f>
        <v>1374</v>
      </c>
    </row>
    <row r="344" spans="1:10" ht="30" x14ac:dyDescent="0.25">
      <c r="A344" s="19" t="s">
        <v>1192</v>
      </c>
      <c r="B344" s="19" t="s">
        <v>1193</v>
      </c>
      <c r="C344" s="281"/>
      <c r="D344" s="20" t="s">
        <v>1194</v>
      </c>
      <c r="E344" s="19" t="s">
        <v>13</v>
      </c>
      <c r="F344" s="21">
        <v>1</v>
      </c>
      <c r="G344" s="21">
        <v>858.13</v>
      </c>
      <c r="H344" s="21">
        <v>147.02000000000001</v>
      </c>
      <c r="I344" s="21">
        <f>SUM(G344:H344)</f>
        <v>1005.15</v>
      </c>
      <c r="J344" s="21">
        <f>TRUNC((F344*I344),2)</f>
        <v>1005.15</v>
      </c>
    </row>
    <row r="345" spans="1:10" ht="30" x14ac:dyDescent="0.25">
      <c r="A345" s="19" t="s">
        <v>1195</v>
      </c>
      <c r="B345" s="19" t="s">
        <v>1196</v>
      </c>
      <c r="C345" s="281"/>
      <c r="D345" s="20" t="s">
        <v>1197</v>
      </c>
      <c r="E345" s="19" t="s">
        <v>13</v>
      </c>
      <c r="F345" s="21">
        <v>1</v>
      </c>
      <c r="G345" s="21">
        <v>1471.35</v>
      </c>
      <c r="H345" s="21">
        <v>185.79</v>
      </c>
      <c r="I345" s="21">
        <f>SUM(G345:H345)</f>
        <v>1657.1399999999999</v>
      </c>
      <c r="J345" s="21">
        <f>TRUNC((F345*I345),2)</f>
        <v>1657.14</v>
      </c>
    </row>
    <row r="346" spans="1:10" x14ac:dyDescent="0.25">
      <c r="A346" s="19" t="s">
        <v>1198</v>
      </c>
      <c r="B346" s="19"/>
      <c r="C346" s="281"/>
      <c r="D346" s="20" t="s">
        <v>64</v>
      </c>
      <c r="E346" s="19"/>
      <c r="F346" s="21"/>
      <c r="G346" s="21"/>
      <c r="H346" s="21"/>
      <c r="I346" s="21" t="s">
        <v>9</v>
      </c>
      <c r="J346" s="21"/>
    </row>
    <row r="347" spans="1:10" ht="30" x14ac:dyDescent="0.25">
      <c r="A347" s="19" t="s">
        <v>1199</v>
      </c>
      <c r="B347" s="19" t="s">
        <v>1200</v>
      </c>
      <c r="C347" s="281"/>
      <c r="D347" s="20" t="s">
        <v>1201</v>
      </c>
      <c r="E347" s="19" t="s">
        <v>13</v>
      </c>
      <c r="F347" s="21">
        <v>1</v>
      </c>
      <c r="G347" s="21">
        <v>2350.9299999999998</v>
      </c>
      <c r="H347" s="21">
        <v>223.41</v>
      </c>
      <c r="I347" s="21">
        <f>SUM(G347:H347)</f>
        <v>2574.3399999999997</v>
      </c>
      <c r="J347" s="290">
        <f>TRUNC((F347*I347),2)</f>
        <v>2574.34</v>
      </c>
    </row>
    <row r="348" spans="1:10" ht="30" x14ac:dyDescent="0.25">
      <c r="A348" s="19" t="s">
        <v>1202</v>
      </c>
      <c r="B348" s="19" t="s">
        <v>1203</v>
      </c>
      <c r="C348" s="281"/>
      <c r="D348" s="20" t="s">
        <v>1204</v>
      </c>
      <c r="E348" s="19" t="s">
        <v>13</v>
      </c>
      <c r="F348" s="21">
        <v>1</v>
      </c>
      <c r="G348" s="21">
        <v>2404.96</v>
      </c>
      <c r="H348" s="21">
        <v>526.35</v>
      </c>
      <c r="I348" s="21">
        <f>SUM(G348:H348)</f>
        <v>2931.31</v>
      </c>
      <c r="J348" s="290">
        <f>TRUNC((F348*I348),2)</f>
        <v>2931.31</v>
      </c>
    </row>
    <row r="349" spans="1:10" x14ac:dyDescent="0.25">
      <c r="A349" s="19" t="s">
        <v>1205</v>
      </c>
      <c r="B349" s="19" t="s">
        <v>1206</v>
      </c>
      <c r="C349" s="281"/>
      <c r="D349" s="20" t="s">
        <v>153</v>
      </c>
      <c r="E349" s="19" t="s">
        <v>13</v>
      </c>
      <c r="F349" s="21">
        <v>1</v>
      </c>
      <c r="G349" s="21">
        <v>40087.57</v>
      </c>
      <c r="H349" s="21">
        <v>342.7</v>
      </c>
      <c r="I349" s="21">
        <f>SUM(G349:H349)</f>
        <v>40430.269999999997</v>
      </c>
      <c r="J349" s="290">
        <f>TRUNC((F349*I349),2)</f>
        <v>40430.269999999997</v>
      </c>
    </row>
    <row r="350" spans="1:10" x14ac:dyDescent="0.25">
      <c r="A350" s="19" t="s">
        <v>1207</v>
      </c>
      <c r="B350" s="19"/>
      <c r="C350" s="281"/>
      <c r="D350" s="20" t="s">
        <v>617</v>
      </c>
      <c r="E350" s="19"/>
      <c r="F350" s="21"/>
      <c r="G350" s="21"/>
      <c r="H350" s="21"/>
      <c r="I350" s="21" t="s">
        <v>9</v>
      </c>
      <c r="J350" s="21"/>
    </row>
    <row r="351" spans="1:10" x14ac:dyDescent="0.25">
      <c r="A351" s="19" t="s">
        <v>1208</v>
      </c>
      <c r="B351" s="19" t="s">
        <v>36</v>
      </c>
      <c r="C351" s="281">
        <v>9537</v>
      </c>
      <c r="D351" s="20" t="s">
        <v>37</v>
      </c>
      <c r="E351" s="19" t="s">
        <v>25</v>
      </c>
      <c r="F351" s="21">
        <v>117.98</v>
      </c>
      <c r="G351" s="21">
        <v>0.61</v>
      </c>
      <c r="H351" s="21">
        <v>1.07</v>
      </c>
      <c r="I351" s="21">
        <f>SUM(G351:H351)</f>
        <v>1.6800000000000002</v>
      </c>
      <c r="J351" s="21">
        <f>TRUNC((F351*I351),2)</f>
        <v>198.2</v>
      </c>
    </row>
    <row r="352" spans="1:10" x14ac:dyDescent="0.25">
      <c r="A352" s="19" t="s">
        <v>1209</v>
      </c>
      <c r="B352" s="19" t="s">
        <v>60</v>
      </c>
      <c r="C352" s="281" t="s">
        <v>927</v>
      </c>
      <c r="D352" s="20" t="s">
        <v>61</v>
      </c>
      <c r="E352" s="19" t="s">
        <v>25</v>
      </c>
      <c r="F352" s="21">
        <v>17.100000000000001</v>
      </c>
      <c r="G352" s="21">
        <v>3.14</v>
      </c>
      <c r="H352" s="21">
        <v>4.5999999999999996</v>
      </c>
      <c r="I352" s="21">
        <f>SUM(G352:H352)</f>
        <v>7.74</v>
      </c>
      <c r="J352" s="21">
        <f>TRUNC((F352*I352),2)</f>
        <v>132.35</v>
      </c>
    </row>
    <row r="353" spans="1:10" x14ac:dyDescent="0.25">
      <c r="A353" s="291" t="s">
        <v>1210</v>
      </c>
      <c r="B353" s="291"/>
      <c r="C353" s="291"/>
      <c r="D353" s="291"/>
      <c r="E353" s="291"/>
      <c r="F353" s="291"/>
      <c r="G353" s="291"/>
      <c r="H353" s="291"/>
      <c r="I353" s="291"/>
      <c r="J353" s="292">
        <f>SUM(J239:J352)</f>
        <v>159324.60000000003</v>
      </c>
    </row>
    <row r="355" spans="1:10" x14ac:dyDescent="0.25">
      <c r="A355" s="157" t="s">
        <v>154</v>
      </c>
      <c r="B355" s="157"/>
      <c r="C355" s="157"/>
      <c r="D355" s="157"/>
      <c r="E355" s="157"/>
      <c r="F355" s="157"/>
      <c r="G355" s="157"/>
      <c r="H355" s="157"/>
      <c r="I355" s="157"/>
      <c r="J355" s="22">
        <f>SUM(J12:J353)/2</f>
        <v>475317.88999999978</v>
      </c>
    </row>
    <row r="356" spans="1:10" x14ac:dyDescent="0.25">
      <c r="A356" s="150" t="s">
        <v>1212</v>
      </c>
      <c r="B356" s="150"/>
      <c r="C356" s="150"/>
      <c r="D356" s="150"/>
      <c r="E356" s="150"/>
      <c r="F356" s="150"/>
      <c r="G356" s="150"/>
      <c r="H356" s="150"/>
      <c r="I356" s="150"/>
      <c r="J356" s="23">
        <f>(J355-(J349+J348+J347+J128+J122))*'BDI SERV'!H38</f>
        <v>100722.39356676457</v>
      </c>
    </row>
    <row r="357" spans="1:10" x14ac:dyDescent="0.25">
      <c r="A357" s="147" t="s">
        <v>193</v>
      </c>
      <c r="B357" s="148"/>
      <c r="C357" s="148"/>
      <c r="D357" s="148"/>
      <c r="E357" s="148"/>
      <c r="F357" s="148"/>
      <c r="G357" s="148"/>
      <c r="H357" s="148"/>
      <c r="I357" s="149"/>
      <c r="J357" s="23">
        <f>(J349+J348+J347+J128+J122)*'BDI EQUIP'!H39</f>
        <v>11233.270679576273</v>
      </c>
    </row>
    <row r="358" spans="1:10" x14ac:dyDescent="0.25">
      <c r="A358" s="150" t="s">
        <v>194</v>
      </c>
      <c r="B358" s="150"/>
      <c r="C358" s="150"/>
      <c r="D358" s="150"/>
      <c r="E358" s="150"/>
      <c r="F358" s="150"/>
      <c r="G358" s="150"/>
      <c r="H358" s="150"/>
      <c r="I358" s="150"/>
      <c r="J358" s="23">
        <f>J355+J356</f>
        <v>576040.28356676432</v>
      </c>
    </row>
    <row r="359" spans="1:10" x14ac:dyDescent="0.25">
      <c r="A359" s="150" t="s">
        <v>195</v>
      </c>
      <c r="B359" s="150"/>
      <c r="C359" s="150"/>
      <c r="D359" s="150"/>
      <c r="E359" s="150"/>
      <c r="F359" s="150"/>
      <c r="G359" s="150"/>
      <c r="H359" s="150"/>
      <c r="I359" s="150"/>
      <c r="J359" s="23">
        <f>J358/339.22</f>
        <v>1698.1318423641421</v>
      </c>
    </row>
  </sheetData>
  <mergeCells count="16">
    <mergeCell ref="A19:I19"/>
    <mergeCell ref="A88:I88"/>
    <mergeCell ref="A64:I64"/>
    <mergeCell ref="A125:I125"/>
    <mergeCell ref="A131:I131"/>
    <mergeCell ref="A170:I170"/>
    <mergeCell ref="A237:I237"/>
    <mergeCell ref="A353:I353"/>
    <mergeCell ref="A357:I357"/>
    <mergeCell ref="A358:I358"/>
    <mergeCell ref="A359:I359"/>
    <mergeCell ref="A2:J2"/>
    <mergeCell ref="A3:J3"/>
    <mergeCell ref="A4:J4"/>
    <mergeCell ref="A355:I355"/>
    <mergeCell ref="A356:I356"/>
  </mergeCells>
  <pageMargins left="0.51181102362204722" right="0.51181102362204722" top="0.78740157480314965" bottom="0.78740157480314965" header="0.31496062992125984" footer="0.31496062992125984"/>
  <pageSetup paperSize="9" scale="61" fitToHeight="1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Q45"/>
  <sheetViews>
    <sheetView workbookViewId="0">
      <selection activeCell="K41" sqref="A1:K41"/>
    </sheetView>
  </sheetViews>
  <sheetFormatPr defaultRowHeight="15" x14ac:dyDescent="0.25"/>
  <cols>
    <col min="1" max="2" width="1.140625" customWidth="1"/>
    <col min="3" max="3" width="4.7109375" customWidth="1"/>
    <col min="4" max="4" width="4.140625" customWidth="1"/>
    <col min="5" max="5" width="11.28515625" customWidth="1"/>
    <col min="6" max="6" width="50.7109375" customWidth="1"/>
    <col min="7" max="7" width="8" bestFit="1" customWidth="1"/>
    <col min="8" max="8" width="13" customWidth="1"/>
    <col min="9" max="9" width="7" customWidth="1"/>
    <col min="10" max="10" width="0.85546875" customWidth="1"/>
    <col min="11" max="11" width="1.140625" customWidth="1"/>
    <col min="14" max="14" width="11.140625" customWidth="1"/>
    <col min="257" max="258" width="1.140625" customWidth="1"/>
    <col min="259" max="259" width="4.7109375" customWidth="1"/>
    <col min="260" max="260" width="4.140625" customWidth="1"/>
    <col min="261" max="261" width="11.28515625" customWidth="1"/>
    <col min="262" max="262" width="50.7109375" customWidth="1"/>
    <col min="263" max="263" width="8" bestFit="1" customWidth="1"/>
    <col min="264" max="264" width="13" customWidth="1"/>
    <col min="265" max="265" width="7" customWidth="1"/>
    <col min="266" max="266" width="0.85546875" customWidth="1"/>
    <col min="267" max="267" width="1.140625" customWidth="1"/>
    <col min="270" max="270" width="11.140625" customWidth="1"/>
    <col min="513" max="514" width="1.140625" customWidth="1"/>
    <col min="515" max="515" width="4.7109375" customWidth="1"/>
    <col min="516" max="516" width="4.140625" customWidth="1"/>
    <col min="517" max="517" width="11.28515625" customWidth="1"/>
    <col min="518" max="518" width="50.7109375" customWidth="1"/>
    <col min="519" max="519" width="8" bestFit="1" customWidth="1"/>
    <col min="520" max="520" width="13" customWidth="1"/>
    <col min="521" max="521" width="7" customWidth="1"/>
    <col min="522" max="522" width="0.85546875" customWidth="1"/>
    <col min="523" max="523" width="1.140625" customWidth="1"/>
    <col min="526" max="526" width="11.140625" customWidth="1"/>
    <col min="769" max="770" width="1.140625" customWidth="1"/>
    <col min="771" max="771" width="4.7109375" customWidth="1"/>
    <col min="772" max="772" width="4.140625" customWidth="1"/>
    <col min="773" max="773" width="11.28515625" customWidth="1"/>
    <col min="774" max="774" width="50.7109375" customWidth="1"/>
    <col min="775" max="775" width="8" bestFit="1" customWidth="1"/>
    <col min="776" max="776" width="13" customWidth="1"/>
    <col min="777" max="777" width="7" customWidth="1"/>
    <col min="778" max="778" width="0.85546875" customWidth="1"/>
    <col min="779" max="779" width="1.140625" customWidth="1"/>
    <col min="782" max="782" width="11.140625" customWidth="1"/>
    <col min="1025" max="1026" width="1.140625" customWidth="1"/>
    <col min="1027" max="1027" width="4.7109375" customWidth="1"/>
    <col min="1028" max="1028" width="4.140625" customWidth="1"/>
    <col min="1029" max="1029" width="11.28515625" customWidth="1"/>
    <col min="1030" max="1030" width="50.7109375" customWidth="1"/>
    <col min="1031" max="1031" width="8" bestFit="1" customWidth="1"/>
    <col min="1032" max="1032" width="13" customWidth="1"/>
    <col min="1033" max="1033" width="7" customWidth="1"/>
    <col min="1034" max="1034" width="0.85546875" customWidth="1"/>
    <col min="1035" max="1035" width="1.140625" customWidth="1"/>
    <col min="1038" max="1038" width="11.140625" customWidth="1"/>
    <col min="1281" max="1282" width="1.140625" customWidth="1"/>
    <col min="1283" max="1283" width="4.7109375" customWidth="1"/>
    <col min="1284" max="1284" width="4.140625" customWidth="1"/>
    <col min="1285" max="1285" width="11.28515625" customWidth="1"/>
    <col min="1286" max="1286" width="50.7109375" customWidth="1"/>
    <col min="1287" max="1287" width="8" bestFit="1" customWidth="1"/>
    <col min="1288" max="1288" width="13" customWidth="1"/>
    <col min="1289" max="1289" width="7" customWidth="1"/>
    <col min="1290" max="1290" width="0.85546875" customWidth="1"/>
    <col min="1291" max="1291" width="1.140625" customWidth="1"/>
    <col min="1294" max="1294" width="11.140625" customWidth="1"/>
    <col min="1537" max="1538" width="1.140625" customWidth="1"/>
    <col min="1539" max="1539" width="4.7109375" customWidth="1"/>
    <col min="1540" max="1540" width="4.140625" customWidth="1"/>
    <col min="1541" max="1541" width="11.28515625" customWidth="1"/>
    <col min="1542" max="1542" width="50.7109375" customWidth="1"/>
    <col min="1543" max="1543" width="8" bestFit="1" customWidth="1"/>
    <col min="1544" max="1544" width="13" customWidth="1"/>
    <col min="1545" max="1545" width="7" customWidth="1"/>
    <col min="1546" max="1546" width="0.85546875" customWidth="1"/>
    <col min="1547" max="1547" width="1.140625" customWidth="1"/>
    <col min="1550" max="1550" width="11.140625" customWidth="1"/>
    <col min="1793" max="1794" width="1.140625" customWidth="1"/>
    <col min="1795" max="1795" width="4.7109375" customWidth="1"/>
    <col min="1796" max="1796" width="4.140625" customWidth="1"/>
    <col min="1797" max="1797" width="11.28515625" customWidth="1"/>
    <col min="1798" max="1798" width="50.7109375" customWidth="1"/>
    <col min="1799" max="1799" width="8" bestFit="1" customWidth="1"/>
    <col min="1800" max="1800" width="13" customWidth="1"/>
    <col min="1801" max="1801" width="7" customWidth="1"/>
    <col min="1802" max="1802" width="0.85546875" customWidth="1"/>
    <col min="1803" max="1803" width="1.140625" customWidth="1"/>
    <col min="1806" max="1806" width="11.140625" customWidth="1"/>
    <col min="2049" max="2050" width="1.140625" customWidth="1"/>
    <col min="2051" max="2051" width="4.7109375" customWidth="1"/>
    <col min="2052" max="2052" width="4.140625" customWidth="1"/>
    <col min="2053" max="2053" width="11.28515625" customWidth="1"/>
    <col min="2054" max="2054" width="50.7109375" customWidth="1"/>
    <col min="2055" max="2055" width="8" bestFit="1" customWidth="1"/>
    <col min="2056" max="2056" width="13" customWidth="1"/>
    <col min="2057" max="2057" width="7" customWidth="1"/>
    <col min="2058" max="2058" width="0.85546875" customWidth="1"/>
    <col min="2059" max="2059" width="1.140625" customWidth="1"/>
    <col min="2062" max="2062" width="11.140625" customWidth="1"/>
    <col min="2305" max="2306" width="1.140625" customWidth="1"/>
    <col min="2307" max="2307" width="4.7109375" customWidth="1"/>
    <col min="2308" max="2308" width="4.140625" customWidth="1"/>
    <col min="2309" max="2309" width="11.28515625" customWidth="1"/>
    <col min="2310" max="2310" width="50.7109375" customWidth="1"/>
    <col min="2311" max="2311" width="8" bestFit="1" customWidth="1"/>
    <col min="2312" max="2312" width="13" customWidth="1"/>
    <col min="2313" max="2313" width="7" customWidth="1"/>
    <col min="2314" max="2314" width="0.85546875" customWidth="1"/>
    <col min="2315" max="2315" width="1.140625" customWidth="1"/>
    <col min="2318" max="2318" width="11.140625" customWidth="1"/>
    <col min="2561" max="2562" width="1.140625" customWidth="1"/>
    <col min="2563" max="2563" width="4.7109375" customWidth="1"/>
    <col min="2564" max="2564" width="4.140625" customWidth="1"/>
    <col min="2565" max="2565" width="11.28515625" customWidth="1"/>
    <col min="2566" max="2566" width="50.7109375" customWidth="1"/>
    <col min="2567" max="2567" width="8" bestFit="1" customWidth="1"/>
    <col min="2568" max="2568" width="13" customWidth="1"/>
    <col min="2569" max="2569" width="7" customWidth="1"/>
    <col min="2570" max="2570" width="0.85546875" customWidth="1"/>
    <col min="2571" max="2571" width="1.140625" customWidth="1"/>
    <col min="2574" max="2574" width="11.140625" customWidth="1"/>
    <col min="2817" max="2818" width="1.140625" customWidth="1"/>
    <col min="2819" max="2819" width="4.7109375" customWidth="1"/>
    <col min="2820" max="2820" width="4.140625" customWidth="1"/>
    <col min="2821" max="2821" width="11.28515625" customWidth="1"/>
    <col min="2822" max="2822" width="50.7109375" customWidth="1"/>
    <col min="2823" max="2823" width="8" bestFit="1" customWidth="1"/>
    <col min="2824" max="2824" width="13" customWidth="1"/>
    <col min="2825" max="2825" width="7" customWidth="1"/>
    <col min="2826" max="2826" width="0.85546875" customWidth="1"/>
    <col min="2827" max="2827" width="1.140625" customWidth="1"/>
    <col min="2830" max="2830" width="11.140625" customWidth="1"/>
    <col min="3073" max="3074" width="1.140625" customWidth="1"/>
    <col min="3075" max="3075" width="4.7109375" customWidth="1"/>
    <col min="3076" max="3076" width="4.140625" customWidth="1"/>
    <col min="3077" max="3077" width="11.28515625" customWidth="1"/>
    <col min="3078" max="3078" width="50.7109375" customWidth="1"/>
    <col min="3079" max="3079" width="8" bestFit="1" customWidth="1"/>
    <col min="3080" max="3080" width="13" customWidth="1"/>
    <col min="3081" max="3081" width="7" customWidth="1"/>
    <col min="3082" max="3082" width="0.85546875" customWidth="1"/>
    <col min="3083" max="3083" width="1.140625" customWidth="1"/>
    <col min="3086" max="3086" width="11.140625" customWidth="1"/>
    <col min="3329" max="3330" width="1.140625" customWidth="1"/>
    <col min="3331" max="3331" width="4.7109375" customWidth="1"/>
    <col min="3332" max="3332" width="4.140625" customWidth="1"/>
    <col min="3333" max="3333" width="11.28515625" customWidth="1"/>
    <col min="3334" max="3334" width="50.7109375" customWidth="1"/>
    <col min="3335" max="3335" width="8" bestFit="1" customWidth="1"/>
    <col min="3336" max="3336" width="13" customWidth="1"/>
    <col min="3337" max="3337" width="7" customWidth="1"/>
    <col min="3338" max="3338" width="0.85546875" customWidth="1"/>
    <col min="3339" max="3339" width="1.140625" customWidth="1"/>
    <col min="3342" max="3342" width="11.140625" customWidth="1"/>
    <col min="3585" max="3586" width="1.140625" customWidth="1"/>
    <col min="3587" max="3587" width="4.7109375" customWidth="1"/>
    <col min="3588" max="3588" width="4.140625" customWidth="1"/>
    <col min="3589" max="3589" width="11.28515625" customWidth="1"/>
    <col min="3590" max="3590" width="50.7109375" customWidth="1"/>
    <col min="3591" max="3591" width="8" bestFit="1" customWidth="1"/>
    <col min="3592" max="3592" width="13" customWidth="1"/>
    <col min="3593" max="3593" width="7" customWidth="1"/>
    <col min="3594" max="3594" width="0.85546875" customWidth="1"/>
    <col min="3595" max="3595" width="1.140625" customWidth="1"/>
    <col min="3598" max="3598" width="11.140625" customWidth="1"/>
    <col min="3841" max="3842" width="1.140625" customWidth="1"/>
    <col min="3843" max="3843" width="4.7109375" customWidth="1"/>
    <col min="3844" max="3844" width="4.140625" customWidth="1"/>
    <col min="3845" max="3845" width="11.28515625" customWidth="1"/>
    <col min="3846" max="3846" width="50.7109375" customWidth="1"/>
    <col min="3847" max="3847" width="8" bestFit="1" customWidth="1"/>
    <col min="3848" max="3848" width="13" customWidth="1"/>
    <col min="3849" max="3849" width="7" customWidth="1"/>
    <col min="3850" max="3850" width="0.85546875" customWidth="1"/>
    <col min="3851" max="3851" width="1.140625" customWidth="1"/>
    <col min="3854" max="3854" width="11.140625" customWidth="1"/>
    <col min="4097" max="4098" width="1.140625" customWidth="1"/>
    <col min="4099" max="4099" width="4.7109375" customWidth="1"/>
    <col min="4100" max="4100" width="4.140625" customWidth="1"/>
    <col min="4101" max="4101" width="11.28515625" customWidth="1"/>
    <col min="4102" max="4102" width="50.7109375" customWidth="1"/>
    <col min="4103" max="4103" width="8" bestFit="1" customWidth="1"/>
    <col min="4104" max="4104" width="13" customWidth="1"/>
    <col min="4105" max="4105" width="7" customWidth="1"/>
    <col min="4106" max="4106" width="0.85546875" customWidth="1"/>
    <col min="4107" max="4107" width="1.140625" customWidth="1"/>
    <col min="4110" max="4110" width="11.140625" customWidth="1"/>
    <col min="4353" max="4354" width="1.140625" customWidth="1"/>
    <col min="4355" max="4355" width="4.7109375" customWidth="1"/>
    <col min="4356" max="4356" width="4.140625" customWidth="1"/>
    <col min="4357" max="4357" width="11.28515625" customWidth="1"/>
    <col min="4358" max="4358" width="50.7109375" customWidth="1"/>
    <col min="4359" max="4359" width="8" bestFit="1" customWidth="1"/>
    <col min="4360" max="4360" width="13" customWidth="1"/>
    <col min="4361" max="4361" width="7" customWidth="1"/>
    <col min="4362" max="4362" width="0.85546875" customWidth="1"/>
    <col min="4363" max="4363" width="1.140625" customWidth="1"/>
    <col min="4366" max="4366" width="11.140625" customWidth="1"/>
    <col min="4609" max="4610" width="1.140625" customWidth="1"/>
    <col min="4611" max="4611" width="4.7109375" customWidth="1"/>
    <col min="4612" max="4612" width="4.140625" customWidth="1"/>
    <col min="4613" max="4613" width="11.28515625" customWidth="1"/>
    <col min="4614" max="4614" width="50.7109375" customWidth="1"/>
    <col min="4615" max="4615" width="8" bestFit="1" customWidth="1"/>
    <col min="4616" max="4616" width="13" customWidth="1"/>
    <col min="4617" max="4617" width="7" customWidth="1"/>
    <col min="4618" max="4618" width="0.85546875" customWidth="1"/>
    <col min="4619" max="4619" width="1.140625" customWidth="1"/>
    <col min="4622" max="4622" width="11.140625" customWidth="1"/>
    <col min="4865" max="4866" width="1.140625" customWidth="1"/>
    <col min="4867" max="4867" width="4.7109375" customWidth="1"/>
    <col min="4868" max="4868" width="4.140625" customWidth="1"/>
    <col min="4869" max="4869" width="11.28515625" customWidth="1"/>
    <col min="4870" max="4870" width="50.7109375" customWidth="1"/>
    <col min="4871" max="4871" width="8" bestFit="1" customWidth="1"/>
    <col min="4872" max="4872" width="13" customWidth="1"/>
    <col min="4873" max="4873" width="7" customWidth="1"/>
    <col min="4874" max="4874" width="0.85546875" customWidth="1"/>
    <col min="4875" max="4875" width="1.140625" customWidth="1"/>
    <col min="4878" max="4878" width="11.140625" customWidth="1"/>
    <col min="5121" max="5122" width="1.140625" customWidth="1"/>
    <col min="5123" max="5123" width="4.7109375" customWidth="1"/>
    <col min="5124" max="5124" width="4.140625" customWidth="1"/>
    <col min="5125" max="5125" width="11.28515625" customWidth="1"/>
    <col min="5126" max="5126" width="50.7109375" customWidth="1"/>
    <col min="5127" max="5127" width="8" bestFit="1" customWidth="1"/>
    <col min="5128" max="5128" width="13" customWidth="1"/>
    <col min="5129" max="5129" width="7" customWidth="1"/>
    <col min="5130" max="5130" width="0.85546875" customWidth="1"/>
    <col min="5131" max="5131" width="1.140625" customWidth="1"/>
    <col min="5134" max="5134" width="11.140625" customWidth="1"/>
    <col min="5377" max="5378" width="1.140625" customWidth="1"/>
    <col min="5379" max="5379" width="4.7109375" customWidth="1"/>
    <col min="5380" max="5380" width="4.140625" customWidth="1"/>
    <col min="5381" max="5381" width="11.28515625" customWidth="1"/>
    <col min="5382" max="5382" width="50.7109375" customWidth="1"/>
    <col min="5383" max="5383" width="8" bestFit="1" customWidth="1"/>
    <col min="5384" max="5384" width="13" customWidth="1"/>
    <col min="5385" max="5385" width="7" customWidth="1"/>
    <col min="5386" max="5386" width="0.85546875" customWidth="1"/>
    <col min="5387" max="5387" width="1.140625" customWidth="1"/>
    <col min="5390" max="5390" width="11.140625" customWidth="1"/>
    <col min="5633" max="5634" width="1.140625" customWidth="1"/>
    <col min="5635" max="5635" width="4.7109375" customWidth="1"/>
    <col min="5636" max="5636" width="4.140625" customWidth="1"/>
    <col min="5637" max="5637" width="11.28515625" customWidth="1"/>
    <col min="5638" max="5638" width="50.7109375" customWidth="1"/>
    <col min="5639" max="5639" width="8" bestFit="1" customWidth="1"/>
    <col min="5640" max="5640" width="13" customWidth="1"/>
    <col min="5641" max="5641" width="7" customWidth="1"/>
    <col min="5642" max="5642" width="0.85546875" customWidth="1"/>
    <col min="5643" max="5643" width="1.140625" customWidth="1"/>
    <col min="5646" max="5646" width="11.140625" customWidth="1"/>
    <col min="5889" max="5890" width="1.140625" customWidth="1"/>
    <col min="5891" max="5891" width="4.7109375" customWidth="1"/>
    <col min="5892" max="5892" width="4.140625" customWidth="1"/>
    <col min="5893" max="5893" width="11.28515625" customWidth="1"/>
    <col min="5894" max="5894" width="50.7109375" customWidth="1"/>
    <col min="5895" max="5895" width="8" bestFit="1" customWidth="1"/>
    <col min="5896" max="5896" width="13" customWidth="1"/>
    <col min="5897" max="5897" width="7" customWidth="1"/>
    <col min="5898" max="5898" width="0.85546875" customWidth="1"/>
    <col min="5899" max="5899" width="1.140625" customWidth="1"/>
    <col min="5902" max="5902" width="11.140625" customWidth="1"/>
    <col min="6145" max="6146" width="1.140625" customWidth="1"/>
    <col min="6147" max="6147" width="4.7109375" customWidth="1"/>
    <col min="6148" max="6148" width="4.140625" customWidth="1"/>
    <col min="6149" max="6149" width="11.28515625" customWidth="1"/>
    <col min="6150" max="6150" width="50.7109375" customWidth="1"/>
    <col min="6151" max="6151" width="8" bestFit="1" customWidth="1"/>
    <col min="6152" max="6152" width="13" customWidth="1"/>
    <col min="6153" max="6153" width="7" customWidth="1"/>
    <col min="6154" max="6154" width="0.85546875" customWidth="1"/>
    <col min="6155" max="6155" width="1.140625" customWidth="1"/>
    <col min="6158" max="6158" width="11.140625" customWidth="1"/>
    <col min="6401" max="6402" width="1.140625" customWidth="1"/>
    <col min="6403" max="6403" width="4.7109375" customWidth="1"/>
    <col min="6404" max="6404" width="4.140625" customWidth="1"/>
    <col min="6405" max="6405" width="11.28515625" customWidth="1"/>
    <col min="6406" max="6406" width="50.7109375" customWidth="1"/>
    <col min="6407" max="6407" width="8" bestFit="1" customWidth="1"/>
    <col min="6408" max="6408" width="13" customWidth="1"/>
    <col min="6409" max="6409" width="7" customWidth="1"/>
    <col min="6410" max="6410" width="0.85546875" customWidth="1"/>
    <col min="6411" max="6411" width="1.140625" customWidth="1"/>
    <col min="6414" max="6414" width="11.140625" customWidth="1"/>
    <col min="6657" max="6658" width="1.140625" customWidth="1"/>
    <col min="6659" max="6659" width="4.7109375" customWidth="1"/>
    <col min="6660" max="6660" width="4.140625" customWidth="1"/>
    <col min="6661" max="6661" width="11.28515625" customWidth="1"/>
    <col min="6662" max="6662" width="50.7109375" customWidth="1"/>
    <col min="6663" max="6663" width="8" bestFit="1" customWidth="1"/>
    <col min="6664" max="6664" width="13" customWidth="1"/>
    <col min="6665" max="6665" width="7" customWidth="1"/>
    <col min="6666" max="6666" width="0.85546875" customWidth="1"/>
    <col min="6667" max="6667" width="1.140625" customWidth="1"/>
    <col min="6670" max="6670" width="11.140625" customWidth="1"/>
    <col min="6913" max="6914" width="1.140625" customWidth="1"/>
    <col min="6915" max="6915" width="4.7109375" customWidth="1"/>
    <col min="6916" max="6916" width="4.140625" customWidth="1"/>
    <col min="6917" max="6917" width="11.28515625" customWidth="1"/>
    <col min="6918" max="6918" width="50.7109375" customWidth="1"/>
    <col min="6919" max="6919" width="8" bestFit="1" customWidth="1"/>
    <col min="6920" max="6920" width="13" customWidth="1"/>
    <col min="6921" max="6921" width="7" customWidth="1"/>
    <col min="6922" max="6922" width="0.85546875" customWidth="1"/>
    <col min="6923" max="6923" width="1.140625" customWidth="1"/>
    <col min="6926" max="6926" width="11.140625" customWidth="1"/>
    <col min="7169" max="7170" width="1.140625" customWidth="1"/>
    <col min="7171" max="7171" width="4.7109375" customWidth="1"/>
    <col min="7172" max="7172" width="4.140625" customWidth="1"/>
    <col min="7173" max="7173" width="11.28515625" customWidth="1"/>
    <col min="7174" max="7174" width="50.7109375" customWidth="1"/>
    <col min="7175" max="7175" width="8" bestFit="1" customWidth="1"/>
    <col min="7176" max="7176" width="13" customWidth="1"/>
    <col min="7177" max="7177" width="7" customWidth="1"/>
    <col min="7178" max="7178" width="0.85546875" customWidth="1"/>
    <col min="7179" max="7179" width="1.140625" customWidth="1"/>
    <col min="7182" max="7182" width="11.140625" customWidth="1"/>
    <col min="7425" max="7426" width="1.140625" customWidth="1"/>
    <col min="7427" max="7427" width="4.7109375" customWidth="1"/>
    <col min="7428" max="7428" width="4.140625" customWidth="1"/>
    <col min="7429" max="7429" width="11.28515625" customWidth="1"/>
    <col min="7430" max="7430" width="50.7109375" customWidth="1"/>
    <col min="7431" max="7431" width="8" bestFit="1" customWidth="1"/>
    <col min="7432" max="7432" width="13" customWidth="1"/>
    <col min="7433" max="7433" width="7" customWidth="1"/>
    <col min="7434" max="7434" width="0.85546875" customWidth="1"/>
    <col min="7435" max="7435" width="1.140625" customWidth="1"/>
    <col min="7438" max="7438" width="11.140625" customWidth="1"/>
    <col min="7681" max="7682" width="1.140625" customWidth="1"/>
    <col min="7683" max="7683" width="4.7109375" customWidth="1"/>
    <col min="7684" max="7684" width="4.140625" customWidth="1"/>
    <col min="7685" max="7685" width="11.28515625" customWidth="1"/>
    <col min="7686" max="7686" width="50.7109375" customWidth="1"/>
    <col min="7687" max="7687" width="8" bestFit="1" customWidth="1"/>
    <col min="7688" max="7688" width="13" customWidth="1"/>
    <col min="7689" max="7689" width="7" customWidth="1"/>
    <col min="7690" max="7690" width="0.85546875" customWidth="1"/>
    <col min="7691" max="7691" width="1.140625" customWidth="1"/>
    <col min="7694" max="7694" width="11.140625" customWidth="1"/>
    <col min="7937" max="7938" width="1.140625" customWidth="1"/>
    <col min="7939" max="7939" width="4.7109375" customWidth="1"/>
    <col min="7940" max="7940" width="4.140625" customWidth="1"/>
    <col min="7941" max="7941" width="11.28515625" customWidth="1"/>
    <col min="7942" max="7942" width="50.7109375" customWidth="1"/>
    <col min="7943" max="7943" width="8" bestFit="1" customWidth="1"/>
    <col min="7944" max="7944" width="13" customWidth="1"/>
    <col min="7945" max="7945" width="7" customWidth="1"/>
    <col min="7946" max="7946" width="0.85546875" customWidth="1"/>
    <col min="7947" max="7947" width="1.140625" customWidth="1"/>
    <col min="7950" max="7950" width="11.140625" customWidth="1"/>
    <col min="8193" max="8194" width="1.140625" customWidth="1"/>
    <col min="8195" max="8195" width="4.7109375" customWidth="1"/>
    <col min="8196" max="8196" width="4.140625" customWidth="1"/>
    <col min="8197" max="8197" width="11.28515625" customWidth="1"/>
    <col min="8198" max="8198" width="50.7109375" customWidth="1"/>
    <col min="8199" max="8199" width="8" bestFit="1" customWidth="1"/>
    <col min="8200" max="8200" width="13" customWidth="1"/>
    <col min="8201" max="8201" width="7" customWidth="1"/>
    <col min="8202" max="8202" width="0.85546875" customWidth="1"/>
    <col min="8203" max="8203" width="1.140625" customWidth="1"/>
    <col min="8206" max="8206" width="11.140625" customWidth="1"/>
    <col min="8449" max="8450" width="1.140625" customWidth="1"/>
    <col min="8451" max="8451" width="4.7109375" customWidth="1"/>
    <col min="8452" max="8452" width="4.140625" customWidth="1"/>
    <col min="8453" max="8453" width="11.28515625" customWidth="1"/>
    <col min="8454" max="8454" width="50.7109375" customWidth="1"/>
    <col min="8455" max="8455" width="8" bestFit="1" customWidth="1"/>
    <col min="8456" max="8456" width="13" customWidth="1"/>
    <col min="8457" max="8457" width="7" customWidth="1"/>
    <col min="8458" max="8458" width="0.85546875" customWidth="1"/>
    <col min="8459" max="8459" width="1.140625" customWidth="1"/>
    <col min="8462" max="8462" width="11.140625" customWidth="1"/>
    <col min="8705" max="8706" width="1.140625" customWidth="1"/>
    <col min="8707" max="8707" width="4.7109375" customWidth="1"/>
    <col min="8708" max="8708" width="4.140625" customWidth="1"/>
    <col min="8709" max="8709" width="11.28515625" customWidth="1"/>
    <col min="8710" max="8710" width="50.7109375" customWidth="1"/>
    <col min="8711" max="8711" width="8" bestFit="1" customWidth="1"/>
    <col min="8712" max="8712" width="13" customWidth="1"/>
    <col min="8713" max="8713" width="7" customWidth="1"/>
    <col min="8714" max="8714" width="0.85546875" customWidth="1"/>
    <col min="8715" max="8715" width="1.140625" customWidth="1"/>
    <col min="8718" max="8718" width="11.140625" customWidth="1"/>
    <col min="8961" max="8962" width="1.140625" customWidth="1"/>
    <col min="8963" max="8963" width="4.7109375" customWidth="1"/>
    <col min="8964" max="8964" width="4.140625" customWidth="1"/>
    <col min="8965" max="8965" width="11.28515625" customWidth="1"/>
    <col min="8966" max="8966" width="50.7109375" customWidth="1"/>
    <col min="8967" max="8967" width="8" bestFit="1" customWidth="1"/>
    <col min="8968" max="8968" width="13" customWidth="1"/>
    <col min="8969" max="8969" width="7" customWidth="1"/>
    <col min="8970" max="8970" width="0.85546875" customWidth="1"/>
    <col min="8971" max="8971" width="1.140625" customWidth="1"/>
    <col min="8974" max="8974" width="11.140625" customWidth="1"/>
    <col min="9217" max="9218" width="1.140625" customWidth="1"/>
    <col min="9219" max="9219" width="4.7109375" customWidth="1"/>
    <col min="9220" max="9220" width="4.140625" customWidth="1"/>
    <col min="9221" max="9221" width="11.28515625" customWidth="1"/>
    <col min="9222" max="9222" width="50.7109375" customWidth="1"/>
    <col min="9223" max="9223" width="8" bestFit="1" customWidth="1"/>
    <col min="9224" max="9224" width="13" customWidth="1"/>
    <col min="9225" max="9225" width="7" customWidth="1"/>
    <col min="9226" max="9226" width="0.85546875" customWidth="1"/>
    <col min="9227" max="9227" width="1.140625" customWidth="1"/>
    <col min="9230" max="9230" width="11.140625" customWidth="1"/>
    <col min="9473" max="9474" width="1.140625" customWidth="1"/>
    <col min="9475" max="9475" width="4.7109375" customWidth="1"/>
    <col min="9476" max="9476" width="4.140625" customWidth="1"/>
    <col min="9477" max="9477" width="11.28515625" customWidth="1"/>
    <col min="9478" max="9478" width="50.7109375" customWidth="1"/>
    <col min="9479" max="9479" width="8" bestFit="1" customWidth="1"/>
    <col min="9480" max="9480" width="13" customWidth="1"/>
    <col min="9481" max="9481" width="7" customWidth="1"/>
    <col min="9482" max="9482" width="0.85546875" customWidth="1"/>
    <col min="9483" max="9483" width="1.140625" customWidth="1"/>
    <col min="9486" max="9486" width="11.140625" customWidth="1"/>
    <col min="9729" max="9730" width="1.140625" customWidth="1"/>
    <col min="9731" max="9731" width="4.7109375" customWidth="1"/>
    <col min="9732" max="9732" width="4.140625" customWidth="1"/>
    <col min="9733" max="9733" width="11.28515625" customWidth="1"/>
    <col min="9734" max="9734" width="50.7109375" customWidth="1"/>
    <col min="9735" max="9735" width="8" bestFit="1" customWidth="1"/>
    <col min="9736" max="9736" width="13" customWidth="1"/>
    <col min="9737" max="9737" width="7" customWidth="1"/>
    <col min="9738" max="9738" width="0.85546875" customWidth="1"/>
    <col min="9739" max="9739" width="1.140625" customWidth="1"/>
    <col min="9742" max="9742" width="11.140625" customWidth="1"/>
    <col min="9985" max="9986" width="1.140625" customWidth="1"/>
    <col min="9987" max="9987" width="4.7109375" customWidth="1"/>
    <col min="9988" max="9988" width="4.140625" customWidth="1"/>
    <col min="9989" max="9989" width="11.28515625" customWidth="1"/>
    <col min="9990" max="9990" width="50.7109375" customWidth="1"/>
    <col min="9991" max="9991" width="8" bestFit="1" customWidth="1"/>
    <col min="9992" max="9992" width="13" customWidth="1"/>
    <col min="9993" max="9993" width="7" customWidth="1"/>
    <col min="9994" max="9994" width="0.85546875" customWidth="1"/>
    <col min="9995" max="9995" width="1.140625" customWidth="1"/>
    <col min="9998" max="9998" width="11.140625" customWidth="1"/>
    <col min="10241" max="10242" width="1.140625" customWidth="1"/>
    <col min="10243" max="10243" width="4.7109375" customWidth="1"/>
    <col min="10244" max="10244" width="4.140625" customWidth="1"/>
    <col min="10245" max="10245" width="11.28515625" customWidth="1"/>
    <col min="10246" max="10246" width="50.7109375" customWidth="1"/>
    <col min="10247" max="10247" width="8" bestFit="1" customWidth="1"/>
    <col min="10248" max="10248" width="13" customWidth="1"/>
    <col min="10249" max="10249" width="7" customWidth="1"/>
    <col min="10250" max="10250" width="0.85546875" customWidth="1"/>
    <col min="10251" max="10251" width="1.140625" customWidth="1"/>
    <col min="10254" max="10254" width="11.140625" customWidth="1"/>
    <col min="10497" max="10498" width="1.140625" customWidth="1"/>
    <col min="10499" max="10499" width="4.7109375" customWidth="1"/>
    <col min="10500" max="10500" width="4.140625" customWidth="1"/>
    <col min="10501" max="10501" width="11.28515625" customWidth="1"/>
    <col min="10502" max="10502" width="50.7109375" customWidth="1"/>
    <col min="10503" max="10503" width="8" bestFit="1" customWidth="1"/>
    <col min="10504" max="10504" width="13" customWidth="1"/>
    <col min="10505" max="10505" width="7" customWidth="1"/>
    <col min="10506" max="10506" width="0.85546875" customWidth="1"/>
    <col min="10507" max="10507" width="1.140625" customWidth="1"/>
    <col min="10510" max="10510" width="11.140625" customWidth="1"/>
    <col min="10753" max="10754" width="1.140625" customWidth="1"/>
    <col min="10755" max="10755" width="4.7109375" customWidth="1"/>
    <col min="10756" max="10756" width="4.140625" customWidth="1"/>
    <col min="10757" max="10757" width="11.28515625" customWidth="1"/>
    <col min="10758" max="10758" width="50.7109375" customWidth="1"/>
    <col min="10759" max="10759" width="8" bestFit="1" customWidth="1"/>
    <col min="10760" max="10760" width="13" customWidth="1"/>
    <col min="10761" max="10761" width="7" customWidth="1"/>
    <col min="10762" max="10762" width="0.85546875" customWidth="1"/>
    <col min="10763" max="10763" width="1.140625" customWidth="1"/>
    <col min="10766" max="10766" width="11.140625" customWidth="1"/>
    <col min="11009" max="11010" width="1.140625" customWidth="1"/>
    <col min="11011" max="11011" width="4.7109375" customWidth="1"/>
    <col min="11012" max="11012" width="4.140625" customWidth="1"/>
    <col min="11013" max="11013" width="11.28515625" customWidth="1"/>
    <col min="11014" max="11014" width="50.7109375" customWidth="1"/>
    <col min="11015" max="11015" width="8" bestFit="1" customWidth="1"/>
    <col min="11016" max="11016" width="13" customWidth="1"/>
    <col min="11017" max="11017" width="7" customWidth="1"/>
    <col min="11018" max="11018" width="0.85546875" customWidth="1"/>
    <col min="11019" max="11019" width="1.140625" customWidth="1"/>
    <col min="11022" max="11022" width="11.140625" customWidth="1"/>
    <col min="11265" max="11266" width="1.140625" customWidth="1"/>
    <col min="11267" max="11267" width="4.7109375" customWidth="1"/>
    <col min="11268" max="11268" width="4.140625" customWidth="1"/>
    <col min="11269" max="11269" width="11.28515625" customWidth="1"/>
    <col min="11270" max="11270" width="50.7109375" customWidth="1"/>
    <col min="11271" max="11271" width="8" bestFit="1" customWidth="1"/>
    <col min="11272" max="11272" width="13" customWidth="1"/>
    <col min="11273" max="11273" width="7" customWidth="1"/>
    <col min="11274" max="11274" width="0.85546875" customWidth="1"/>
    <col min="11275" max="11275" width="1.140625" customWidth="1"/>
    <col min="11278" max="11278" width="11.140625" customWidth="1"/>
    <col min="11521" max="11522" width="1.140625" customWidth="1"/>
    <col min="11523" max="11523" width="4.7109375" customWidth="1"/>
    <col min="11524" max="11524" width="4.140625" customWidth="1"/>
    <col min="11525" max="11525" width="11.28515625" customWidth="1"/>
    <col min="11526" max="11526" width="50.7109375" customWidth="1"/>
    <col min="11527" max="11527" width="8" bestFit="1" customWidth="1"/>
    <col min="11528" max="11528" width="13" customWidth="1"/>
    <col min="11529" max="11529" width="7" customWidth="1"/>
    <col min="11530" max="11530" width="0.85546875" customWidth="1"/>
    <col min="11531" max="11531" width="1.140625" customWidth="1"/>
    <col min="11534" max="11534" width="11.140625" customWidth="1"/>
    <col min="11777" max="11778" width="1.140625" customWidth="1"/>
    <col min="11779" max="11779" width="4.7109375" customWidth="1"/>
    <col min="11780" max="11780" width="4.140625" customWidth="1"/>
    <col min="11781" max="11781" width="11.28515625" customWidth="1"/>
    <col min="11782" max="11782" width="50.7109375" customWidth="1"/>
    <col min="11783" max="11783" width="8" bestFit="1" customWidth="1"/>
    <col min="11784" max="11784" width="13" customWidth="1"/>
    <col min="11785" max="11785" width="7" customWidth="1"/>
    <col min="11786" max="11786" width="0.85546875" customWidth="1"/>
    <col min="11787" max="11787" width="1.140625" customWidth="1"/>
    <col min="11790" max="11790" width="11.140625" customWidth="1"/>
    <col min="12033" max="12034" width="1.140625" customWidth="1"/>
    <col min="12035" max="12035" width="4.7109375" customWidth="1"/>
    <col min="12036" max="12036" width="4.140625" customWidth="1"/>
    <col min="12037" max="12037" width="11.28515625" customWidth="1"/>
    <col min="12038" max="12038" width="50.7109375" customWidth="1"/>
    <col min="12039" max="12039" width="8" bestFit="1" customWidth="1"/>
    <col min="12040" max="12040" width="13" customWidth="1"/>
    <col min="12041" max="12041" width="7" customWidth="1"/>
    <col min="12042" max="12042" width="0.85546875" customWidth="1"/>
    <col min="12043" max="12043" width="1.140625" customWidth="1"/>
    <col min="12046" max="12046" width="11.140625" customWidth="1"/>
    <col min="12289" max="12290" width="1.140625" customWidth="1"/>
    <col min="12291" max="12291" width="4.7109375" customWidth="1"/>
    <col min="12292" max="12292" width="4.140625" customWidth="1"/>
    <col min="12293" max="12293" width="11.28515625" customWidth="1"/>
    <col min="12294" max="12294" width="50.7109375" customWidth="1"/>
    <col min="12295" max="12295" width="8" bestFit="1" customWidth="1"/>
    <col min="12296" max="12296" width="13" customWidth="1"/>
    <col min="12297" max="12297" width="7" customWidth="1"/>
    <col min="12298" max="12298" width="0.85546875" customWidth="1"/>
    <col min="12299" max="12299" width="1.140625" customWidth="1"/>
    <col min="12302" max="12302" width="11.140625" customWidth="1"/>
    <col min="12545" max="12546" width="1.140625" customWidth="1"/>
    <col min="12547" max="12547" width="4.7109375" customWidth="1"/>
    <col min="12548" max="12548" width="4.140625" customWidth="1"/>
    <col min="12549" max="12549" width="11.28515625" customWidth="1"/>
    <col min="12550" max="12550" width="50.7109375" customWidth="1"/>
    <col min="12551" max="12551" width="8" bestFit="1" customWidth="1"/>
    <col min="12552" max="12552" width="13" customWidth="1"/>
    <col min="12553" max="12553" width="7" customWidth="1"/>
    <col min="12554" max="12554" width="0.85546875" customWidth="1"/>
    <col min="12555" max="12555" width="1.140625" customWidth="1"/>
    <col min="12558" max="12558" width="11.140625" customWidth="1"/>
    <col min="12801" max="12802" width="1.140625" customWidth="1"/>
    <col min="12803" max="12803" width="4.7109375" customWidth="1"/>
    <col min="12804" max="12804" width="4.140625" customWidth="1"/>
    <col min="12805" max="12805" width="11.28515625" customWidth="1"/>
    <col min="12806" max="12806" width="50.7109375" customWidth="1"/>
    <col min="12807" max="12807" width="8" bestFit="1" customWidth="1"/>
    <col min="12808" max="12808" width="13" customWidth="1"/>
    <col min="12809" max="12809" width="7" customWidth="1"/>
    <col min="12810" max="12810" width="0.85546875" customWidth="1"/>
    <col min="12811" max="12811" width="1.140625" customWidth="1"/>
    <col min="12814" max="12814" width="11.140625" customWidth="1"/>
    <col min="13057" max="13058" width="1.140625" customWidth="1"/>
    <col min="13059" max="13059" width="4.7109375" customWidth="1"/>
    <col min="13060" max="13060" width="4.140625" customWidth="1"/>
    <col min="13061" max="13061" width="11.28515625" customWidth="1"/>
    <col min="13062" max="13062" width="50.7109375" customWidth="1"/>
    <col min="13063" max="13063" width="8" bestFit="1" customWidth="1"/>
    <col min="13064" max="13064" width="13" customWidth="1"/>
    <col min="13065" max="13065" width="7" customWidth="1"/>
    <col min="13066" max="13066" width="0.85546875" customWidth="1"/>
    <col min="13067" max="13067" width="1.140625" customWidth="1"/>
    <col min="13070" max="13070" width="11.140625" customWidth="1"/>
    <col min="13313" max="13314" width="1.140625" customWidth="1"/>
    <col min="13315" max="13315" width="4.7109375" customWidth="1"/>
    <col min="13316" max="13316" width="4.140625" customWidth="1"/>
    <col min="13317" max="13317" width="11.28515625" customWidth="1"/>
    <col min="13318" max="13318" width="50.7109375" customWidth="1"/>
    <col min="13319" max="13319" width="8" bestFit="1" customWidth="1"/>
    <col min="13320" max="13320" width="13" customWidth="1"/>
    <col min="13321" max="13321" width="7" customWidth="1"/>
    <col min="13322" max="13322" width="0.85546875" customWidth="1"/>
    <col min="13323" max="13323" width="1.140625" customWidth="1"/>
    <col min="13326" max="13326" width="11.140625" customWidth="1"/>
    <col min="13569" max="13570" width="1.140625" customWidth="1"/>
    <col min="13571" max="13571" width="4.7109375" customWidth="1"/>
    <col min="13572" max="13572" width="4.140625" customWidth="1"/>
    <col min="13573" max="13573" width="11.28515625" customWidth="1"/>
    <col min="13574" max="13574" width="50.7109375" customWidth="1"/>
    <col min="13575" max="13575" width="8" bestFit="1" customWidth="1"/>
    <col min="13576" max="13576" width="13" customWidth="1"/>
    <col min="13577" max="13577" width="7" customWidth="1"/>
    <col min="13578" max="13578" width="0.85546875" customWidth="1"/>
    <col min="13579" max="13579" width="1.140625" customWidth="1"/>
    <col min="13582" max="13582" width="11.140625" customWidth="1"/>
    <col min="13825" max="13826" width="1.140625" customWidth="1"/>
    <col min="13827" max="13827" width="4.7109375" customWidth="1"/>
    <col min="13828" max="13828" width="4.140625" customWidth="1"/>
    <col min="13829" max="13829" width="11.28515625" customWidth="1"/>
    <col min="13830" max="13830" width="50.7109375" customWidth="1"/>
    <col min="13831" max="13831" width="8" bestFit="1" customWidth="1"/>
    <col min="13832" max="13832" width="13" customWidth="1"/>
    <col min="13833" max="13833" width="7" customWidth="1"/>
    <col min="13834" max="13834" width="0.85546875" customWidth="1"/>
    <col min="13835" max="13835" width="1.140625" customWidth="1"/>
    <col min="13838" max="13838" width="11.140625" customWidth="1"/>
    <col min="14081" max="14082" width="1.140625" customWidth="1"/>
    <col min="14083" max="14083" width="4.7109375" customWidth="1"/>
    <col min="14084" max="14084" width="4.140625" customWidth="1"/>
    <col min="14085" max="14085" width="11.28515625" customWidth="1"/>
    <col min="14086" max="14086" width="50.7109375" customWidth="1"/>
    <col min="14087" max="14087" width="8" bestFit="1" customWidth="1"/>
    <col min="14088" max="14088" width="13" customWidth="1"/>
    <col min="14089" max="14089" width="7" customWidth="1"/>
    <col min="14090" max="14090" width="0.85546875" customWidth="1"/>
    <col min="14091" max="14091" width="1.140625" customWidth="1"/>
    <col min="14094" max="14094" width="11.140625" customWidth="1"/>
    <col min="14337" max="14338" width="1.140625" customWidth="1"/>
    <col min="14339" max="14339" width="4.7109375" customWidth="1"/>
    <col min="14340" max="14340" width="4.140625" customWidth="1"/>
    <col min="14341" max="14341" width="11.28515625" customWidth="1"/>
    <col min="14342" max="14342" width="50.7109375" customWidth="1"/>
    <col min="14343" max="14343" width="8" bestFit="1" customWidth="1"/>
    <col min="14344" max="14344" width="13" customWidth="1"/>
    <col min="14345" max="14345" width="7" customWidth="1"/>
    <col min="14346" max="14346" width="0.85546875" customWidth="1"/>
    <col min="14347" max="14347" width="1.140625" customWidth="1"/>
    <col min="14350" max="14350" width="11.140625" customWidth="1"/>
    <col min="14593" max="14594" width="1.140625" customWidth="1"/>
    <col min="14595" max="14595" width="4.7109375" customWidth="1"/>
    <col min="14596" max="14596" width="4.140625" customWidth="1"/>
    <col min="14597" max="14597" width="11.28515625" customWidth="1"/>
    <col min="14598" max="14598" width="50.7109375" customWidth="1"/>
    <col min="14599" max="14599" width="8" bestFit="1" customWidth="1"/>
    <col min="14600" max="14600" width="13" customWidth="1"/>
    <col min="14601" max="14601" width="7" customWidth="1"/>
    <col min="14602" max="14602" width="0.85546875" customWidth="1"/>
    <col min="14603" max="14603" width="1.140625" customWidth="1"/>
    <col min="14606" max="14606" width="11.140625" customWidth="1"/>
    <col min="14849" max="14850" width="1.140625" customWidth="1"/>
    <col min="14851" max="14851" width="4.7109375" customWidth="1"/>
    <col min="14852" max="14852" width="4.140625" customWidth="1"/>
    <col min="14853" max="14853" width="11.28515625" customWidth="1"/>
    <col min="14854" max="14854" width="50.7109375" customWidth="1"/>
    <col min="14855" max="14855" width="8" bestFit="1" customWidth="1"/>
    <col min="14856" max="14856" width="13" customWidth="1"/>
    <col min="14857" max="14857" width="7" customWidth="1"/>
    <col min="14858" max="14858" width="0.85546875" customWidth="1"/>
    <col min="14859" max="14859" width="1.140625" customWidth="1"/>
    <col min="14862" max="14862" width="11.140625" customWidth="1"/>
    <col min="15105" max="15106" width="1.140625" customWidth="1"/>
    <col min="15107" max="15107" width="4.7109375" customWidth="1"/>
    <col min="15108" max="15108" width="4.140625" customWidth="1"/>
    <col min="15109" max="15109" width="11.28515625" customWidth="1"/>
    <col min="15110" max="15110" width="50.7109375" customWidth="1"/>
    <col min="15111" max="15111" width="8" bestFit="1" customWidth="1"/>
    <col min="15112" max="15112" width="13" customWidth="1"/>
    <col min="15113" max="15113" width="7" customWidth="1"/>
    <col min="15114" max="15114" width="0.85546875" customWidth="1"/>
    <col min="15115" max="15115" width="1.140625" customWidth="1"/>
    <col min="15118" max="15118" width="11.140625" customWidth="1"/>
    <col min="15361" max="15362" width="1.140625" customWidth="1"/>
    <col min="15363" max="15363" width="4.7109375" customWidth="1"/>
    <col min="15364" max="15364" width="4.140625" customWidth="1"/>
    <col min="15365" max="15365" width="11.28515625" customWidth="1"/>
    <col min="15366" max="15366" width="50.7109375" customWidth="1"/>
    <col min="15367" max="15367" width="8" bestFit="1" customWidth="1"/>
    <col min="15368" max="15368" width="13" customWidth="1"/>
    <col min="15369" max="15369" width="7" customWidth="1"/>
    <col min="15370" max="15370" width="0.85546875" customWidth="1"/>
    <col min="15371" max="15371" width="1.140625" customWidth="1"/>
    <col min="15374" max="15374" width="11.140625" customWidth="1"/>
    <col min="15617" max="15618" width="1.140625" customWidth="1"/>
    <col min="15619" max="15619" width="4.7109375" customWidth="1"/>
    <col min="15620" max="15620" width="4.140625" customWidth="1"/>
    <col min="15621" max="15621" width="11.28515625" customWidth="1"/>
    <col min="15622" max="15622" width="50.7109375" customWidth="1"/>
    <col min="15623" max="15623" width="8" bestFit="1" customWidth="1"/>
    <col min="15624" max="15624" width="13" customWidth="1"/>
    <col min="15625" max="15625" width="7" customWidth="1"/>
    <col min="15626" max="15626" width="0.85546875" customWidth="1"/>
    <col min="15627" max="15627" width="1.140625" customWidth="1"/>
    <col min="15630" max="15630" width="11.140625" customWidth="1"/>
    <col min="15873" max="15874" width="1.140625" customWidth="1"/>
    <col min="15875" max="15875" width="4.7109375" customWidth="1"/>
    <col min="15876" max="15876" width="4.140625" customWidth="1"/>
    <col min="15877" max="15877" width="11.28515625" customWidth="1"/>
    <col min="15878" max="15878" width="50.7109375" customWidth="1"/>
    <col min="15879" max="15879" width="8" bestFit="1" customWidth="1"/>
    <col min="15880" max="15880" width="13" customWidth="1"/>
    <col min="15881" max="15881" width="7" customWidth="1"/>
    <col min="15882" max="15882" width="0.85546875" customWidth="1"/>
    <col min="15883" max="15883" width="1.140625" customWidth="1"/>
    <col min="15886" max="15886" width="11.140625" customWidth="1"/>
    <col min="16129" max="16130" width="1.140625" customWidth="1"/>
    <col min="16131" max="16131" width="4.7109375" customWidth="1"/>
    <col min="16132" max="16132" width="4.140625" customWidth="1"/>
    <col min="16133" max="16133" width="11.28515625" customWidth="1"/>
    <col min="16134" max="16134" width="50.7109375" customWidth="1"/>
    <col min="16135" max="16135" width="8" bestFit="1" customWidth="1"/>
    <col min="16136" max="16136" width="13" customWidth="1"/>
    <col min="16137" max="16137" width="7" customWidth="1"/>
    <col min="16138" max="16138" width="0.85546875" customWidth="1"/>
    <col min="16139" max="16139" width="1.140625" customWidth="1"/>
    <col min="16142" max="16142" width="11.140625" customWidth="1"/>
  </cols>
  <sheetData>
    <row r="1" spans="1:12" x14ac:dyDescent="0.25">
      <c r="B1" s="24"/>
      <c r="C1" s="25"/>
      <c r="D1" s="26"/>
      <c r="E1" s="26"/>
      <c r="F1" s="68" t="s">
        <v>188</v>
      </c>
      <c r="G1" s="26"/>
      <c r="H1" s="26"/>
      <c r="I1" s="26"/>
      <c r="J1" s="27"/>
      <c r="K1" s="4"/>
      <c r="L1" s="4"/>
    </row>
    <row r="2" spans="1:12" x14ac:dyDescent="0.25">
      <c r="C2" s="6"/>
      <c r="D2" s="28"/>
      <c r="E2" s="28"/>
      <c r="F2" s="28" t="s">
        <v>189</v>
      </c>
      <c r="G2" s="28"/>
      <c r="H2" s="28"/>
      <c r="I2" s="28"/>
      <c r="J2" s="30"/>
      <c r="K2" s="4"/>
      <c r="L2" s="4"/>
    </row>
    <row r="3" spans="1:12" x14ac:dyDescent="0.25">
      <c r="C3" s="6"/>
      <c r="D3" s="28"/>
      <c r="E3" s="28"/>
      <c r="F3" s="31"/>
      <c r="G3" s="28"/>
      <c r="H3" s="28"/>
      <c r="I3" s="28"/>
      <c r="J3" s="30"/>
      <c r="K3" s="4"/>
      <c r="L3" s="4"/>
    </row>
    <row r="4" spans="1:12" x14ac:dyDescent="0.25">
      <c r="C4" s="6"/>
      <c r="D4" s="28"/>
      <c r="E4" s="28"/>
      <c r="F4" s="31" t="s">
        <v>236</v>
      </c>
      <c r="G4" s="28"/>
      <c r="H4" s="28"/>
      <c r="I4" s="28"/>
      <c r="J4" s="30"/>
      <c r="K4" s="4"/>
      <c r="L4" s="4"/>
    </row>
    <row r="5" spans="1:12" x14ac:dyDescent="0.25">
      <c r="C5" s="13"/>
      <c r="D5" s="32"/>
      <c r="E5" s="32"/>
      <c r="F5" s="33" t="s">
        <v>237</v>
      </c>
      <c r="G5" s="32"/>
      <c r="H5" s="32"/>
      <c r="I5" s="32"/>
      <c r="J5" s="35"/>
      <c r="K5" s="4"/>
      <c r="L5" s="4"/>
    </row>
    <row r="6" spans="1:12" x14ac:dyDescent="0.25">
      <c r="C6" s="69"/>
      <c r="D6" s="70"/>
      <c r="E6" s="70"/>
      <c r="F6" s="71"/>
      <c r="G6" s="70"/>
      <c r="H6" s="70"/>
      <c r="I6" s="70"/>
      <c r="J6" s="70"/>
      <c r="K6" s="4"/>
      <c r="L6" s="4"/>
    </row>
    <row r="7" spans="1:12" ht="18" x14ac:dyDescent="0.25">
      <c r="C7" s="162" t="s">
        <v>223</v>
      </c>
      <c r="D7" s="163"/>
      <c r="E7" s="163"/>
      <c r="F7" s="163"/>
      <c r="G7" s="163"/>
      <c r="H7" s="163"/>
      <c r="I7" s="163"/>
      <c r="J7" s="164"/>
      <c r="K7" s="72"/>
      <c r="L7" s="73"/>
    </row>
    <row r="8" spans="1:12" ht="18" x14ac:dyDescent="0.25">
      <c r="C8" s="165"/>
      <c r="D8" s="166"/>
      <c r="E8" s="166"/>
      <c r="F8" s="166"/>
      <c r="G8" s="166"/>
      <c r="H8" s="166"/>
      <c r="I8" s="166"/>
      <c r="J8" s="37"/>
      <c r="K8" s="74"/>
      <c r="L8" s="75"/>
    </row>
    <row r="9" spans="1:12" ht="15.75" x14ac:dyDescent="0.25">
      <c r="C9" s="38"/>
      <c r="D9" s="167" t="s">
        <v>197</v>
      </c>
      <c r="E9" s="167"/>
      <c r="F9" s="167"/>
      <c r="G9" s="167"/>
      <c r="H9" s="167"/>
      <c r="I9" s="39"/>
      <c r="J9" s="40"/>
      <c r="K9" s="76"/>
      <c r="L9" s="76"/>
    </row>
    <row r="10" spans="1:12" ht="15.75" x14ac:dyDescent="0.25">
      <c r="C10" s="38"/>
      <c r="D10" s="167"/>
      <c r="E10" s="167"/>
      <c r="F10" s="167"/>
      <c r="G10" s="167"/>
      <c r="H10" s="167"/>
      <c r="I10" s="39"/>
      <c r="J10" s="40"/>
      <c r="K10" s="76"/>
      <c r="L10" s="76"/>
    </row>
    <row r="11" spans="1:12" ht="15.75" x14ac:dyDescent="0.25">
      <c r="C11" s="38"/>
      <c r="D11" s="39"/>
      <c r="E11" s="39"/>
      <c r="F11" s="39"/>
      <c r="G11" s="39"/>
      <c r="H11" s="39"/>
      <c r="I11" s="39"/>
      <c r="J11" s="40"/>
      <c r="K11" s="76"/>
      <c r="L11" s="76"/>
    </row>
    <row r="12" spans="1:12" ht="15.75" x14ac:dyDescent="0.25">
      <c r="C12" s="38"/>
      <c r="D12" s="41"/>
      <c r="E12" s="42"/>
      <c r="F12" s="42"/>
      <c r="G12" s="42"/>
      <c r="H12" s="43"/>
      <c r="I12" s="43"/>
      <c r="J12" s="44"/>
      <c r="K12" s="77"/>
      <c r="L12" s="76"/>
    </row>
    <row r="13" spans="1:12" ht="15.75" x14ac:dyDescent="0.25">
      <c r="C13" s="38"/>
      <c r="D13" s="41"/>
      <c r="E13" s="43"/>
      <c r="F13" s="43"/>
      <c r="G13" s="42"/>
      <c r="H13" s="43"/>
      <c r="I13" s="43"/>
      <c r="J13" s="44"/>
      <c r="K13" s="77"/>
      <c r="L13" s="76"/>
    </row>
    <row r="14" spans="1:12" ht="15.75" x14ac:dyDescent="0.25">
      <c r="C14" s="38"/>
      <c r="D14" s="41"/>
      <c r="E14" s="42"/>
      <c r="F14" s="42"/>
      <c r="G14" s="42"/>
      <c r="H14" s="43"/>
      <c r="I14" s="43"/>
      <c r="J14" s="44"/>
      <c r="K14" s="77"/>
      <c r="L14" s="76"/>
    </row>
    <row r="15" spans="1:12" ht="15.75" x14ac:dyDescent="0.25">
      <c r="C15" s="38"/>
      <c r="D15" s="41"/>
      <c r="E15" s="42"/>
      <c r="F15" s="42"/>
      <c r="G15" s="42"/>
      <c r="H15" s="43"/>
      <c r="I15" s="43"/>
      <c r="J15" s="44"/>
      <c r="K15" s="77"/>
      <c r="L15" s="76"/>
    </row>
    <row r="16" spans="1:12" ht="15.75" x14ac:dyDescent="0.25">
      <c r="C16" s="38"/>
      <c r="D16" s="39"/>
      <c r="E16" s="39"/>
      <c r="F16" s="39"/>
      <c r="G16" s="39"/>
      <c r="H16" s="39"/>
      <c r="I16" s="39"/>
      <c r="J16" s="40"/>
      <c r="K16" s="76"/>
      <c r="L16" s="76"/>
    </row>
    <row r="17" spans="3:17" ht="15.75" x14ac:dyDescent="0.25">
      <c r="C17" s="45"/>
      <c r="D17" s="46" t="s">
        <v>198</v>
      </c>
      <c r="E17" s="41"/>
      <c r="F17" s="41"/>
      <c r="G17" s="41"/>
      <c r="H17" s="41"/>
      <c r="I17" s="41"/>
      <c r="J17" s="40"/>
      <c r="K17" s="76"/>
      <c r="L17" s="76"/>
    </row>
    <row r="18" spans="3:17" ht="15.75" x14ac:dyDescent="0.25">
      <c r="C18" s="38"/>
      <c r="D18" s="41"/>
      <c r="E18" s="41"/>
      <c r="F18" s="41"/>
      <c r="G18" s="41"/>
      <c r="H18" s="41"/>
      <c r="I18" s="41"/>
      <c r="J18" s="40"/>
      <c r="K18" s="76"/>
      <c r="L18" s="76"/>
    </row>
    <row r="19" spans="3:17" ht="15.75" x14ac:dyDescent="0.25">
      <c r="C19" s="45"/>
      <c r="D19" s="47" t="s">
        <v>199</v>
      </c>
      <c r="E19" s="158" t="s">
        <v>200</v>
      </c>
      <c r="F19" s="158"/>
      <c r="G19" s="159"/>
      <c r="H19" s="48">
        <v>3.4500000000000003E-2</v>
      </c>
      <c r="I19" s="49"/>
      <c r="J19" s="50"/>
      <c r="K19" s="75"/>
      <c r="L19" s="76"/>
    </row>
    <row r="20" spans="3:17" ht="15.75" x14ac:dyDescent="0.25">
      <c r="C20" s="38"/>
      <c r="D20" s="47"/>
      <c r="E20" s="51"/>
      <c r="F20" s="51"/>
      <c r="G20" s="51"/>
      <c r="H20" s="52"/>
      <c r="I20" s="41"/>
      <c r="J20" s="40"/>
      <c r="K20" s="76"/>
      <c r="L20" s="76"/>
    </row>
    <row r="21" spans="3:17" ht="15.75" x14ac:dyDescent="0.25">
      <c r="C21" s="38"/>
      <c r="D21" s="47" t="s">
        <v>201</v>
      </c>
      <c r="E21" s="158" t="s">
        <v>202</v>
      </c>
      <c r="F21" s="158"/>
      <c r="G21" s="159"/>
      <c r="H21" s="48">
        <v>8.5000000000000006E-3</v>
      </c>
      <c r="I21" s="41"/>
      <c r="J21" s="40"/>
      <c r="K21" s="75"/>
      <c r="L21" s="76"/>
    </row>
    <row r="22" spans="3:17" ht="15.75" x14ac:dyDescent="0.25">
      <c r="C22" s="38"/>
      <c r="D22" s="47"/>
      <c r="E22" s="53"/>
      <c r="F22" s="53"/>
      <c r="G22" s="41"/>
      <c r="H22" s="52"/>
      <c r="I22" s="41"/>
      <c r="J22" s="40"/>
      <c r="K22" s="76"/>
      <c r="L22" s="76"/>
      <c r="M22" s="78" t="s">
        <v>224</v>
      </c>
      <c r="N22" s="79"/>
      <c r="O22" s="80">
        <v>0</v>
      </c>
      <c r="P22" s="80">
        <v>4.1999999999999997E-3</v>
      </c>
      <c r="Q22" s="81">
        <v>2.0999999999999999E-3</v>
      </c>
    </row>
    <row r="23" spans="3:17" ht="15.75" x14ac:dyDescent="0.25">
      <c r="C23" s="38"/>
      <c r="D23" s="47" t="s">
        <v>203</v>
      </c>
      <c r="E23" s="158" t="s">
        <v>204</v>
      </c>
      <c r="F23" s="158"/>
      <c r="G23" s="159"/>
      <c r="H23" s="48">
        <v>1.06E-2</v>
      </c>
      <c r="I23" s="41"/>
      <c r="J23" s="40"/>
      <c r="K23" s="75"/>
      <c r="L23" s="76"/>
      <c r="M23" s="78" t="s">
        <v>225</v>
      </c>
      <c r="N23" s="79"/>
      <c r="O23" s="80">
        <v>0</v>
      </c>
      <c r="P23" s="80">
        <v>2.0500000000000001E-2</v>
      </c>
      <c r="Q23" s="81">
        <v>9.7000000000000003E-3</v>
      </c>
    </row>
    <row r="24" spans="3:17" ht="15.75" x14ac:dyDescent="0.25">
      <c r="C24" s="38"/>
      <c r="D24" s="54" t="s">
        <v>205</v>
      </c>
      <c r="E24" s="55"/>
      <c r="F24" s="56" t="s">
        <v>206</v>
      </c>
      <c r="G24" s="57">
        <v>8.5000000000000006E-3</v>
      </c>
      <c r="H24" s="52"/>
      <c r="I24" s="41"/>
      <c r="J24" s="40"/>
      <c r="K24" s="76"/>
      <c r="L24" s="76"/>
      <c r="M24" s="78" t="s">
        <v>226</v>
      </c>
      <c r="N24" s="79"/>
      <c r="O24" s="80">
        <v>0</v>
      </c>
      <c r="P24" s="80">
        <v>1.2E-2</v>
      </c>
      <c r="Q24" s="81">
        <v>5.8999999999999999E-3</v>
      </c>
    </row>
    <row r="25" spans="3:17" ht="15.75" x14ac:dyDescent="0.25">
      <c r="C25" s="38"/>
      <c r="D25" s="54" t="s">
        <v>207</v>
      </c>
      <c r="E25" s="55"/>
      <c r="F25" s="56" t="s">
        <v>208</v>
      </c>
      <c r="G25" s="57">
        <v>4.7999999999999996E-3</v>
      </c>
      <c r="H25" s="52"/>
      <c r="I25" s="41"/>
      <c r="J25" s="40"/>
      <c r="K25" s="76"/>
      <c r="L25" s="76"/>
      <c r="M25" s="78" t="s">
        <v>227</v>
      </c>
      <c r="N25" s="79"/>
      <c r="O25" s="80">
        <v>1.1000000000000001E-3</v>
      </c>
      <c r="P25" s="80">
        <v>8.0299999999999996E-2</v>
      </c>
      <c r="Q25" s="81">
        <v>4.07E-2</v>
      </c>
    </row>
    <row r="26" spans="3:17" ht="15.75" x14ac:dyDescent="0.25">
      <c r="C26" s="38"/>
      <c r="D26" s="47"/>
      <c r="E26" s="51"/>
      <c r="F26" s="51"/>
      <c r="G26" s="53"/>
      <c r="H26" s="52"/>
      <c r="I26" s="41"/>
      <c r="J26" s="40"/>
      <c r="K26" s="76"/>
      <c r="L26" s="76"/>
      <c r="M26" s="78" t="s">
        <v>228</v>
      </c>
      <c r="N26" s="79"/>
      <c r="O26" s="80">
        <v>3.8300000000000001E-2</v>
      </c>
      <c r="P26" s="80">
        <v>9.9599999999999994E-2</v>
      </c>
      <c r="Q26" s="81">
        <v>6.9000000000000006E-2</v>
      </c>
    </row>
    <row r="27" spans="3:17" ht="15.75" x14ac:dyDescent="0.25">
      <c r="C27" s="38"/>
      <c r="D27" s="58" t="s">
        <v>209</v>
      </c>
      <c r="E27" s="158" t="s">
        <v>210</v>
      </c>
      <c r="F27" s="158"/>
      <c r="G27" s="159"/>
      <c r="H27" s="48">
        <v>5.11E-2</v>
      </c>
      <c r="I27" s="41"/>
      <c r="J27" s="40"/>
      <c r="K27" s="75"/>
      <c r="L27" s="76"/>
      <c r="M27" s="78" t="s">
        <v>229</v>
      </c>
      <c r="N27" s="79"/>
      <c r="O27" s="80">
        <v>6.0299999999999999E-2</v>
      </c>
      <c r="P27" s="80">
        <v>9.0300000000000005E-2</v>
      </c>
      <c r="Q27" s="81">
        <v>7.6499999999999999E-2</v>
      </c>
    </row>
    <row r="28" spans="3:17" ht="15.75" x14ac:dyDescent="0.25">
      <c r="C28" s="38"/>
      <c r="D28" s="58"/>
      <c r="E28" s="46"/>
      <c r="F28" s="46"/>
      <c r="G28" s="49"/>
      <c r="H28" s="52"/>
      <c r="I28" s="41"/>
      <c r="J28" s="40"/>
      <c r="K28" s="76"/>
      <c r="L28" s="76"/>
      <c r="M28" s="78" t="s">
        <v>230</v>
      </c>
      <c r="N28" s="79"/>
      <c r="O28" s="80">
        <v>0.03</v>
      </c>
      <c r="P28" s="80">
        <v>0.03</v>
      </c>
      <c r="Q28" s="81">
        <v>0.03</v>
      </c>
    </row>
    <row r="29" spans="3:17" ht="15.75" x14ac:dyDescent="0.25">
      <c r="C29" s="38"/>
      <c r="D29" s="58" t="s">
        <v>211</v>
      </c>
      <c r="E29" s="158" t="s">
        <v>212</v>
      </c>
      <c r="F29" s="158"/>
      <c r="G29" s="159"/>
      <c r="H29" s="48">
        <v>0.03</v>
      </c>
      <c r="I29" s="41"/>
      <c r="J29" s="40"/>
      <c r="K29" s="75"/>
      <c r="L29" s="76"/>
      <c r="M29" s="78" t="s">
        <v>231</v>
      </c>
      <c r="N29" s="79"/>
      <c r="O29" s="80">
        <v>6.4999999999999997E-3</v>
      </c>
      <c r="P29" s="80">
        <v>6.4999999999999997E-3</v>
      </c>
      <c r="Q29" s="81">
        <v>6.4999999999999997E-3</v>
      </c>
    </row>
    <row r="30" spans="3:17" ht="15.75" x14ac:dyDescent="0.25">
      <c r="C30" s="38"/>
      <c r="D30" s="47"/>
      <c r="E30" s="41"/>
      <c r="F30" s="56" t="s">
        <v>213</v>
      </c>
      <c r="G30" s="57">
        <v>0</v>
      </c>
      <c r="H30" s="41"/>
      <c r="I30" s="41"/>
      <c r="J30" s="40"/>
      <c r="K30" s="76"/>
      <c r="L30" s="76"/>
      <c r="M30" s="78" t="s">
        <v>232</v>
      </c>
      <c r="N30" s="79"/>
      <c r="O30" s="80">
        <v>0.02</v>
      </c>
      <c r="P30" s="80">
        <v>0.05</v>
      </c>
      <c r="Q30" s="81">
        <v>3.6200000000000003E-2</v>
      </c>
    </row>
    <row r="31" spans="3:17" ht="15.75" x14ac:dyDescent="0.25">
      <c r="C31" s="38"/>
      <c r="D31" s="47"/>
      <c r="E31" s="41"/>
      <c r="F31" s="56" t="s">
        <v>214</v>
      </c>
      <c r="G31" s="57">
        <v>0</v>
      </c>
      <c r="H31" s="41"/>
      <c r="I31" s="41"/>
      <c r="J31" s="40"/>
      <c r="K31" s="76"/>
      <c r="L31" s="76"/>
      <c r="M31" s="78" t="s">
        <v>233</v>
      </c>
      <c r="N31" s="79"/>
      <c r="O31" s="80">
        <v>3.8E-3</v>
      </c>
      <c r="P31" s="80">
        <v>3.8E-3</v>
      </c>
      <c r="Q31" s="81">
        <v>3.8E-3</v>
      </c>
    </row>
    <row r="32" spans="3:17" ht="16.5" thickBot="1" x14ac:dyDescent="0.3">
      <c r="C32" s="38"/>
      <c r="D32" s="47"/>
      <c r="E32" s="41"/>
      <c r="F32" s="56" t="s">
        <v>234</v>
      </c>
      <c r="G32" s="57"/>
      <c r="H32" s="41"/>
      <c r="I32" s="41"/>
      <c r="J32" s="40"/>
      <c r="K32" s="76"/>
      <c r="L32" s="76"/>
      <c r="M32" s="82" t="s">
        <v>235</v>
      </c>
      <c r="N32" s="83"/>
      <c r="O32" s="84">
        <v>0.1636</v>
      </c>
      <c r="P32" s="84">
        <v>0.28870000000000001</v>
      </c>
      <c r="Q32" s="85">
        <v>0.2261</v>
      </c>
    </row>
    <row r="33" spans="3:14" ht="15.75" x14ac:dyDescent="0.25">
      <c r="C33" s="38"/>
      <c r="D33" s="47"/>
      <c r="E33" s="41"/>
      <c r="F33" s="59" t="s">
        <v>215</v>
      </c>
      <c r="G33" s="57"/>
      <c r="H33" s="41"/>
      <c r="I33" s="41"/>
      <c r="J33" s="40"/>
      <c r="K33" s="76"/>
      <c r="L33" s="76"/>
    </row>
    <row r="34" spans="3:14" ht="15.75" x14ac:dyDescent="0.25">
      <c r="C34" s="38"/>
      <c r="D34" s="47"/>
      <c r="E34" s="41"/>
      <c r="F34" s="56" t="s">
        <v>216</v>
      </c>
      <c r="G34" s="57">
        <v>0</v>
      </c>
      <c r="H34" s="41"/>
      <c r="I34" s="41"/>
      <c r="J34" s="40"/>
      <c r="K34" s="76"/>
      <c r="L34" s="76"/>
    </row>
    <row r="35" spans="3:14" ht="15.75" x14ac:dyDescent="0.25">
      <c r="C35" s="38"/>
      <c r="D35" s="47"/>
      <c r="E35" s="41"/>
      <c r="F35" s="56" t="s">
        <v>217</v>
      </c>
      <c r="G35" s="57">
        <v>0</v>
      </c>
      <c r="H35" s="41"/>
      <c r="I35" s="41"/>
      <c r="J35" s="40"/>
      <c r="K35" s="76"/>
      <c r="L35" s="76"/>
    </row>
    <row r="36" spans="3:14" ht="18.75" x14ac:dyDescent="0.25">
      <c r="C36" s="60"/>
      <c r="D36" s="47"/>
      <c r="E36" s="41"/>
      <c r="F36" s="56" t="s">
        <v>218</v>
      </c>
      <c r="G36" s="57">
        <v>0.03</v>
      </c>
      <c r="H36" s="49" t="s">
        <v>219</v>
      </c>
      <c r="I36" s="41"/>
      <c r="J36" s="40"/>
      <c r="K36" s="76"/>
      <c r="L36" s="76"/>
    </row>
    <row r="37" spans="3:14" ht="15.75" x14ac:dyDescent="0.25">
      <c r="C37" s="38"/>
      <c r="D37" s="47"/>
      <c r="E37" s="41"/>
      <c r="F37" s="56" t="s">
        <v>220</v>
      </c>
      <c r="G37" s="57">
        <v>0</v>
      </c>
      <c r="H37" s="41"/>
      <c r="I37" s="41"/>
      <c r="J37" s="40"/>
      <c r="K37" s="76"/>
      <c r="L37" s="76"/>
    </row>
    <row r="38" spans="3:14" ht="16.5" thickBot="1" x14ac:dyDescent="0.3">
      <c r="C38" s="38"/>
      <c r="D38" s="41"/>
      <c r="E38" s="41"/>
      <c r="F38" s="41"/>
      <c r="G38" s="41"/>
      <c r="H38" s="41"/>
      <c r="I38" s="41"/>
      <c r="J38" s="40"/>
      <c r="K38" s="76"/>
      <c r="L38" s="76"/>
    </row>
    <row r="39" spans="3:14" ht="18.75" thickBot="1" x14ac:dyDescent="0.3">
      <c r="C39" s="38"/>
      <c r="D39" s="58" t="s">
        <v>221</v>
      </c>
      <c r="E39" s="160" t="s">
        <v>222</v>
      </c>
      <c r="F39" s="160"/>
      <c r="G39" s="161"/>
      <c r="H39" s="61">
        <f>(((1+H19+H23)*(1+H21)*(1+H27))/(1-(H29))-1)</f>
        <v>0.14210505070618518</v>
      </c>
      <c r="I39" s="41"/>
      <c r="J39" s="40"/>
      <c r="K39" s="75"/>
      <c r="L39" s="86"/>
    </row>
    <row r="40" spans="3:14" ht="18" x14ac:dyDescent="0.25">
      <c r="C40" s="62"/>
      <c r="D40" s="63"/>
      <c r="E40" s="64"/>
      <c r="F40" s="64"/>
      <c r="G40" s="64"/>
      <c r="H40" s="65"/>
      <c r="I40" s="66"/>
      <c r="J40" s="67"/>
      <c r="K40" s="75"/>
      <c r="L40" s="86"/>
    </row>
    <row r="41" spans="3:14" ht="15.75" x14ac:dyDescent="0.25">
      <c r="C41" s="87"/>
      <c r="D41" s="88"/>
      <c r="E41" s="89"/>
      <c r="F41" s="89"/>
      <c r="G41" s="89"/>
      <c r="H41" s="90"/>
      <c r="I41" s="91"/>
      <c r="J41" s="92"/>
      <c r="K41" s="76"/>
      <c r="L41" s="76"/>
    </row>
    <row r="42" spans="3:14" ht="18" x14ac:dyDescent="0.25">
      <c r="C42" s="24"/>
      <c r="I42" s="24"/>
      <c r="J42" s="24"/>
      <c r="K42" s="24"/>
      <c r="L42" s="93"/>
    </row>
    <row r="43" spans="3:14" x14ac:dyDescent="0.25">
      <c r="D43" s="94"/>
    </row>
    <row r="44" spans="3:14" x14ac:dyDescent="0.25">
      <c r="D44" s="95"/>
      <c r="F44" s="96"/>
    </row>
    <row r="45" spans="3:14" x14ac:dyDescent="0.25">
      <c r="N45" s="97"/>
    </row>
  </sheetData>
  <mergeCells count="9">
    <mergeCell ref="E27:G27"/>
    <mergeCell ref="E29:G29"/>
    <mergeCell ref="E39:G39"/>
    <mergeCell ref="C7:J7"/>
    <mergeCell ref="C8:I8"/>
    <mergeCell ref="D9:H10"/>
    <mergeCell ref="E19:G19"/>
    <mergeCell ref="E21:G21"/>
    <mergeCell ref="E23:G23"/>
  </mergeCells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5121" r:id="rId4">
          <objectPr defaultSize="0" autoPict="0" r:id="rId5">
            <anchor moveWithCells="1" sizeWithCells="1">
              <from>
                <xdr:col>4</xdr:col>
                <xdr:colOff>0</xdr:colOff>
                <xdr:row>10</xdr:row>
                <xdr:rowOff>85725</xdr:rowOff>
              </from>
              <to>
                <xdr:col>8</xdr:col>
                <xdr:colOff>361950</xdr:colOff>
                <xdr:row>17</xdr:row>
                <xdr:rowOff>9525</xdr:rowOff>
              </to>
            </anchor>
          </objectPr>
        </oleObject>
      </mc:Choice>
      <mc:Fallback>
        <oleObject progId="Equation.3" shapeId="5121" r:id="rId4"/>
      </mc:Fallback>
    </mc:AlternateContent>
    <mc:AlternateContent xmlns:mc="http://schemas.openxmlformats.org/markup-compatibility/2006">
      <mc:Choice Requires="x14">
        <oleObject progId="Equation.3" shapeId="5122" r:id="rId6">
          <objectPr defaultSize="0" autoPict="0" r:id="rId7">
            <anchor moveWithCells="1" sizeWithCells="1">
              <from>
                <xdr:col>2</xdr:col>
                <xdr:colOff>200025</xdr:colOff>
                <xdr:row>65525</xdr:row>
                <xdr:rowOff>95250</xdr:rowOff>
              </from>
              <to>
                <xdr:col>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122" r:id="rId6"/>
      </mc:Fallback>
    </mc:AlternateContent>
    <mc:AlternateContent xmlns:mc="http://schemas.openxmlformats.org/markup-compatibility/2006">
      <mc:Choice Requires="x14">
        <oleObject progId="Equation.3" shapeId="5123" r:id="rId8">
          <objectPr defaultSize="0" autoPict="0" r:id="rId7">
            <anchor moveWithCells="1" sizeWithCells="1">
              <from>
                <xdr:col>2</xdr:col>
                <xdr:colOff>200025</xdr:colOff>
                <xdr:row>131061</xdr:row>
                <xdr:rowOff>95250</xdr:rowOff>
              </from>
              <to>
                <xdr:col>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123" r:id="rId8"/>
      </mc:Fallback>
    </mc:AlternateContent>
    <mc:AlternateContent xmlns:mc="http://schemas.openxmlformats.org/markup-compatibility/2006">
      <mc:Choice Requires="x14">
        <oleObject progId="Equation.3" shapeId="5124" r:id="rId9">
          <objectPr defaultSize="0" autoPict="0" r:id="rId7">
            <anchor moveWithCells="1" sizeWithCells="1">
              <from>
                <xdr:col>2</xdr:col>
                <xdr:colOff>200025</xdr:colOff>
                <xdr:row>196597</xdr:row>
                <xdr:rowOff>95250</xdr:rowOff>
              </from>
              <to>
                <xdr:col>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124" r:id="rId9"/>
      </mc:Fallback>
    </mc:AlternateContent>
    <mc:AlternateContent xmlns:mc="http://schemas.openxmlformats.org/markup-compatibility/2006">
      <mc:Choice Requires="x14">
        <oleObject progId="Equation.3" shapeId="5125" r:id="rId10">
          <objectPr defaultSize="0" autoPict="0" r:id="rId7">
            <anchor moveWithCells="1" sizeWithCells="1">
              <from>
                <xdr:col>2</xdr:col>
                <xdr:colOff>200025</xdr:colOff>
                <xdr:row>262133</xdr:row>
                <xdr:rowOff>95250</xdr:rowOff>
              </from>
              <to>
                <xdr:col>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125" r:id="rId10"/>
      </mc:Fallback>
    </mc:AlternateContent>
    <mc:AlternateContent xmlns:mc="http://schemas.openxmlformats.org/markup-compatibility/2006">
      <mc:Choice Requires="x14">
        <oleObject progId="Equation.3" shapeId="5126" r:id="rId11">
          <objectPr defaultSize="0" autoPict="0" r:id="rId7">
            <anchor moveWithCells="1" sizeWithCells="1">
              <from>
                <xdr:col>2</xdr:col>
                <xdr:colOff>200025</xdr:colOff>
                <xdr:row>327669</xdr:row>
                <xdr:rowOff>95250</xdr:rowOff>
              </from>
              <to>
                <xdr:col>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126" r:id="rId11"/>
      </mc:Fallback>
    </mc:AlternateContent>
    <mc:AlternateContent xmlns:mc="http://schemas.openxmlformats.org/markup-compatibility/2006">
      <mc:Choice Requires="x14">
        <oleObject progId="Equation.3" shapeId="5127" r:id="rId12">
          <objectPr defaultSize="0" autoPict="0" r:id="rId7">
            <anchor moveWithCells="1" sizeWithCells="1">
              <from>
                <xdr:col>2</xdr:col>
                <xdr:colOff>200025</xdr:colOff>
                <xdr:row>393205</xdr:row>
                <xdr:rowOff>95250</xdr:rowOff>
              </from>
              <to>
                <xdr:col>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127" r:id="rId12"/>
      </mc:Fallback>
    </mc:AlternateContent>
    <mc:AlternateContent xmlns:mc="http://schemas.openxmlformats.org/markup-compatibility/2006">
      <mc:Choice Requires="x14">
        <oleObject progId="Equation.3" shapeId="5128" r:id="rId13">
          <objectPr defaultSize="0" autoPict="0" r:id="rId7">
            <anchor moveWithCells="1" sizeWithCells="1">
              <from>
                <xdr:col>2</xdr:col>
                <xdr:colOff>200025</xdr:colOff>
                <xdr:row>458741</xdr:row>
                <xdr:rowOff>95250</xdr:rowOff>
              </from>
              <to>
                <xdr:col>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128" r:id="rId13"/>
      </mc:Fallback>
    </mc:AlternateContent>
    <mc:AlternateContent xmlns:mc="http://schemas.openxmlformats.org/markup-compatibility/2006">
      <mc:Choice Requires="x14">
        <oleObject progId="Equation.3" shapeId="5129" r:id="rId14">
          <objectPr defaultSize="0" autoPict="0" r:id="rId7">
            <anchor moveWithCells="1" sizeWithCells="1">
              <from>
                <xdr:col>2</xdr:col>
                <xdr:colOff>200025</xdr:colOff>
                <xdr:row>524277</xdr:row>
                <xdr:rowOff>95250</xdr:rowOff>
              </from>
              <to>
                <xdr:col>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129" r:id="rId14"/>
      </mc:Fallback>
    </mc:AlternateContent>
    <mc:AlternateContent xmlns:mc="http://schemas.openxmlformats.org/markup-compatibility/2006">
      <mc:Choice Requires="x14">
        <oleObject progId="Equation.3" shapeId="5130" r:id="rId15">
          <objectPr defaultSize="0" autoPict="0" r:id="rId7">
            <anchor moveWithCells="1" sizeWithCells="1">
              <from>
                <xdr:col>2</xdr:col>
                <xdr:colOff>200025</xdr:colOff>
                <xdr:row>589813</xdr:row>
                <xdr:rowOff>95250</xdr:rowOff>
              </from>
              <to>
                <xdr:col>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130" r:id="rId15"/>
      </mc:Fallback>
    </mc:AlternateContent>
    <mc:AlternateContent xmlns:mc="http://schemas.openxmlformats.org/markup-compatibility/2006">
      <mc:Choice Requires="x14">
        <oleObject progId="Equation.3" shapeId="5131" r:id="rId16">
          <objectPr defaultSize="0" autoPict="0" r:id="rId7">
            <anchor moveWithCells="1" sizeWithCells="1">
              <from>
                <xdr:col>2</xdr:col>
                <xdr:colOff>200025</xdr:colOff>
                <xdr:row>655349</xdr:row>
                <xdr:rowOff>95250</xdr:rowOff>
              </from>
              <to>
                <xdr:col>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131" r:id="rId16"/>
      </mc:Fallback>
    </mc:AlternateContent>
    <mc:AlternateContent xmlns:mc="http://schemas.openxmlformats.org/markup-compatibility/2006">
      <mc:Choice Requires="x14">
        <oleObject progId="Equation.3" shapeId="5132" r:id="rId17">
          <objectPr defaultSize="0" autoPict="0" r:id="rId7">
            <anchor moveWithCells="1" sizeWithCells="1">
              <from>
                <xdr:col>2</xdr:col>
                <xdr:colOff>200025</xdr:colOff>
                <xdr:row>720885</xdr:row>
                <xdr:rowOff>95250</xdr:rowOff>
              </from>
              <to>
                <xdr:col>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132" r:id="rId17"/>
      </mc:Fallback>
    </mc:AlternateContent>
    <mc:AlternateContent xmlns:mc="http://schemas.openxmlformats.org/markup-compatibility/2006">
      <mc:Choice Requires="x14">
        <oleObject progId="Equation.3" shapeId="5133" r:id="rId18">
          <objectPr defaultSize="0" autoPict="0" r:id="rId7">
            <anchor moveWithCells="1" sizeWithCells="1">
              <from>
                <xdr:col>2</xdr:col>
                <xdr:colOff>200025</xdr:colOff>
                <xdr:row>786421</xdr:row>
                <xdr:rowOff>95250</xdr:rowOff>
              </from>
              <to>
                <xdr:col>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133" r:id="rId18"/>
      </mc:Fallback>
    </mc:AlternateContent>
    <mc:AlternateContent xmlns:mc="http://schemas.openxmlformats.org/markup-compatibility/2006">
      <mc:Choice Requires="x14">
        <oleObject progId="Equation.3" shapeId="5134" r:id="rId19">
          <objectPr defaultSize="0" autoPict="0" r:id="rId7">
            <anchor moveWithCells="1" sizeWithCells="1">
              <from>
                <xdr:col>2</xdr:col>
                <xdr:colOff>200025</xdr:colOff>
                <xdr:row>851957</xdr:row>
                <xdr:rowOff>95250</xdr:rowOff>
              </from>
              <to>
                <xdr:col>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134" r:id="rId19"/>
      </mc:Fallback>
    </mc:AlternateContent>
    <mc:AlternateContent xmlns:mc="http://schemas.openxmlformats.org/markup-compatibility/2006">
      <mc:Choice Requires="x14">
        <oleObject progId="Equation.3" shapeId="5135" r:id="rId20">
          <objectPr defaultSize="0" autoPict="0" r:id="rId7">
            <anchor moveWithCells="1" sizeWithCells="1">
              <from>
                <xdr:col>2</xdr:col>
                <xdr:colOff>200025</xdr:colOff>
                <xdr:row>917493</xdr:row>
                <xdr:rowOff>95250</xdr:rowOff>
              </from>
              <to>
                <xdr:col>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135" r:id="rId20"/>
      </mc:Fallback>
    </mc:AlternateContent>
    <mc:AlternateContent xmlns:mc="http://schemas.openxmlformats.org/markup-compatibility/2006">
      <mc:Choice Requires="x14">
        <oleObject progId="Equation.3" shapeId="5136" r:id="rId21">
          <objectPr defaultSize="0" autoPict="0" r:id="rId7">
            <anchor moveWithCells="1" sizeWithCells="1">
              <from>
                <xdr:col>2</xdr:col>
                <xdr:colOff>200025</xdr:colOff>
                <xdr:row>983029</xdr:row>
                <xdr:rowOff>95250</xdr:rowOff>
              </from>
              <to>
                <xdr:col>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136" r:id="rId21"/>
      </mc:Fallback>
    </mc:AlternateContent>
    <mc:AlternateContent xmlns:mc="http://schemas.openxmlformats.org/markup-compatibility/2006">
      <mc:Choice Requires="x14">
        <oleObject progId="Equation.3" shapeId="5137" r:id="rId22">
          <objectPr defaultSize="0" autoPict="0" r:id="rId7">
            <anchor moveWithCells="1" sizeWithCells="1">
              <from>
                <xdr:col>258</xdr:col>
                <xdr:colOff>200025</xdr:colOff>
                <xdr:row>10</xdr:row>
                <xdr:rowOff>95250</xdr:rowOff>
              </from>
              <to>
                <xdr:col>264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137" r:id="rId22"/>
      </mc:Fallback>
    </mc:AlternateContent>
    <mc:AlternateContent xmlns:mc="http://schemas.openxmlformats.org/markup-compatibility/2006">
      <mc:Choice Requires="x14">
        <oleObject progId="Equation.3" shapeId="5138" r:id="rId23">
          <objectPr defaultSize="0" autoPict="0" r:id="rId7">
            <anchor moveWithCells="1" sizeWithCells="1">
              <from>
                <xdr:col>258</xdr:col>
                <xdr:colOff>200025</xdr:colOff>
                <xdr:row>65525</xdr:row>
                <xdr:rowOff>95250</xdr:rowOff>
              </from>
              <to>
                <xdr:col>264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138" r:id="rId23"/>
      </mc:Fallback>
    </mc:AlternateContent>
    <mc:AlternateContent xmlns:mc="http://schemas.openxmlformats.org/markup-compatibility/2006">
      <mc:Choice Requires="x14">
        <oleObject progId="Equation.3" shapeId="5139" r:id="rId24">
          <objectPr defaultSize="0" autoPict="0" r:id="rId7">
            <anchor moveWithCells="1" sizeWithCells="1">
              <from>
                <xdr:col>258</xdr:col>
                <xdr:colOff>200025</xdr:colOff>
                <xdr:row>131061</xdr:row>
                <xdr:rowOff>95250</xdr:rowOff>
              </from>
              <to>
                <xdr:col>264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139" r:id="rId24"/>
      </mc:Fallback>
    </mc:AlternateContent>
    <mc:AlternateContent xmlns:mc="http://schemas.openxmlformats.org/markup-compatibility/2006">
      <mc:Choice Requires="x14">
        <oleObject progId="Equation.3" shapeId="5140" r:id="rId25">
          <objectPr defaultSize="0" autoPict="0" r:id="rId7">
            <anchor moveWithCells="1" sizeWithCells="1">
              <from>
                <xdr:col>258</xdr:col>
                <xdr:colOff>200025</xdr:colOff>
                <xdr:row>196597</xdr:row>
                <xdr:rowOff>95250</xdr:rowOff>
              </from>
              <to>
                <xdr:col>264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140" r:id="rId25"/>
      </mc:Fallback>
    </mc:AlternateContent>
    <mc:AlternateContent xmlns:mc="http://schemas.openxmlformats.org/markup-compatibility/2006">
      <mc:Choice Requires="x14">
        <oleObject progId="Equation.3" shapeId="5141" r:id="rId26">
          <objectPr defaultSize="0" autoPict="0" r:id="rId7">
            <anchor moveWithCells="1" sizeWithCells="1">
              <from>
                <xdr:col>258</xdr:col>
                <xdr:colOff>200025</xdr:colOff>
                <xdr:row>262133</xdr:row>
                <xdr:rowOff>95250</xdr:rowOff>
              </from>
              <to>
                <xdr:col>264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141" r:id="rId26"/>
      </mc:Fallback>
    </mc:AlternateContent>
    <mc:AlternateContent xmlns:mc="http://schemas.openxmlformats.org/markup-compatibility/2006">
      <mc:Choice Requires="x14">
        <oleObject progId="Equation.3" shapeId="5142" r:id="rId27">
          <objectPr defaultSize="0" autoPict="0" r:id="rId7">
            <anchor moveWithCells="1" sizeWithCells="1">
              <from>
                <xdr:col>258</xdr:col>
                <xdr:colOff>200025</xdr:colOff>
                <xdr:row>327669</xdr:row>
                <xdr:rowOff>95250</xdr:rowOff>
              </from>
              <to>
                <xdr:col>264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142" r:id="rId27"/>
      </mc:Fallback>
    </mc:AlternateContent>
    <mc:AlternateContent xmlns:mc="http://schemas.openxmlformats.org/markup-compatibility/2006">
      <mc:Choice Requires="x14">
        <oleObject progId="Equation.3" shapeId="5143" r:id="rId28">
          <objectPr defaultSize="0" autoPict="0" r:id="rId7">
            <anchor moveWithCells="1" sizeWithCells="1">
              <from>
                <xdr:col>258</xdr:col>
                <xdr:colOff>200025</xdr:colOff>
                <xdr:row>393205</xdr:row>
                <xdr:rowOff>95250</xdr:rowOff>
              </from>
              <to>
                <xdr:col>264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143" r:id="rId28"/>
      </mc:Fallback>
    </mc:AlternateContent>
    <mc:AlternateContent xmlns:mc="http://schemas.openxmlformats.org/markup-compatibility/2006">
      <mc:Choice Requires="x14">
        <oleObject progId="Equation.3" shapeId="5144" r:id="rId29">
          <objectPr defaultSize="0" autoPict="0" r:id="rId7">
            <anchor moveWithCells="1" sizeWithCells="1">
              <from>
                <xdr:col>258</xdr:col>
                <xdr:colOff>200025</xdr:colOff>
                <xdr:row>458741</xdr:row>
                <xdr:rowOff>95250</xdr:rowOff>
              </from>
              <to>
                <xdr:col>264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144" r:id="rId29"/>
      </mc:Fallback>
    </mc:AlternateContent>
    <mc:AlternateContent xmlns:mc="http://schemas.openxmlformats.org/markup-compatibility/2006">
      <mc:Choice Requires="x14">
        <oleObject progId="Equation.3" shapeId="5145" r:id="rId30">
          <objectPr defaultSize="0" autoPict="0" r:id="rId7">
            <anchor moveWithCells="1" sizeWithCells="1">
              <from>
                <xdr:col>258</xdr:col>
                <xdr:colOff>200025</xdr:colOff>
                <xdr:row>524277</xdr:row>
                <xdr:rowOff>95250</xdr:rowOff>
              </from>
              <to>
                <xdr:col>264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145" r:id="rId30"/>
      </mc:Fallback>
    </mc:AlternateContent>
    <mc:AlternateContent xmlns:mc="http://schemas.openxmlformats.org/markup-compatibility/2006">
      <mc:Choice Requires="x14">
        <oleObject progId="Equation.3" shapeId="5146" r:id="rId31">
          <objectPr defaultSize="0" autoPict="0" r:id="rId7">
            <anchor moveWithCells="1" sizeWithCells="1">
              <from>
                <xdr:col>258</xdr:col>
                <xdr:colOff>200025</xdr:colOff>
                <xdr:row>589813</xdr:row>
                <xdr:rowOff>95250</xdr:rowOff>
              </from>
              <to>
                <xdr:col>264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146" r:id="rId31"/>
      </mc:Fallback>
    </mc:AlternateContent>
    <mc:AlternateContent xmlns:mc="http://schemas.openxmlformats.org/markup-compatibility/2006">
      <mc:Choice Requires="x14">
        <oleObject progId="Equation.3" shapeId="5147" r:id="rId32">
          <objectPr defaultSize="0" autoPict="0" r:id="rId7">
            <anchor moveWithCells="1" sizeWithCells="1">
              <from>
                <xdr:col>258</xdr:col>
                <xdr:colOff>200025</xdr:colOff>
                <xdr:row>655349</xdr:row>
                <xdr:rowOff>95250</xdr:rowOff>
              </from>
              <to>
                <xdr:col>264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147" r:id="rId32"/>
      </mc:Fallback>
    </mc:AlternateContent>
    <mc:AlternateContent xmlns:mc="http://schemas.openxmlformats.org/markup-compatibility/2006">
      <mc:Choice Requires="x14">
        <oleObject progId="Equation.3" shapeId="5148" r:id="rId33">
          <objectPr defaultSize="0" autoPict="0" r:id="rId7">
            <anchor moveWithCells="1" sizeWithCells="1">
              <from>
                <xdr:col>258</xdr:col>
                <xdr:colOff>200025</xdr:colOff>
                <xdr:row>720885</xdr:row>
                <xdr:rowOff>95250</xdr:rowOff>
              </from>
              <to>
                <xdr:col>264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148" r:id="rId33"/>
      </mc:Fallback>
    </mc:AlternateContent>
    <mc:AlternateContent xmlns:mc="http://schemas.openxmlformats.org/markup-compatibility/2006">
      <mc:Choice Requires="x14">
        <oleObject progId="Equation.3" shapeId="5149" r:id="rId34">
          <objectPr defaultSize="0" autoPict="0" r:id="rId7">
            <anchor moveWithCells="1" sizeWithCells="1">
              <from>
                <xdr:col>258</xdr:col>
                <xdr:colOff>200025</xdr:colOff>
                <xdr:row>786421</xdr:row>
                <xdr:rowOff>95250</xdr:rowOff>
              </from>
              <to>
                <xdr:col>264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149" r:id="rId34"/>
      </mc:Fallback>
    </mc:AlternateContent>
    <mc:AlternateContent xmlns:mc="http://schemas.openxmlformats.org/markup-compatibility/2006">
      <mc:Choice Requires="x14">
        <oleObject progId="Equation.3" shapeId="5150" r:id="rId35">
          <objectPr defaultSize="0" autoPict="0" r:id="rId7">
            <anchor moveWithCells="1" sizeWithCells="1">
              <from>
                <xdr:col>258</xdr:col>
                <xdr:colOff>200025</xdr:colOff>
                <xdr:row>851957</xdr:row>
                <xdr:rowOff>95250</xdr:rowOff>
              </from>
              <to>
                <xdr:col>264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150" r:id="rId35"/>
      </mc:Fallback>
    </mc:AlternateContent>
    <mc:AlternateContent xmlns:mc="http://schemas.openxmlformats.org/markup-compatibility/2006">
      <mc:Choice Requires="x14">
        <oleObject progId="Equation.3" shapeId="5151" r:id="rId36">
          <objectPr defaultSize="0" autoPict="0" r:id="rId7">
            <anchor moveWithCells="1" sizeWithCells="1">
              <from>
                <xdr:col>258</xdr:col>
                <xdr:colOff>200025</xdr:colOff>
                <xdr:row>917493</xdr:row>
                <xdr:rowOff>95250</xdr:rowOff>
              </from>
              <to>
                <xdr:col>264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151" r:id="rId36"/>
      </mc:Fallback>
    </mc:AlternateContent>
    <mc:AlternateContent xmlns:mc="http://schemas.openxmlformats.org/markup-compatibility/2006">
      <mc:Choice Requires="x14">
        <oleObject progId="Equation.3" shapeId="5152" r:id="rId37">
          <objectPr defaultSize="0" autoPict="0" r:id="rId7">
            <anchor moveWithCells="1" sizeWithCells="1">
              <from>
                <xdr:col>258</xdr:col>
                <xdr:colOff>200025</xdr:colOff>
                <xdr:row>983029</xdr:row>
                <xdr:rowOff>95250</xdr:rowOff>
              </from>
              <to>
                <xdr:col>264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152" r:id="rId37"/>
      </mc:Fallback>
    </mc:AlternateContent>
    <mc:AlternateContent xmlns:mc="http://schemas.openxmlformats.org/markup-compatibility/2006">
      <mc:Choice Requires="x14">
        <oleObject progId="Equation.3" shapeId="5153" r:id="rId38">
          <objectPr defaultSize="0" autoPict="0" r:id="rId7">
            <anchor moveWithCells="1" sizeWithCells="1">
              <from>
                <xdr:col>514</xdr:col>
                <xdr:colOff>200025</xdr:colOff>
                <xdr:row>10</xdr:row>
                <xdr:rowOff>95250</xdr:rowOff>
              </from>
              <to>
                <xdr:col>520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153" r:id="rId38"/>
      </mc:Fallback>
    </mc:AlternateContent>
    <mc:AlternateContent xmlns:mc="http://schemas.openxmlformats.org/markup-compatibility/2006">
      <mc:Choice Requires="x14">
        <oleObject progId="Equation.3" shapeId="5154" r:id="rId39">
          <objectPr defaultSize="0" autoPict="0" r:id="rId7">
            <anchor moveWithCells="1" sizeWithCells="1">
              <from>
                <xdr:col>514</xdr:col>
                <xdr:colOff>200025</xdr:colOff>
                <xdr:row>65525</xdr:row>
                <xdr:rowOff>95250</xdr:rowOff>
              </from>
              <to>
                <xdr:col>520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154" r:id="rId39"/>
      </mc:Fallback>
    </mc:AlternateContent>
    <mc:AlternateContent xmlns:mc="http://schemas.openxmlformats.org/markup-compatibility/2006">
      <mc:Choice Requires="x14">
        <oleObject progId="Equation.3" shapeId="5155" r:id="rId40">
          <objectPr defaultSize="0" autoPict="0" r:id="rId7">
            <anchor moveWithCells="1" sizeWithCells="1">
              <from>
                <xdr:col>514</xdr:col>
                <xdr:colOff>200025</xdr:colOff>
                <xdr:row>131061</xdr:row>
                <xdr:rowOff>95250</xdr:rowOff>
              </from>
              <to>
                <xdr:col>520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155" r:id="rId40"/>
      </mc:Fallback>
    </mc:AlternateContent>
    <mc:AlternateContent xmlns:mc="http://schemas.openxmlformats.org/markup-compatibility/2006">
      <mc:Choice Requires="x14">
        <oleObject progId="Equation.3" shapeId="5156" r:id="rId41">
          <objectPr defaultSize="0" autoPict="0" r:id="rId7">
            <anchor moveWithCells="1" sizeWithCells="1">
              <from>
                <xdr:col>514</xdr:col>
                <xdr:colOff>200025</xdr:colOff>
                <xdr:row>196597</xdr:row>
                <xdr:rowOff>95250</xdr:rowOff>
              </from>
              <to>
                <xdr:col>520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156" r:id="rId41"/>
      </mc:Fallback>
    </mc:AlternateContent>
    <mc:AlternateContent xmlns:mc="http://schemas.openxmlformats.org/markup-compatibility/2006">
      <mc:Choice Requires="x14">
        <oleObject progId="Equation.3" shapeId="5157" r:id="rId42">
          <objectPr defaultSize="0" autoPict="0" r:id="rId7">
            <anchor moveWithCells="1" sizeWithCells="1">
              <from>
                <xdr:col>514</xdr:col>
                <xdr:colOff>200025</xdr:colOff>
                <xdr:row>262133</xdr:row>
                <xdr:rowOff>95250</xdr:rowOff>
              </from>
              <to>
                <xdr:col>520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157" r:id="rId42"/>
      </mc:Fallback>
    </mc:AlternateContent>
    <mc:AlternateContent xmlns:mc="http://schemas.openxmlformats.org/markup-compatibility/2006">
      <mc:Choice Requires="x14">
        <oleObject progId="Equation.3" shapeId="5158" r:id="rId43">
          <objectPr defaultSize="0" autoPict="0" r:id="rId7">
            <anchor moveWithCells="1" sizeWithCells="1">
              <from>
                <xdr:col>514</xdr:col>
                <xdr:colOff>200025</xdr:colOff>
                <xdr:row>327669</xdr:row>
                <xdr:rowOff>95250</xdr:rowOff>
              </from>
              <to>
                <xdr:col>520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158" r:id="rId43"/>
      </mc:Fallback>
    </mc:AlternateContent>
    <mc:AlternateContent xmlns:mc="http://schemas.openxmlformats.org/markup-compatibility/2006">
      <mc:Choice Requires="x14">
        <oleObject progId="Equation.3" shapeId="5159" r:id="rId44">
          <objectPr defaultSize="0" autoPict="0" r:id="rId7">
            <anchor moveWithCells="1" sizeWithCells="1">
              <from>
                <xdr:col>514</xdr:col>
                <xdr:colOff>200025</xdr:colOff>
                <xdr:row>393205</xdr:row>
                <xdr:rowOff>95250</xdr:rowOff>
              </from>
              <to>
                <xdr:col>520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159" r:id="rId44"/>
      </mc:Fallback>
    </mc:AlternateContent>
    <mc:AlternateContent xmlns:mc="http://schemas.openxmlformats.org/markup-compatibility/2006">
      <mc:Choice Requires="x14">
        <oleObject progId="Equation.3" shapeId="5160" r:id="rId45">
          <objectPr defaultSize="0" autoPict="0" r:id="rId7">
            <anchor moveWithCells="1" sizeWithCells="1">
              <from>
                <xdr:col>514</xdr:col>
                <xdr:colOff>200025</xdr:colOff>
                <xdr:row>458741</xdr:row>
                <xdr:rowOff>95250</xdr:rowOff>
              </from>
              <to>
                <xdr:col>520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160" r:id="rId45"/>
      </mc:Fallback>
    </mc:AlternateContent>
    <mc:AlternateContent xmlns:mc="http://schemas.openxmlformats.org/markup-compatibility/2006">
      <mc:Choice Requires="x14">
        <oleObject progId="Equation.3" shapeId="5161" r:id="rId46">
          <objectPr defaultSize="0" autoPict="0" r:id="rId7">
            <anchor moveWithCells="1" sizeWithCells="1">
              <from>
                <xdr:col>514</xdr:col>
                <xdr:colOff>200025</xdr:colOff>
                <xdr:row>524277</xdr:row>
                <xdr:rowOff>95250</xdr:rowOff>
              </from>
              <to>
                <xdr:col>520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161" r:id="rId46"/>
      </mc:Fallback>
    </mc:AlternateContent>
    <mc:AlternateContent xmlns:mc="http://schemas.openxmlformats.org/markup-compatibility/2006">
      <mc:Choice Requires="x14">
        <oleObject progId="Equation.3" shapeId="5162" r:id="rId47">
          <objectPr defaultSize="0" autoPict="0" r:id="rId7">
            <anchor moveWithCells="1" sizeWithCells="1">
              <from>
                <xdr:col>514</xdr:col>
                <xdr:colOff>200025</xdr:colOff>
                <xdr:row>589813</xdr:row>
                <xdr:rowOff>95250</xdr:rowOff>
              </from>
              <to>
                <xdr:col>520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162" r:id="rId47"/>
      </mc:Fallback>
    </mc:AlternateContent>
    <mc:AlternateContent xmlns:mc="http://schemas.openxmlformats.org/markup-compatibility/2006">
      <mc:Choice Requires="x14">
        <oleObject progId="Equation.3" shapeId="5163" r:id="rId48">
          <objectPr defaultSize="0" autoPict="0" r:id="rId7">
            <anchor moveWithCells="1" sizeWithCells="1">
              <from>
                <xdr:col>514</xdr:col>
                <xdr:colOff>200025</xdr:colOff>
                <xdr:row>655349</xdr:row>
                <xdr:rowOff>95250</xdr:rowOff>
              </from>
              <to>
                <xdr:col>520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163" r:id="rId48"/>
      </mc:Fallback>
    </mc:AlternateContent>
    <mc:AlternateContent xmlns:mc="http://schemas.openxmlformats.org/markup-compatibility/2006">
      <mc:Choice Requires="x14">
        <oleObject progId="Equation.3" shapeId="5164" r:id="rId49">
          <objectPr defaultSize="0" autoPict="0" r:id="rId7">
            <anchor moveWithCells="1" sizeWithCells="1">
              <from>
                <xdr:col>514</xdr:col>
                <xdr:colOff>200025</xdr:colOff>
                <xdr:row>720885</xdr:row>
                <xdr:rowOff>95250</xdr:rowOff>
              </from>
              <to>
                <xdr:col>520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164" r:id="rId49"/>
      </mc:Fallback>
    </mc:AlternateContent>
    <mc:AlternateContent xmlns:mc="http://schemas.openxmlformats.org/markup-compatibility/2006">
      <mc:Choice Requires="x14">
        <oleObject progId="Equation.3" shapeId="5165" r:id="rId50">
          <objectPr defaultSize="0" autoPict="0" r:id="rId7">
            <anchor moveWithCells="1" sizeWithCells="1">
              <from>
                <xdr:col>514</xdr:col>
                <xdr:colOff>200025</xdr:colOff>
                <xdr:row>786421</xdr:row>
                <xdr:rowOff>95250</xdr:rowOff>
              </from>
              <to>
                <xdr:col>520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165" r:id="rId50"/>
      </mc:Fallback>
    </mc:AlternateContent>
    <mc:AlternateContent xmlns:mc="http://schemas.openxmlformats.org/markup-compatibility/2006">
      <mc:Choice Requires="x14">
        <oleObject progId="Equation.3" shapeId="5166" r:id="rId51">
          <objectPr defaultSize="0" autoPict="0" r:id="rId7">
            <anchor moveWithCells="1" sizeWithCells="1">
              <from>
                <xdr:col>514</xdr:col>
                <xdr:colOff>200025</xdr:colOff>
                <xdr:row>851957</xdr:row>
                <xdr:rowOff>95250</xdr:rowOff>
              </from>
              <to>
                <xdr:col>520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166" r:id="rId51"/>
      </mc:Fallback>
    </mc:AlternateContent>
    <mc:AlternateContent xmlns:mc="http://schemas.openxmlformats.org/markup-compatibility/2006">
      <mc:Choice Requires="x14">
        <oleObject progId="Equation.3" shapeId="5167" r:id="rId52">
          <objectPr defaultSize="0" autoPict="0" r:id="rId7">
            <anchor moveWithCells="1" sizeWithCells="1">
              <from>
                <xdr:col>514</xdr:col>
                <xdr:colOff>200025</xdr:colOff>
                <xdr:row>917493</xdr:row>
                <xdr:rowOff>95250</xdr:rowOff>
              </from>
              <to>
                <xdr:col>520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167" r:id="rId52"/>
      </mc:Fallback>
    </mc:AlternateContent>
    <mc:AlternateContent xmlns:mc="http://schemas.openxmlformats.org/markup-compatibility/2006">
      <mc:Choice Requires="x14">
        <oleObject progId="Equation.3" shapeId="5168" r:id="rId53">
          <objectPr defaultSize="0" autoPict="0" r:id="rId7">
            <anchor moveWithCells="1" sizeWithCells="1">
              <from>
                <xdr:col>514</xdr:col>
                <xdr:colOff>200025</xdr:colOff>
                <xdr:row>983029</xdr:row>
                <xdr:rowOff>95250</xdr:rowOff>
              </from>
              <to>
                <xdr:col>520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168" r:id="rId53"/>
      </mc:Fallback>
    </mc:AlternateContent>
    <mc:AlternateContent xmlns:mc="http://schemas.openxmlformats.org/markup-compatibility/2006">
      <mc:Choice Requires="x14">
        <oleObject progId="Equation.3" shapeId="5169" r:id="rId54">
          <objectPr defaultSize="0" autoPict="0" r:id="rId7">
            <anchor moveWithCells="1" sizeWithCells="1">
              <from>
                <xdr:col>770</xdr:col>
                <xdr:colOff>200025</xdr:colOff>
                <xdr:row>10</xdr:row>
                <xdr:rowOff>95250</xdr:rowOff>
              </from>
              <to>
                <xdr:col>776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169" r:id="rId54"/>
      </mc:Fallback>
    </mc:AlternateContent>
    <mc:AlternateContent xmlns:mc="http://schemas.openxmlformats.org/markup-compatibility/2006">
      <mc:Choice Requires="x14">
        <oleObject progId="Equation.3" shapeId="5170" r:id="rId55">
          <objectPr defaultSize="0" autoPict="0" r:id="rId7">
            <anchor moveWithCells="1" sizeWithCells="1">
              <from>
                <xdr:col>770</xdr:col>
                <xdr:colOff>200025</xdr:colOff>
                <xdr:row>65525</xdr:row>
                <xdr:rowOff>95250</xdr:rowOff>
              </from>
              <to>
                <xdr:col>776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170" r:id="rId55"/>
      </mc:Fallback>
    </mc:AlternateContent>
    <mc:AlternateContent xmlns:mc="http://schemas.openxmlformats.org/markup-compatibility/2006">
      <mc:Choice Requires="x14">
        <oleObject progId="Equation.3" shapeId="5171" r:id="rId56">
          <objectPr defaultSize="0" autoPict="0" r:id="rId7">
            <anchor moveWithCells="1" sizeWithCells="1">
              <from>
                <xdr:col>770</xdr:col>
                <xdr:colOff>200025</xdr:colOff>
                <xdr:row>131061</xdr:row>
                <xdr:rowOff>95250</xdr:rowOff>
              </from>
              <to>
                <xdr:col>776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171" r:id="rId56"/>
      </mc:Fallback>
    </mc:AlternateContent>
    <mc:AlternateContent xmlns:mc="http://schemas.openxmlformats.org/markup-compatibility/2006">
      <mc:Choice Requires="x14">
        <oleObject progId="Equation.3" shapeId="5172" r:id="rId57">
          <objectPr defaultSize="0" autoPict="0" r:id="rId7">
            <anchor moveWithCells="1" sizeWithCells="1">
              <from>
                <xdr:col>770</xdr:col>
                <xdr:colOff>200025</xdr:colOff>
                <xdr:row>196597</xdr:row>
                <xdr:rowOff>95250</xdr:rowOff>
              </from>
              <to>
                <xdr:col>776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172" r:id="rId57"/>
      </mc:Fallback>
    </mc:AlternateContent>
    <mc:AlternateContent xmlns:mc="http://schemas.openxmlformats.org/markup-compatibility/2006">
      <mc:Choice Requires="x14">
        <oleObject progId="Equation.3" shapeId="5173" r:id="rId58">
          <objectPr defaultSize="0" autoPict="0" r:id="rId7">
            <anchor moveWithCells="1" sizeWithCells="1">
              <from>
                <xdr:col>770</xdr:col>
                <xdr:colOff>200025</xdr:colOff>
                <xdr:row>262133</xdr:row>
                <xdr:rowOff>95250</xdr:rowOff>
              </from>
              <to>
                <xdr:col>776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173" r:id="rId58"/>
      </mc:Fallback>
    </mc:AlternateContent>
    <mc:AlternateContent xmlns:mc="http://schemas.openxmlformats.org/markup-compatibility/2006">
      <mc:Choice Requires="x14">
        <oleObject progId="Equation.3" shapeId="5174" r:id="rId59">
          <objectPr defaultSize="0" autoPict="0" r:id="rId7">
            <anchor moveWithCells="1" sizeWithCells="1">
              <from>
                <xdr:col>770</xdr:col>
                <xdr:colOff>200025</xdr:colOff>
                <xdr:row>327669</xdr:row>
                <xdr:rowOff>95250</xdr:rowOff>
              </from>
              <to>
                <xdr:col>776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174" r:id="rId59"/>
      </mc:Fallback>
    </mc:AlternateContent>
    <mc:AlternateContent xmlns:mc="http://schemas.openxmlformats.org/markup-compatibility/2006">
      <mc:Choice Requires="x14">
        <oleObject progId="Equation.3" shapeId="5175" r:id="rId60">
          <objectPr defaultSize="0" autoPict="0" r:id="rId7">
            <anchor moveWithCells="1" sizeWithCells="1">
              <from>
                <xdr:col>770</xdr:col>
                <xdr:colOff>200025</xdr:colOff>
                <xdr:row>393205</xdr:row>
                <xdr:rowOff>95250</xdr:rowOff>
              </from>
              <to>
                <xdr:col>776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175" r:id="rId60"/>
      </mc:Fallback>
    </mc:AlternateContent>
    <mc:AlternateContent xmlns:mc="http://schemas.openxmlformats.org/markup-compatibility/2006">
      <mc:Choice Requires="x14">
        <oleObject progId="Equation.3" shapeId="5176" r:id="rId61">
          <objectPr defaultSize="0" autoPict="0" r:id="rId7">
            <anchor moveWithCells="1" sizeWithCells="1">
              <from>
                <xdr:col>770</xdr:col>
                <xdr:colOff>200025</xdr:colOff>
                <xdr:row>458741</xdr:row>
                <xdr:rowOff>95250</xdr:rowOff>
              </from>
              <to>
                <xdr:col>776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176" r:id="rId61"/>
      </mc:Fallback>
    </mc:AlternateContent>
    <mc:AlternateContent xmlns:mc="http://schemas.openxmlformats.org/markup-compatibility/2006">
      <mc:Choice Requires="x14">
        <oleObject progId="Equation.3" shapeId="5177" r:id="rId62">
          <objectPr defaultSize="0" autoPict="0" r:id="rId7">
            <anchor moveWithCells="1" sizeWithCells="1">
              <from>
                <xdr:col>770</xdr:col>
                <xdr:colOff>200025</xdr:colOff>
                <xdr:row>524277</xdr:row>
                <xdr:rowOff>95250</xdr:rowOff>
              </from>
              <to>
                <xdr:col>776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177" r:id="rId62"/>
      </mc:Fallback>
    </mc:AlternateContent>
    <mc:AlternateContent xmlns:mc="http://schemas.openxmlformats.org/markup-compatibility/2006">
      <mc:Choice Requires="x14">
        <oleObject progId="Equation.3" shapeId="5178" r:id="rId63">
          <objectPr defaultSize="0" autoPict="0" r:id="rId7">
            <anchor moveWithCells="1" sizeWithCells="1">
              <from>
                <xdr:col>770</xdr:col>
                <xdr:colOff>200025</xdr:colOff>
                <xdr:row>589813</xdr:row>
                <xdr:rowOff>95250</xdr:rowOff>
              </from>
              <to>
                <xdr:col>776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178" r:id="rId63"/>
      </mc:Fallback>
    </mc:AlternateContent>
    <mc:AlternateContent xmlns:mc="http://schemas.openxmlformats.org/markup-compatibility/2006">
      <mc:Choice Requires="x14">
        <oleObject progId="Equation.3" shapeId="5179" r:id="rId64">
          <objectPr defaultSize="0" autoPict="0" r:id="rId7">
            <anchor moveWithCells="1" sizeWithCells="1">
              <from>
                <xdr:col>770</xdr:col>
                <xdr:colOff>200025</xdr:colOff>
                <xdr:row>655349</xdr:row>
                <xdr:rowOff>95250</xdr:rowOff>
              </from>
              <to>
                <xdr:col>776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179" r:id="rId64"/>
      </mc:Fallback>
    </mc:AlternateContent>
    <mc:AlternateContent xmlns:mc="http://schemas.openxmlformats.org/markup-compatibility/2006">
      <mc:Choice Requires="x14">
        <oleObject progId="Equation.3" shapeId="5180" r:id="rId65">
          <objectPr defaultSize="0" autoPict="0" r:id="rId7">
            <anchor moveWithCells="1" sizeWithCells="1">
              <from>
                <xdr:col>770</xdr:col>
                <xdr:colOff>200025</xdr:colOff>
                <xdr:row>720885</xdr:row>
                <xdr:rowOff>95250</xdr:rowOff>
              </from>
              <to>
                <xdr:col>776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180" r:id="rId65"/>
      </mc:Fallback>
    </mc:AlternateContent>
    <mc:AlternateContent xmlns:mc="http://schemas.openxmlformats.org/markup-compatibility/2006">
      <mc:Choice Requires="x14">
        <oleObject progId="Equation.3" shapeId="5181" r:id="rId66">
          <objectPr defaultSize="0" autoPict="0" r:id="rId7">
            <anchor moveWithCells="1" sizeWithCells="1">
              <from>
                <xdr:col>770</xdr:col>
                <xdr:colOff>200025</xdr:colOff>
                <xdr:row>786421</xdr:row>
                <xdr:rowOff>95250</xdr:rowOff>
              </from>
              <to>
                <xdr:col>776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181" r:id="rId66"/>
      </mc:Fallback>
    </mc:AlternateContent>
    <mc:AlternateContent xmlns:mc="http://schemas.openxmlformats.org/markup-compatibility/2006">
      <mc:Choice Requires="x14">
        <oleObject progId="Equation.3" shapeId="5182" r:id="rId67">
          <objectPr defaultSize="0" autoPict="0" r:id="rId7">
            <anchor moveWithCells="1" sizeWithCells="1">
              <from>
                <xdr:col>770</xdr:col>
                <xdr:colOff>200025</xdr:colOff>
                <xdr:row>851957</xdr:row>
                <xdr:rowOff>95250</xdr:rowOff>
              </from>
              <to>
                <xdr:col>776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182" r:id="rId67"/>
      </mc:Fallback>
    </mc:AlternateContent>
    <mc:AlternateContent xmlns:mc="http://schemas.openxmlformats.org/markup-compatibility/2006">
      <mc:Choice Requires="x14">
        <oleObject progId="Equation.3" shapeId="5183" r:id="rId68">
          <objectPr defaultSize="0" autoPict="0" r:id="rId7">
            <anchor moveWithCells="1" sizeWithCells="1">
              <from>
                <xdr:col>770</xdr:col>
                <xdr:colOff>200025</xdr:colOff>
                <xdr:row>917493</xdr:row>
                <xdr:rowOff>95250</xdr:rowOff>
              </from>
              <to>
                <xdr:col>776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183" r:id="rId68"/>
      </mc:Fallback>
    </mc:AlternateContent>
    <mc:AlternateContent xmlns:mc="http://schemas.openxmlformats.org/markup-compatibility/2006">
      <mc:Choice Requires="x14">
        <oleObject progId="Equation.3" shapeId="5184" r:id="rId69">
          <objectPr defaultSize="0" autoPict="0" r:id="rId7">
            <anchor moveWithCells="1" sizeWithCells="1">
              <from>
                <xdr:col>770</xdr:col>
                <xdr:colOff>200025</xdr:colOff>
                <xdr:row>983029</xdr:row>
                <xdr:rowOff>95250</xdr:rowOff>
              </from>
              <to>
                <xdr:col>776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184" r:id="rId69"/>
      </mc:Fallback>
    </mc:AlternateContent>
    <mc:AlternateContent xmlns:mc="http://schemas.openxmlformats.org/markup-compatibility/2006">
      <mc:Choice Requires="x14">
        <oleObject progId="Equation.3" shapeId="5185" r:id="rId70">
          <objectPr defaultSize="0" autoPict="0" r:id="rId7">
            <anchor moveWithCells="1" sizeWithCells="1">
              <from>
                <xdr:col>1026</xdr:col>
                <xdr:colOff>200025</xdr:colOff>
                <xdr:row>10</xdr:row>
                <xdr:rowOff>95250</xdr:rowOff>
              </from>
              <to>
                <xdr:col>1032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185" r:id="rId70"/>
      </mc:Fallback>
    </mc:AlternateContent>
    <mc:AlternateContent xmlns:mc="http://schemas.openxmlformats.org/markup-compatibility/2006">
      <mc:Choice Requires="x14">
        <oleObject progId="Equation.3" shapeId="5186" r:id="rId71">
          <objectPr defaultSize="0" autoPict="0" r:id="rId7">
            <anchor moveWithCells="1" sizeWithCells="1">
              <from>
                <xdr:col>1026</xdr:col>
                <xdr:colOff>200025</xdr:colOff>
                <xdr:row>65525</xdr:row>
                <xdr:rowOff>95250</xdr:rowOff>
              </from>
              <to>
                <xdr:col>1032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186" r:id="rId71"/>
      </mc:Fallback>
    </mc:AlternateContent>
    <mc:AlternateContent xmlns:mc="http://schemas.openxmlformats.org/markup-compatibility/2006">
      <mc:Choice Requires="x14">
        <oleObject progId="Equation.3" shapeId="5187" r:id="rId72">
          <objectPr defaultSize="0" autoPict="0" r:id="rId7">
            <anchor moveWithCells="1" sizeWithCells="1">
              <from>
                <xdr:col>1026</xdr:col>
                <xdr:colOff>200025</xdr:colOff>
                <xdr:row>131061</xdr:row>
                <xdr:rowOff>95250</xdr:rowOff>
              </from>
              <to>
                <xdr:col>1032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187" r:id="rId72"/>
      </mc:Fallback>
    </mc:AlternateContent>
    <mc:AlternateContent xmlns:mc="http://schemas.openxmlformats.org/markup-compatibility/2006">
      <mc:Choice Requires="x14">
        <oleObject progId="Equation.3" shapeId="5188" r:id="rId73">
          <objectPr defaultSize="0" autoPict="0" r:id="rId7">
            <anchor moveWithCells="1" sizeWithCells="1">
              <from>
                <xdr:col>1026</xdr:col>
                <xdr:colOff>200025</xdr:colOff>
                <xdr:row>196597</xdr:row>
                <xdr:rowOff>95250</xdr:rowOff>
              </from>
              <to>
                <xdr:col>1032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188" r:id="rId73"/>
      </mc:Fallback>
    </mc:AlternateContent>
    <mc:AlternateContent xmlns:mc="http://schemas.openxmlformats.org/markup-compatibility/2006">
      <mc:Choice Requires="x14">
        <oleObject progId="Equation.3" shapeId="5189" r:id="rId74">
          <objectPr defaultSize="0" autoPict="0" r:id="rId7">
            <anchor moveWithCells="1" sizeWithCells="1">
              <from>
                <xdr:col>1026</xdr:col>
                <xdr:colOff>200025</xdr:colOff>
                <xdr:row>262133</xdr:row>
                <xdr:rowOff>95250</xdr:rowOff>
              </from>
              <to>
                <xdr:col>1032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189" r:id="rId74"/>
      </mc:Fallback>
    </mc:AlternateContent>
    <mc:AlternateContent xmlns:mc="http://schemas.openxmlformats.org/markup-compatibility/2006">
      <mc:Choice Requires="x14">
        <oleObject progId="Equation.3" shapeId="5190" r:id="rId75">
          <objectPr defaultSize="0" autoPict="0" r:id="rId7">
            <anchor moveWithCells="1" sizeWithCells="1">
              <from>
                <xdr:col>1026</xdr:col>
                <xdr:colOff>200025</xdr:colOff>
                <xdr:row>327669</xdr:row>
                <xdr:rowOff>95250</xdr:rowOff>
              </from>
              <to>
                <xdr:col>1032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190" r:id="rId75"/>
      </mc:Fallback>
    </mc:AlternateContent>
    <mc:AlternateContent xmlns:mc="http://schemas.openxmlformats.org/markup-compatibility/2006">
      <mc:Choice Requires="x14">
        <oleObject progId="Equation.3" shapeId="5191" r:id="rId76">
          <objectPr defaultSize="0" autoPict="0" r:id="rId7">
            <anchor moveWithCells="1" sizeWithCells="1">
              <from>
                <xdr:col>1026</xdr:col>
                <xdr:colOff>200025</xdr:colOff>
                <xdr:row>393205</xdr:row>
                <xdr:rowOff>95250</xdr:rowOff>
              </from>
              <to>
                <xdr:col>1032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191" r:id="rId76"/>
      </mc:Fallback>
    </mc:AlternateContent>
    <mc:AlternateContent xmlns:mc="http://schemas.openxmlformats.org/markup-compatibility/2006">
      <mc:Choice Requires="x14">
        <oleObject progId="Equation.3" shapeId="5192" r:id="rId77">
          <objectPr defaultSize="0" autoPict="0" r:id="rId7">
            <anchor moveWithCells="1" sizeWithCells="1">
              <from>
                <xdr:col>1026</xdr:col>
                <xdr:colOff>200025</xdr:colOff>
                <xdr:row>458741</xdr:row>
                <xdr:rowOff>95250</xdr:rowOff>
              </from>
              <to>
                <xdr:col>1032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192" r:id="rId77"/>
      </mc:Fallback>
    </mc:AlternateContent>
    <mc:AlternateContent xmlns:mc="http://schemas.openxmlformats.org/markup-compatibility/2006">
      <mc:Choice Requires="x14">
        <oleObject progId="Equation.3" shapeId="5193" r:id="rId78">
          <objectPr defaultSize="0" autoPict="0" r:id="rId7">
            <anchor moveWithCells="1" sizeWithCells="1">
              <from>
                <xdr:col>1026</xdr:col>
                <xdr:colOff>200025</xdr:colOff>
                <xdr:row>524277</xdr:row>
                <xdr:rowOff>95250</xdr:rowOff>
              </from>
              <to>
                <xdr:col>1032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193" r:id="rId78"/>
      </mc:Fallback>
    </mc:AlternateContent>
    <mc:AlternateContent xmlns:mc="http://schemas.openxmlformats.org/markup-compatibility/2006">
      <mc:Choice Requires="x14">
        <oleObject progId="Equation.3" shapeId="5194" r:id="rId79">
          <objectPr defaultSize="0" autoPict="0" r:id="rId7">
            <anchor moveWithCells="1" sizeWithCells="1">
              <from>
                <xdr:col>1026</xdr:col>
                <xdr:colOff>200025</xdr:colOff>
                <xdr:row>589813</xdr:row>
                <xdr:rowOff>95250</xdr:rowOff>
              </from>
              <to>
                <xdr:col>1032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194" r:id="rId79"/>
      </mc:Fallback>
    </mc:AlternateContent>
    <mc:AlternateContent xmlns:mc="http://schemas.openxmlformats.org/markup-compatibility/2006">
      <mc:Choice Requires="x14">
        <oleObject progId="Equation.3" shapeId="5195" r:id="rId80">
          <objectPr defaultSize="0" autoPict="0" r:id="rId7">
            <anchor moveWithCells="1" sizeWithCells="1">
              <from>
                <xdr:col>1026</xdr:col>
                <xdr:colOff>200025</xdr:colOff>
                <xdr:row>655349</xdr:row>
                <xdr:rowOff>95250</xdr:rowOff>
              </from>
              <to>
                <xdr:col>1032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195" r:id="rId80"/>
      </mc:Fallback>
    </mc:AlternateContent>
    <mc:AlternateContent xmlns:mc="http://schemas.openxmlformats.org/markup-compatibility/2006">
      <mc:Choice Requires="x14">
        <oleObject progId="Equation.3" shapeId="5196" r:id="rId81">
          <objectPr defaultSize="0" autoPict="0" r:id="rId7">
            <anchor moveWithCells="1" sizeWithCells="1">
              <from>
                <xdr:col>1026</xdr:col>
                <xdr:colOff>200025</xdr:colOff>
                <xdr:row>720885</xdr:row>
                <xdr:rowOff>95250</xdr:rowOff>
              </from>
              <to>
                <xdr:col>1032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196" r:id="rId81"/>
      </mc:Fallback>
    </mc:AlternateContent>
    <mc:AlternateContent xmlns:mc="http://schemas.openxmlformats.org/markup-compatibility/2006">
      <mc:Choice Requires="x14">
        <oleObject progId="Equation.3" shapeId="5197" r:id="rId82">
          <objectPr defaultSize="0" autoPict="0" r:id="rId7">
            <anchor moveWithCells="1" sizeWithCells="1">
              <from>
                <xdr:col>1026</xdr:col>
                <xdr:colOff>200025</xdr:colOff>
                <xdr:row>786421</xdr:row>
                <xdr:rowOff>95250</xdr:rowOff>
              </from>
              <to>
                <xdr:col>1032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197" r:id="rId82"/>
      </mc:Fallback>
    </mc:AlternateContent>
    <mc:AlternateContent xmlns:mc="http://schemas.openxmlformats.org/markup-compatibility/2006">
      <mc:Choice Requires="x14">
        <oleObject progId="Equation.3" shapeId="5198" r:id="rId83">
          <objectPr defaultSize="0" autoPict="0" r:id="rId7">
            <anchor moveWithCells="1" sizeWithCells="1">
              <from>
                <xdr:col>1026</xdr:col>
                <xdr:colOff>200025</xdr:colOff>
                <xdr:row>851957</xdr:row>
                <xdr:rowOff>95250</xdr:rowOff>
              </from>
              <to>
                <xdr:col>1032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198" r:id="rId83"/>
      </mc:Fallback>
    </mc:AlternateContent>
    <mc:AlternateContent xmlns:mc="http://schemas.openxmlformats.org/markup-compatibility/2006">
      <mc:Choice Requires="x14">
        <oleObject progId="Equation.3" shapeId="5199" r:id="rId84">
          <objectPr defaultSize="0" autoPict="0" r:id="rId7">
            <anchor moveWithCells="1" sizeWithCells="1">
              <from>
                <xdr:col>1026</xdr:col>
                <xdr:colOff>200025</xdr:colOff>
                <xdr:row>917493</xdr:row>
                <xdr:rowOff>95250</xdr:rowOff>
              </from>
              <to>
                <xdr:col>1032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199" r:id="rId84"/>
      </mc:Fallback>
    </mc:AlternateContent>
    <mc:AlternateContent xmlns:mc="http://schemas.openxmlformats.org/markup-compatibility/2006">
      <mc:Choice Requires="x14">
        <oleObject progId="Equation.3" shapeId="5200" r:id="rId85">
          <objectPr defaultSize="0" autoPict="0" r:id="rId7">
            <anchor moveWithCells="1" sizeWithCells="1">
              <from>
                <xdr:col>1026</xdr:col>
                <xdr:colOff>200025</xdr:colOff>
                <xdr:row>983029</xdr:row>
                <xdr:rowOff>95250</xdr:rowOff>
              </from>
              <to>
                <xdr:col>1032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200" r:id="rId85"/>
      </mc:Fallback>
    </mc:AlternateContent>
    <mc:AlternateContent xmlns:mc="http://schemas.openxmlformats.org/markup-compatibility/2006">
      <mc:Choice Requires="x14">
        <oleObject progId="Equation.3" shapeId="5201" r:id="rId86">
          <objectPr defaultSize="0" autoPict="0" r:id="rId7">
            <anchor moveWithCells="1" sizeWithCells="1">
              <from>
                <xdr:col>1282</xdr:col>
                <xdr:colOff>200025</xdr:colOff>
                <xdr:row>10</xdr:row>
                <xdr:rowOff>95250</xdr:rowOff>
              </from>
              <to>
                <xdr:col>1288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201" r:id="rId86"/>
      </mc:Fallback>
    </mc:AlternateContent>
    <mc:AlternateContent xmlns:mc="http://schemas.openxmlformats.org/markup-compatibility/2006">
      <mc:Choice Requires="x14">
        <oleObject progId="Equation.3" shapeId="5202" r:id="rId87">
          <objectPr defaultSize="0" autoPict="0" r:id="rId7">
            <anchor moveWithCells="1" sizeWithCells="1">
              <from>
                <xdr:col>1282</xdr:col>
                <xdr:colOff>200025</xdr:colOff>
                <xdr:row>65525</xdr:row>
                <xdr:rowOff>95250</xdr:rowOff>
              </from>
              <to>
                <xdr:col>1288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202" r:id="rId87"/>
      </mc:Fallback>
    </mc:AlternateContent>
    <mc:AlternateContent xmlns:mc="http://schemas.openxmlformats.org/markup-compatibility/2006">
      <mc:Choice Requires="x14">
        <oleObject progId="Equation.3" shapeId="5203" r:id="rId88">
          <objectPr defaultSize="0" autoPict="0" r:id="rId7">
            <anchor moveWithCells="1" sizeWithCells="1">
              <from>
                <xdr:col>1282</xdr:col>
                <xdr:colOff>200025</xdr:colOff>
                <xdr:row>131061</xdr:row>
                <xdr:rowOff>95250</xdr:rowOff>
              </from>
              <to>
                <xdr:col>1288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203" r:id="rId88"/>
      </mc:Fallback>
    </mc:AlternateContent>
    <mc:AlternateContent xmlns:mc="http://schemas.openxmlformats.org/markup-compatibility/2006">
      <mc:Choice Requires="x14">
        <oleObject progId="Equation.3" shapeId="5204" r:id="rId89">
          <objectPr defaultSize="0" autoPict="0" r:id="rId7">
            <anchor moveWithCells="1" sizeWithCells="1">
              <from>
                <xdr:col>1282</xdr:col>
                <xdr:colOff>200025</xdr:colOff>
                <xdr:row>196597</xdr:row>
                <xdr:rowOff>95250</xdr:rowOff>
              </from>
              <to>
                <xdr:col>1288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204" r:id="rId89"/>
      </mc:Fallback>
    </mc:AlternateContent>
    <mc:AlternateContent xmlns:mc="http://schemas.openxmlformats.org/markup-compatibility/2006">
      <mc:Choice Requires="x14">
        <oleObject progId="Equation.3" shapeId="5205" r:id="rId90">
          <objectPr defaultSize="0" autoPict="0" r:id="rId7">
            <anchor moveWithCells="1" sizeWithCells="1">
              <from>
                <xdr:col>1282</xdr:col>
                <xdr:colOff>200025</xdr:colOff>
                <xdr:row>262133</xdr:row>
                <xdr:rowOff>95250</xdr:rowOff>
              </from>
              <to>
                <xdr:col>1288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205" r:id="rId90"/>
      </mc:Fallback>
    </mc:AlternateContent>
    <mc:AlternateContent xmlns:mc="http://schemas.openxmlformats.org/markup-compatibility/2006">
      <mc:Choice Requires="x14">
        <oleObject progId="Equation.3" shapeId="5206" r:id="rId91">
          <objectPr defaultSize="0" autoPict="0" r:id="rId7">
            <anchor moveWithCells="1" sizeWithCells="1">
              <from>
                <xdr:col>1282</xdr:col>
                <xdr:colOff>200025</xdr:colOff>
                <xdr:row>327669</xdr:row>
                <xdr:rowOff>95250</xdr:rowOff>
              </from>
              <to>
                <xdr:col>1288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206" r:id="rId91"/>
      </mc:Fallback>
    </mc:AlternateContent>
    <mc:AlternateContent xmlns:mc="http://schemas.openxmlformats.org/markup-compatibility/2006">
      <mc:Choice Requires="x14">
        <oleObject progId="Equation.3" shapeId="5207" r:id="rId92">
          <objectPr defaultSize="0" autoPict="0" r:id="rId7">
            <anchor moveWithCells="1" sizeWithCells="1">
              <from>
                <xdr:col>1282</xdr:col>
                <xdr:colOff>200025</xdr:colOff>
                <xdr:row>393205</xdr:row>
                <xdr:rowOff>95250</xdr:rowOff>
              </from>
              <to>
                <xdr:col>1288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207" r:id="rId92"/>
      </mc:Fallback>
    </mc:AlternateContent>
    <mc:AlternateContent xmlns:mc="http://schemas.openxmlformats.org/markup-compatibility/2006">
      <mc:Choice Requires="x14">
        <oleObject progId="Equation.3" shapeId="5208" r:id="rId93">
          <objectPr defaultSize="0" autoPict="0" r:id="rId7">
            <anchor moveWithCells="1" sizeWithCells="1">
              <from>
                <xdr:col>1282</xdr:col>
                <xdr:colOff>200025</xdr:colOff>
                <xdr:row>458741</xdr:row>
                <xdr:rowOff>95250</xdr:rowOff>
              </from>
              <to>
                <xdr:col>1288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208" r:id="rId93"/>
      </mc:Fallback>
    </mc:AlternateContent>
    <mc:AlternateContent xmlns:mc="http://schemas.openxmlformats.org/markup-compatibility/2006">
      <mc:Choice Requires="x14">
        <oleObject progId="Equation.3" shapeId="5209" r:id="rId94">
          <objectPr defaultSize="0" autoPict="0" r:id="rId7">
            <anchor moveWithCells="1" sizeWithCells="1">
              <from>
                <xdr:col>1282</xdr:col>
                <xdr:colOff>200025</xdr:colOff>
                <xdr:row>524277</xdr:row>
                <xdr:rowOff>95250</xdr:rowOff>
              </from>
              <to>
                <xdr:col>1288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209" r:id="rId94"/>
      </mc:Fallback>
    </mc:AlternateContent>
    <mc:AlternateContent xmlns:mc="http://schemas.openxmlformats.org/markup-compatibility/2006">
      <mc:Choice Requires="x14">
        <oleObject progId="Equation.3" shapeId="5210" r:id="rId95">
          <objectPr defaultSize="0" autoPict="0" r:id="rId7">
            <anchor moveWithCells="1" sizeWithCells="1">
              <from>
                <xdr:col>1282</xdr:col>
                <xdr:colOff>200025</xdr:colOff>
                <xdr:row>589813</xdr:row>
                <xdr:rowOff>95250</xdr:rowOff>
              </from>
              <to>
                <xdr:col>1288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210" r:id="rId95"/>
      </mc:Fallback>
    </mc:AlternateContent>
    <mc:AlternateContent xmlns:mc="http://schemas.openxmlformats.org/markup-compatibility/2006">
      <mc:Choice Requires="x14">
        <oleObject progId="Equation.3" shapeId="5211" r:id="rId96">
          <objectPr defaultSize="0" autoPict="0" r:id="rId7">
            <anchor moveWithCells="1" sizeWithCells="1">
              <from>
                <xdr:col>1282</xdr:col>
                <xdr:colOff>200025</xdr:colOff>
                <xdr:row>655349</xdr:row>
                <xdr:rowOff>95250</xdr:rowOff>
              </from>
              <to>
                <xdr:col>1288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211" r:id="rId96"/>
      </mc:Fallback>
    </mc:AlternateContent>
    <mc:AlternateContent xmlns:mc="http://schemas.openxmlformats.org/markup-compatibility/2006">
      <mc:Choice Requires="x14">
        <oleObject progId="Equation.3" shapeId="5212" r:id="rId97">
          <objectPr defaultSize="0" autoPict="0" r:id="rId7">
            <anchor moveWithCells="1" sizeWithCells="1">
              <from>
                <xdr:col>1282</xdr:col>
                <xdr:colOff>200025</xdr:colOff>
                <xdr:row>720885</xdr:row>
                <xdr:rowOff>95250</xdr:rowOff>
              </from>
              <to>
                <xdr:col>1288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212" r:id="rId97"/>
      </mc:Fallback>
    </mc:AlternateContent>
    <mc:AlternateContent xmlns:mc="http://schemas.openxmlformats.org/markup-compatibility/2006">
      <mc:Choice Requires="x14">
        <oleObject progId="Equation.3" shapeId="5213" r:id="rId98">
          <objectPr defaultSize="0" autoPict="0" r:id="rId7">
            <anchor moveWithCells="1" sizeWithCells="1">
              <from>
                <xdr:col>1282</xdr:col>
                <xdr:colOff>200025</xdr:colOff>
                <xdr:row>786421</xdr:row>
                <xdr:rowOff>95250</xdr:rowOff>
              </from>
              <to>
                <xdr:col>1288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213" r:id="rId98"/>
      </mc:Fallback>
    </mc:AlternateContent>
    <mc:AlternateContent xmlns:mc="http://schemas.openxmlformats.org/markup-compatibility/2006">
      <mc:Choice Requires="x14">
        <oleObject progId="Equation.3" shapeId="5214" r:id="rId99">
          <objectPr defaultSize="0" autoPict="0" r:id="rId7">
            <anchor moveWithCells="1" sizeWithCells="1">
              <from>
                <xdr:col>1282</xdr:col>
                <xdr:colOff>200025</xdr:colOff>
                <xdr:row>851957</xdr:row>
                <xdr:rowOff>95250</xdr:rowOff>
              </from>
              <to>
                <xdr:col>1288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214" r:id="rId99"/>
      </mc:Fallback>
    </mc:AlternateContent>
    <mc:AlternateContent xmlns:mc="http://schemas.openxmlformats.org/markup-compatibility/2006">
      <mc:Choice Requires="x14">
        <oleObject progId="Equation.3" shapeId="5215" r:id="rId100">
          <objectPr defaultSize="0" autoPict="0" r:id="rId7">
            <anchor moveWithCells="1" sizeWithCells="1">
              <from>
                <xdr:col>1282</xdr:col>
                <xdr:colOff>200025</xdr:colOff>
                <xdr:row>917493</xdr:row>
                <xdr:rowOff>95250</xdr:rowOff>
              </from>
              <to>
                <xdr:col>1288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215" r:id="rId100"/>
      </mc:Fallback>
    </mc:AlternateContent>
    <mc:AlternateContent xmlns:mc="http://schemas.openxmlformats.org/markup-compatibility/2006">
      <mc:Choice Requires="x14">
        <oleObject progId="Equation.3" shapeId="5216" r:id="rId101">
          <objectPr defaultSize="0" autoPict="0" r:id="rId7">
            <anchor moveWithCells="1" sizeWithCells="1">
              <from>
                <xdr:col>1282</xdr:col>
                <xdr:colOff>200025</xdr:colOff>
                <xdr:row>983029</xdr:row>
                <xdr:rowOff>95250</xdr:rowOff>
              </from>
              <to>
                <xdr:col>1288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216" r:id="rId101"/>
      </mc:Fallback>
    </mc:AlternateContent>
    <mc:AlternateContent xmlns:mc="http://schemas.openxmlformats.org/markup-compatibility/2006">
      <mc:Choice Requires="x14">
        <oleObject progId="Equation.3" shapeId="5217" r:id="rId102">
          <objectPr defaultSize="0" autoPict="0" r:id="rId7">
            <anchor moveWithCells="1" sizeWithCells="1">
              <from>
                <xdr:col>1538</xdr:col>
                <xdr:colOff>200025</xdr:colOff>
                <xdr:row>10</xdr:row>
                <xdr:rowOff>95250</xdr:rowOff>
              </from>
              <to>
                <xdr:col>1544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217" r:id="rId102"/>
      </mc:Fallback>
    </mc:AlternateContent>
    <mc:AlternateContent xmlns:mc="http://schemas.openxmlformats.org/markup-compatibility/2006">
      <mc:Choice Requires="x14">
        <oleObject progId="Equation.3" shapeId="5218" r:id="rId103">
          <objectPr defaultSize="0" autoPict="0" r:id="rId7">
            <anchor moveWithCells="1" sizeWithCells="1">
              <from>
                <xdr:col>1538</xdr:col>
                <xdr:colOff>200025</xdr:colOff>
                <xdr:row>65525</xdr:row>
                <xdr:rowOff>95250</xdr:rowOff>
              </from>
              <to>
                <xdr:col>1544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218" r:id="rId103"/>
      </mc:Fallback>
    </mc:AlternateContent>
    <mc:AlternateContent xmlns:mc="http://schemas.openxmlformats.org/markup-compatibility/2006">
      <mc:Choice Requires="x14">
        <oleObject progId="Equation.3" shapeId="5219" r:id="rId104">
          <objectPr defaultSize="0" autoPict="0" r:id="rId7">
            <anchor moveWithCells="1" sizeWithCells="1">
              <from>
                <xdr:col>1538</xdr:col>
                <xdr:colOff>200025</xdr:colOff>
                <xdr:row>131061</xdr:row>
                <xdr:rowOff>95250</xdr:rowOff>
              </from>
              <to>
                <xdr:col>1544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219" r:id="rId104"/>
      </mc:Fallback>
    </mc:AlternateContent>
    <mc:AlternateContent xmlns:mc="http://schemas.openxmlformats.org/markup-compatibility/2006">
      <mc:Choice Requires="x14">
        <oleObject progId="Equation.3" shapeId="5220" r:id="rId105">
          <objectPr defaultSize="0" autoPict="0" r:id="rId7">
            <anchor moveWithCells="1" sizeWithCells="1">
              <from>
                <xdr:col>1538</xdr:col>
                <xdr:colOff>200025</xdr:colOff>
                <xdr:row>196597</xdr:row>
                <xdr:rowOff>95250</xdr:rowOff>
              </from>
              <to>
                <xdr:col>1544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220" r:id="rId105"/>
      </mc:Fallback>
    </mc:AlternateContent>
    <mc:AlternateContent xmlns:mc="http://schemas.openxmlformats.org/markup-compatibility/2006">
      <mc:Choice Requires="x14">
        <oleObject progId="Equation.3" shapeId="5221" r:id="rId106">
          <objectPr defaultSize="0" autoPict="0" r:id="rId7">
            <anchor moveWithCells="1" sizeWithCells="1">
              <from>
                <xdr:col>1538</xdr:col>
                <xdr:colOff>200025</xdr:colOff>
                <xdr:row>262133</xdr:row>
                <xdr:rowOff>95250</xdr:rowOff>
              </from>
              <to>
                <xdr:col>1544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221" r:id="rId106"/>
      </mc:Fallback>
    </mc:AlternateContent>
    <mc:AlternateContent xmlns:mc="http://schemas.openxmlformats.org/markup-compatibility/2006">
      <mc:Choice Requires="x14">
        <oleObject progId="Equation.3" shapeId="5222" r:id="rId107">
          <objectPr defaultSize="0" autoPict="0" r:id="rId7">
            <anchor moveWithCells="1" sizeWithCells="1">
              <from>
                <xdr:col>1538</xdr:col>
                <xdr:colOff>200025</xdr:colOff>
                <xdr:row>327669</xdr:row>
                <xdr:rowOff>95250</xdr:rowOff>
              </from>
              <to>
                <xdr:col>1544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222" r:id="rId107"/>
      </mc:Fallback>
    </mc:AlternateContent>
    <mc:AlternateContent xmlns:mc="http://schemas.openxmlformats.org/markup-compatibility/2006">
      <mc:Choice Requires="x14">
        <oleObject progId="Equation.3" shapeId="5223" r:id="rId108">
          <objectPr defaultSize="0" autoPict="0" r:id="rId7">
            <anchor moveWithCells="1" sizeWithCells="1">
              <from>
                <xdr:col>1538</xdr:col>
                <xdr:colOff>200025</xdr:colOff>
                <xdr:row>393205</xdr:row>
                <xdr:rowOff>95250</xdr:rowOff>
              </from>
              <to>
                <xdr:col>1544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223" r:id="rId108"/>
      </mc:Fallback>
    </mc:AlternateContent>
    <mc:AlternateContent xmlns:mc="http://schemas.openxmlformats.org/markup-compatibility/2006">
      <mc:Choice Requires="x14">
        <oleObject progId="Equation.3" shapeId="5224" r:id="rId109">
          <objectPr defaultSize="0" autoPict="0" r:id="rId7">
            <anchor moveWithCells="1" sizeWithCells="1">
              <from>
                <xdr:col>1538</xdr:col>
                <xdr:colOff>200025</xdr:colOff>
                <xdr:row>458741</xdr:row>
                <xdr:rowOff>95250</xdr:rowOff>
              </from>
              <to>
                <xdr:col>1544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224" r:id="rId109"/>
      </mc:Fallback>
    </mc:AlternateContent>
    <mc:AlternateContent xmlns:mc="http://schemas.openxmlformats.org/markup-compatibility/2006">
      <mc:Choice Requires="x14">
        <oleObject progId="Equation.3" shapeId="5225" r:id="rId110">
          <objectPr defaultSize="0" autoPict="0" r:id="rId7">
            <anchor moveWithCells="1" sizeWithCells="1">
              <from>
                <xdr:col>1538</xdr:col>
                <xdr:colOff>200025</xdr:colOff>
                <xdr:row>524277</xdr:row>
                <xdr:rowOff>95250</xdr:rowOff>
              </from>
              <to>
                <xdr:col>1544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225" r:id="rId110"/>
      </mc:Fallback>
    </mc:AlternateContent>
    <mc:AlternateContent xmlns:mc="http://schemas.openxmlformats.org/markup-compatibility/2006">
      <mc:Choice Requires="x14">
        <oleObject progId="Equation.3" shapeId="5226" r:id="rId111">
          <objectPr defaultSize="0" autoPict="0" r:id="rId7">
            <anchor moveWithCells="1" sizeWithCells="1">
              <from>
                <xdr:col>1538</xdr:col>
                <xdr:colOff>200025</xdr:colOff>
                <xdr:row>589813</xdr:row>
                <xdr:rowOff>95250</xdr:rowOff>
              </from>
              <to>
                <xdr:col>1544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226" r:id="rId111"/>
      </mc:Fallback>
    </mc:AlternateContent>
    <mc:AlternateContent xmlns:mc="http://schemas.openxmlformats.org/markup-compatibility/2006">
      <mc:Choice Requires="x14">
        <oleObject progId="Equation.3" shapeId="5227" r:id="rId112">
          <objectPr defaultSize="0" autoPict="0" r:id="rId7">
            <anchor moveWithCells="1" sizeWithCells="1">
              <from>
                <xdr:col>1538</xdr:col>
                <xdr:colOff>200025</xdr:colOff>
                <xdr:row>655349</xdr:row>
                <xdr:rowOff>95250</xdr:rowOff>
              </from>
              <to>
                <xdr:col>1544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227" r:id="rId112"/>
      </mc:Fallback>
    </mc:AlternateContent>
    <mc:AlternateContent xmlns:mc="http://schemas.openxmlformats.org/markup-compatibility/2006">
      <mc:Choice Requires="x14">
        <oleObject progId="Equation.3" shapeId="5228" r:id="rId113">
          <objectPr defaultSize="0" autoPict="0" r:id="rId7">
            <anchor moveWithCells="1" sizeWithCells="1">
              <from>
                <xdr:col>1538</xdr:col>
                <xdr:colOff>200025</xdr:colOff>
                <xdr:row>720885</xdr:row>
                <xdr:rowOff>95250</xdr:rowOff>
              </from>
              <to>
                <xdr:col>1544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228" r:id="rId113"/>
      </mc:Fallback>
    </mc:AlternateContent>
    <mc:AlternateContent xmlns:mc="http://schemas.openxmlformats.org/markup-compatibility/2006">
      <mc:Choice Requires="x14">
        <oleObject progId="Equation.3" shapeId="5229" r:id="rId114">
          <objectPr defaultSize="0" autoPict="0" r:id="rId7">
            <anchor moveWithCells="1" sizeWithCells="1">
              <from>
                <xdr:col>1538</xdr:col>
                <xdr:colOff>200025</xdr:colOff>
                <xdr:row>786421</xdr:row>
                <xdr:rowOff>95250</xdr:rowOff>
              </from>
              <to>
                <xdr:col>1544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229" r:id="rId114"/>
      </mc:Fallback>
    </mc:AlternateContent>
    <mc:AlternateContent xmlns:mc="http://schemas.openxmlformats.org/markup-compatibility/2006">
      <mc:Choice Requires="x14">
        <oleObject progId="Equation.3" shapeId="5230" r:id="rId115">
          <objectPr defaultSize="0" autoPict="0" r:id="rId7">
            <anchor moveWithCells="1" sizeWithCells="1">
              <from>
                <xdr:col>1538</xdr:col>
                <xdr:colOff>200025</xdr:colOff>
                <xdr:row>851957</xdr:row>
                <xdr:rowOff>95250</xdr:rowOff>
              </from>
              <to>
                <xdr:col>1544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230" r:id="rId115"/>
      </mc:Fallback>
    </mc:AlternateContent>
    <mc:AlternateContent xmlns:mc="http://schemas.openxmlformats.org/markup-compatibility/2006">
      <mc:Choice Requires="x14">
        <oleObject progId="Equation.3" shapeId="5231" r:id="rId116">
          <objectPr defaultSize="0" autoPict="0" r:id="rId7">
            <anchor moveWithCells="1" sizeWithCells="1">
              <from>
                <xdr:col>1538</xdr:col>
                <xdr:colOff>200025</xdr:colOff>
                <xdr:row>917493</xdr:row>
                <xdr:rowOff>95250</xdr:rowOff>
              </from>
              <to>
                <xdr:col>1544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231" r:id="rId116"/>
      </mc:Fallback>
    </mc:AlternateContent>
    <mc:AlternateContent xmlns:mc="http://schemas.openxmlformats.org/markup-compatibility/2006">
      <mc:Choice Requires="x14">
        <oleObject progId="Equation.3" shapeId="5232" r:id="rId117">
          <objectPr defaultSize="0" autoPict="0" r:id="rId7">
            <anchor moveWithCells="1" sizeWithCells="1">
              <from>
                <xdr:col>1538</xdr:col>
                <xdr:colOff>200025</xdr:colOff>
                <xdr:row>983029</xdr:row>
                <xdr:rowOff>95250</xdr:rowOff>
              </from>
              <to>
                <xdr:col>1544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232" r:id="rId117"/>
      </mc:Fallback>
    </mc:AlternateContent>
    <mc:AlternateContent xmlns:mc="http://schemas.openxmlformats.org/markup-compatibility/2006">
      <mc:Choice Requires="x14">
        <oleObject progId="Equation.3" shapeId="5233" r:id="rId118">
          <objectPr defaultSize="0" autoPict="0" r:id="rId7">
            <anchor moveWithCells="1" sizeWithCells="1">
              <from>
                <xdr:col>1794</xdr:col>
                <xdr:colOff>200025</xdr:colOff>
                <xdr:row>10</xdr:row>
                <xdr:rowOff>95250</xdr:rowOff>
              </from>
              <to>
                <xdr:col>1800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233" r:id="rId118"/>
      </mc:Fallback>
    </mc:AlternateContent>
    <mc:AlternateContent xmlns:mc="http://schemas.openxmlformats.org/markup-compatibility/2006">
      <mc:Choice Requires="x14">
        <oleObject progId="Equation.3" shapeId="5234" r:id="rId119">
          <objectPr defaultSize="0" autoPict="0" r:id="rId7">
            <anchor moveWithCells="1" sizeWithCells="1">
              <from>
                <xdr:col>1794</xdr:col>
                <xdr:colOff>200025</xdr:colOff>
                <xdr:row>65525</xdr:row>
                <xdr:rowOff>95250</xdr:rowOff>
              </from>
              <to>
                <xdr:col>1800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234" r:id="rId119"/>
      </mc:Fallback>
    </mc:AlternateContent>
    <mc:AlternateContent xmlns:mc="http://schemas.openxmlformats.org/markup-compatibility/2006">
      <mc:Choice Requires="x14">
        <oleObject progId="Equation.3" shapeId="5235" r:id="rId120">
          <objectPr defaultSize="0" autoPict="0" r:id="rId7">
            <anchor moveWithCells="1" sizeWithCells="1">
              <from>
                <xdr:col>1794</xdr:col>
                <xdr:colOff>200025</xdr:colOff>
                <xdr:row>131061</xdr:row>
                <xdr:rowOff>95250</xdr:rowOff>
              </from>
              <to>
                <xdr:col>1800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235" r:id="rId120"/>
      </mc:Fallback>
    </mc:AlternateContent>
    <mc:AlternateContent xmlns:mc="http://schemas.openxmlformats.org/markup-compatibility/2006">
      <mc:Choice Requires="x14">
        <oleObject progId="Equation.3" shapeId="5236" r:id="rId121">
          <objectPr defaultSize="0" autoPict="0" r:id="rId7">
            <anchor moveWithCells="1" sizeWithCells="1">
              <from>
                <xdr:col>1794</xdr:col>
                <xdr:colOff>200025</xdr:colOff>
                <xdr:row>196597</xdr:row>
                <xdr:rowOff>95250</xdr:rowOff>
              </from>
              <to>
                <xdr:col>1800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236" r:id="rId121"/>
      </mc:Fallback>
    </mc:AlternateContent>
    <mc:AlternateContent xmlns:mc="http://schemas.openxmlformats.org/markup-compatibility/2006">
      <mc:Choice Requires="x14">
        <oleObject progId="Equation.3" shapeId="5237" r:id="rId122">
          <objectPr defaultSize="0" autoPict="0" r:id="rId7">
            <anchor moveWithCells="1" sizeWithCells="1">
              <from>
                <xdr:col>1794</xdr:col>
                <xdr:colOff>200025</xdr:colOff>
                <xdr:row>262133</xdr:row>
                <xdr:rowOff>95250</xdr:rowOff>
              </from>
              <to>
                <xdr:col>1800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237" r:id="rId122"/>
      </mc:Fallback>
    </mc:AlternateContent>
    <mc:AlternateContent xmlns:mc="http://schemas.openxmlformats.org/markup-compatibility/2006">
      <mc:Choice Requires="x14">
        <oleObject progId="Equation.3" shapeId="5238" r:id="rId123">
          <objectPr defaultSize="0" autoPict="0" r:id="rId7">
            <anchor moveWithCells="1" sizeWithCells="1">
              <from>
                <xdr:col>1794</xdr:col>
                <xdr:colOff>200025</xdr:colOff>
                <xdr:row>327669</xdr:row>
                <xdr:rowOff>95250</xdr:rowOff>
              </from>
              <to>
                <xdr:col>1800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238" r:id="rId123"/>
      </mc:Fallback>
    </mc:AlternateContent>
    <mc:AlternateContent xmlns:mc="http://schemas.openxmlformats.org/markup-compatibility/2006">
      <mc:Choice Requires="x14">
        <oleObject progId="Equation.3" shapeId="5239" r:id="rId124">
          <objectPr defaultSize="0" autoPict="0" r:id="rId7">
            <anchor moveWithCells="1" sizeWithCells="1">
              <from>
                <xdr:col>1794</xdr:col>
                <xdr:colOff>200025</xdr:colOff>
                <xdr:row>393205</xdr:row>
                <xdr:rowOff>95250</xdr:rowOff>
              </from>
              <to>
                <xdr:col>1800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239" r:id="rId124"/>
      </mc:Fallback>
    </mc:AlternateContent>
    <mc:AlternateContent xmlns:mc="http://schemas.openxmlformats.org/markup-compatibility/2006">
      <mc:Choice Requires="x14">
        <oleObject progId="Equation.3" shapeId="5240" r:id="rId125">
          <objectPr defaultSize="0" autoPict="0" r:id="rId7">
            <anchor moveWithCells="1" sizeWithCells="1">
              <from>
                <xdr:col>1794</xdr:col>
                <xdr:colOff>200025</xdr:colOff>
                <xdr:row>458741</xdr:row>
                <xdr:rowOff>95250</xdr:rowOff>
              </from>
              <to>
                <xdr:col>1800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240" r:id="rId125"/>
      </mc:Fallback>
    </mc:AlternateContent>
    <mc:AlternateContent xmlns:mc="http://schemas.openxmlformats.org/markup-compatibility/2006">
      <mc:Choice Requires="x14">
        <oleObject progId="Equation.3" shapeId="5241" r:id="rId126">
          <objectPr defaultSize="0" autoPict="0" r:id="rId7">
            <anchor moveWithCells="1" sizeWithCells="1">
              <from>
                <xdr:col>1794</xdr:col>
                <xdr:colOff>200025</xdr:colOff>
                <xdr:row>524277</xdr:row>
                <xdr:rowOff>95250</xdr:rowOff>
              </from>
              <to>
                <xdr:col>1800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241" r:id="rId126"/>
      </mc:Fallback>
    </mc:AlternateContent>
    <mc:AlternateContent xmlns:mc="http://schemas.openxmlformats.org/markup-compatibility/2006">
      <mc:Choice Requires="x14">
        <oleObject progId="Equation.3" shapeId="5242" r:id="rId127">
          <objectPr defaultSize="0" autoPict="0" r:id="rId7">
            <anchor moveWithCells="1" sizeWithCells="1">
              <from>
                <xdr:col>1794</xdr:col>
                <xdr:colOff>200025</xdr:colOff>
                <xdr:row>589813</xdr:row>
                <xdr:rowOff>95250</xdr:rowOff>
              </from>
              <to>
                <xdr:col>1800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242" r:id="rId127"/>
      </mc:Fallback>
    </mc:AlternateContent>
    <mc:AlternateContent xmlns:mc="http://schemas.openxmlformats.org/markup-compatibility/2006">
      <mc:Choice Requires="x14">
        <oleObject progId="Equation.3" shapeId="5243" r:id="rId128">
          <objectPr defaultSize="0" autoPict="0" r:id="rId7">
            <anchor moveWithCells="1" sizeWithCells="1">
              <from>
                <xdr:col>1794</xdr:col>
                <xdr:colOff>200025</xdr:colOff>
                <xdr:row>655349</xdr:row>
                <xdr:rowOff>95250</xdr:rowOff>
              </from>
              <to>
                <xdr:col>1800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243" r:id="rId128"/>
      </mc:Fallback>
    </mc:AlternateContent>
    <mc:AlternateContent xmlns:mc="http://schemas.openxmlformats.org/markup-compatibility/2006">
      <mc:Choice Requires="x14">
        <oleObject progId="Equation.3" shapeId="5244" r:id="rId129">
          <objectPr defaultSize="0" autoPict="0" r:id="rId7">
            <anchor moveWithCells="1" sizeWithCells="1">
              <from>
                <xdr:col>1794</xdr:col>
                <xdr:colOff>200025</xdr:colOff>
                <xdr:row>720885</xdr:row>
                <xdr:rowOff>95250</xdr:rowOff>
              </from>
              <to>
                <xdr:col>1800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244" r:id="rId129"/>
      </mc:Fallback>
    </mc:AlternateContent>
    <mc:AlternateContent xmlns:mc="http://schemas.openxmlformats.org/markup-compatibility/2006">
      <mc:Choice Requires="x14">
        <oleObject progId="Equation.3" shapeId="5245" r:id="rId130">
          <objectPr defaultSize="0" autoPict="0" r:id="rId7">
            <anchor moveWithCells="1" sizeWithCells="1">
              <from>
                <xdr:col>1794</xdr:col>
                <xdr:colOff>200025</xdr:colOff>
                <xdr:row>786421</xdr:row>
                <xdr:rowOff>95250</xdr:rowOff>
              </from>
              <to>
                <xdr:col>1800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245" r:id="rId130"/>
      </mc:Fallback>
    </mc:AlternateContent>
    <mc:AlternateContent xmlns:mc="http://schemas.openxmlformats.org/markup-compatibility/2006">
      <mc:Choice Requires="x14">
        <oleObject progId="Equation.3" shapeId="5246" r:id="rId131">
          <objectPr defaultSize="0" autoPict="0" r:id="rId7">
            <anchor moveWithCells="1" sizeWithCells="1">
              <from>
                <xdr:col>1794</xdr:col>
                <xdr:colOff>200025</xdr:colOff>
                <xdr:row>851957</xdr:row>
                <xdr:rowOff>95250</xdr:rowOff>
              </from>
              <to>
                <xdr:col>1800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246" r:id="rId131"/>
      </mc:Fallback>
    </mc:AlternateContent>
    <mc:AlternateContent xmlns:mc="http://schemas.openxmlformats.org/markup-compatibility/2006">
      <mc:Choice Requires="x14">
        <oleObject progId="Equation.3" shapeId="5247" r:id="rId132">
          <objectPr defaultSize="0" autoPict="0" r:id="rId7">
            <anchor moveWithCells="1" sizeWithCells="1">
              <from>
                <xdr:col>1794</xdr:col>
                <xdr:colOff>200025</xdr:colOff>
                <xdr:row>917493</xdr:row>
                <xdr:rowOff>95250</xdr:rowOff>
              </from>
              <to>
                <xdr:col>1800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247" r:id="rId132"/>
      </mc:Fallback>
    </mc:AlternateContent>
    <mc:AlternateContent xmlns:mc="http://schemas.openxmlformats.org/markup-compatibility/2006">
      <mc:Choice Requires="x14">
        <oleObject progId="Equation.3" shapeId="5248" r:id="rId133">
          <objectPr defaultSize="0" autoPict="0" r:id="rId7">
            <anchor moveWithCells="1" sizeWithCells="1">
              <from>
                <xdr:col>1794</xdr:col>
                <xdr:colOff>200025</xdr:colOff>
                <xdr:row>983029</xdr:row>
                <xdr:rowOff>95250</xdr:rowOff>
              </from>
              <to>
                <xdr:col>1800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248" r:id="rId133"/>
      </mc:Fallback>
    </mc:AlternateContent>
    <mc:AlternateContent xmlns:mc="http://schemas.openxmlformats.org/markup-compatibility/2006">
      <mc:Choice Requires="x14">
        <oleObject progId="Equation.3" shapeId="5249" r:id="rId134">
          <objectPr defaultSize="0" autoPict="0" r:id="rId7">
            <anchor moveWithCells="1" sizeWithCells="1">
              <from>
                <xdr:col>2050</xdr:col>
                <xdr:colOff>200025</xdr:colOff>
                <xdr:row>10</xdr:row>
                <xdr:rowOff>95250</xdr:rowOff>
              </from>
              <to>
                <xdr:col>2056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249" r:id="rId134"/>
      </mc:Fallback>
    </mc:AlternateContent>
    <mc:AlternateContent xmlns:mc="http://schemas.openxmlformats.org/markup-compatibility/2006">
      <mc:Choice Requires="x14">
        <oleObject progId="Equation.3" shapeId="5250" r:id="rId135">
          <objectPr defaultSize="0" autoPict="0" r:id="rId7">
            <anchor moveWithCells="1" sizeWithCells="1">
              <from>
                <xdr:col>2050</xdr:col>
                <xdr:colOff>200025</xdr:colOff>
                <xdr:row>65525</xdr:row>
                <xdr:rowOff>95250</xdr:rowOff>
              </from>
              <to>
                <xdr:col>2056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250" r:id="rId135"/>
      </mc:Fallback>
    </mc:AlternateContent>
    <mc:AlternateContent xmlns:mc="http://schemas.openxmlformats.org/markup-compatibility/2006">
      <mc:Choice Requires="x14">
        <oleObject progId="Equation.3" shapeId="5251" r:id="rId136">
          <objectPr defaultSize="0" autoPict="0" r:id="rId7">
            <anchor moveWithCells="1" sizeWithCells="1">
              <from>
                <xdr:col>2050</xdr:col>
                <xdr:colOff>200025</xdr:colOff>
                <xdr:row>131061</xdr:row>
                <xdr:rowOff>95250</xdr:rowOff>
              </from>
              <to>
                <xdr:col>2056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251" r:id="rId136"/>
      </mc:Fallback>
    </mc:AlternateContent>
    <mc:AlternateContent xmlns:mc="http://schemas.openxmlformats.org/markup-compatibility/2006">
      <mc:Choice Requires="x14">
        <oleObject progId="Equation.3" shapeId="5252" r:id="rId137">
          <objectPr defaultSize="0" autoPict="0" r:id="rId7">
            <anchor moveWithCells="1" sizeWithCells="1">
              <from>
                <xdr:col>2050</xdr:col>
                <xdr:colOff>200025</xdr:colOff>
                <xdr:row>196597</xdr:row>
                <xdr:rowOff>95250</xdr:rowOff>
              </from>
              <to>
                <xdr:col>2056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252" r:id="rId137"/>
      </mc:Fallback>
    </mc:AlternateContent>
    <mc:AlternateContent xmlns:mc="http://schemas.openxmlformats.org/markup-compatibility/2006">
      <mc:Choice Requires="x14">
        <oleObject progId="Equation.3" shapeId="5253" r:id="rId138">
          <objectPr defaultSize="0" autoPict="0" r:id="rId7">
            <anchor moveWithCells="1" sizeWithCells="1">
              <from>
                <xdr:col>2050</xdr:col>
                <xdr:colOff>200025</xdr:colOff>
                <xdr:row>262133</xdr:row>
                <xdr:rowOff>95250</xdr:rowOff>
              </from>
              <to>
                <xdr:col>2056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253" r:id="rId138"/>
      </mc:Fallback>
    </mc:AlternateContent>
    <mc:AlternateContent xmlns:mc="http://schemas.openxmlformats.org/markup-compatibility/2006">
      <mc:Choice Requires="x14">
        <oleObject progId="Equation.3" shapeId="5254" r:id="rId139">
          <objectPr defaultSize="0" autoPict="0" r:id="rId7">
            <anchor moveWithCells="1" sizeWithCells="1">
              <from>
                <xdr:col>2050</xdr:col>
                <xdr:colOff>200025</xdr:colOff>
                <xdr:row>327669</xdr:row>
                <xdr:rowOff>95250</xdr:rowOff>
              </from>
              <to>
                <xdr:col>2056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254" r:id="rId139"/>
      </mc:Fallback>
    </mc:AlternateContent>
    <mc:AlternateContent xmlns:mc="http://schemas.openxmlformats.org/markup-compatibility/2006">
      <mc:Choice Requires="x14">
        <oleObject progId="Equation.3" shapeId="5255" r:id="rId140">
          <objectPr defaultSize="0" autoPict="0" r:id="rId7">
            <anchor moveWithCells="1" sizeWithCells="1">
              <from>
                <xdr:col>2050</xdr:col>
                <xdr:colOff>200025</xdr:colOff>
                <xdr:row>393205</xdr:row>
                <xdr:rowOff>95250</xdr:rowOff>
              </from>
              <to>
                <xdr:col>2056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255" r:id="rId140"/>
      </mc:Fallback>
    </mc:AlternateContent>
    <mc:AlternateContent xmlns:mc="http://schemas.openxmlformats.org/markup-compatibility/2006">
      <mc:Choice Requires="x14">
        <oleObject progId="Equation.3" shapeId="5256" r:id="rId141">
          <objectPr defaultSize="0" autoPict="0" r:id="rId7">
            <anchor moveWithCells="1" sizeWithCells="1">
              <from>
                <xdr:col>2050</xdr:col>
                <xdr:colOff>200025</xdr:colOff>
                <xdr:row>458741</xdr:row>
                <xdr:rowOff>95250</xdr:rowOff>
              </from>
              <to>
                <xdr:col>2056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256" r:id="rId141"/>
      </mc:Fallback>
    </mc:AlternateContent>
    <mc:AlternateContent xmlns:mc="http://schemas.openxmlformats.org/markup-compatibility/2006">
      <mc:Choice Requires="x14">
        <oleObject progId="Equation.3" shapeId="5257" r:id="rId142">
          <objectPr defaultSize="0" autoPict="0" r:id="rId7">
            <anchor moveWithCells="1" sizeWithCells="1">
              <from>
                <xdr:col>2050</xdr:col>
                <xdr:colOff>200025</xdr:colOff>
                <xdr:row>524277</xdr:row>
                <xdr:rowOff>95250</xdr:rowOff>
              </from>
              <to>
                <xdr:col>2056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257" r:id="rId142"/>
      </mc:Fallback>
    </mc:AlternateContent>
    <mc:AlternateContent xmlns:mc="http://schemas.openxmlformats.org/markup-compatibility/2006">
      <mc:Choice Requires="x14">
        <oleObject progId="Equation.3" shapeId="5258" r:id="rId143">
          <objectPr defaultSize="0" autoPict="0" r:id="rId7">
            <anchor moveWithCells="1" sizeWithCells="1">
              <from>
                <xdr:col>2050</xdr:col>
                <xdr:colOff>200025</xdr:colOff>
                <xdr:row>589813</xdr:row>
                <xdr:rowOff>95250</xdr:rowOff>
              </from>
              <to>
                <xdr:col>2056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258" r:id="rId143"/>
      </mc:Fallback>
    </mc:AlternateContent>
    <mc:AlternateContent xmlns:mc="http://schemas.openxmlformats.org/markup-compatibility/2006">
      <mc:Choice Requires="x14">
        <oleObject progId="Equation.3" shapeId="5259" r:id="rId144">
          <objectPr defaultSize="0" autoPict="0" r:id="rId7">
            <anchor moveWithCells="1" sizeWithCells="1">
              <from>
                <xdr:col>2050</xdr:col>
                <xdr:colOff>200025</xdr:colOff>
                <xdr:row>655349</xdr:row>
                <xdr:rowOff>95250</xdr:rowOff>
              </from>
              <to>
                <xdr:col>2056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259" r:id="rId144"/>
      </mc:Fallback>
    </mc:AlternateContent>
    <mc:AlternateContent xmlns:mc="http://schemas.openxmlformats.org/markup-compatibility/2006">
      <mc:Choice Requires="x14">
        <oleObject progId="Equation.3" shapeId="5260" r:id="rId145">
          <objectPr defaultSize="0" autoPict="0" r:id="rId7">
            <anchor moveWithCells="1" sizeWithCells="1">
              <from>
                <xdr:col>2050</xdr:col>
                <xdr:colOff>200025</xdr:colOff>
                <xdr:row>720885</xdr:row>
                <xdr:rowOff>95250</xdr:rowOff>
              </from>
              <to>
                <xdr:col>2056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260" r:id="rId145"/>
      </mc:Fallback>
    </mc:AlternateContent>
    <mc:AlternateContent xmlns:mc="http://schemas.openxmlformats.org/markup-compatibility/2006">
      <mc:Choice Requires="x14">
        <oleObject progId="Equation.3" shapeId="5261" r:id="rId146">
          <objectPr defaultSize="0" autoPict="0" r:id="rId7">
            <anchor moveWithCells="1" sizeWithCells="1">
              <from>
                <xdr:col>2050</xdr:col>
                <xdr:colOff>200025</xdr:colOff>
                <xdr:row>786421</xdr:row>
                <xdr:rowOff>95250</xdr:rowOff>
              </from>
              <to>
                <xdr:col>2056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261" r:id="rId146"/>
      </mc:Fallback>
    </mc:AlternateContent>
    <mc:AlternateContent xmlns:mc="http://schemas.openxmlformats.org/markup-compatibility/2006">
      <mc:Choice Requires="x14">
        <oleObject progId="Equation.3" shapeId="5262" r:id="rId147">
          <objectPr defaultSize="0" autoPict="0" r:id="rId7">
            <anchor moveWithCells="1" sizeWithCells="1">
              <from>
                <xdr:col>2050</xdr:col>
                <xdr:colOff>200025</xdr:colOff>
                <xdr:row>851957</xdr:row>
                <xdr:rowOff>95250</xdr:rowOff>
              </from>
              <to>
                <xdr:col>2056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262" r:id="rId147"/>
      </mc:Fallback>
    </mc:AlternateContent>
    <mc:AlternateContent xmlns:mc="http://schemas.openxmlformats.org/markup-compatibility/2006">
      <mc:Choice Requires="x14">
        <oleObject progId="Equation.3" shapeId="5263" r:id="rId148">
          <objectPr defaultSize="0" autoPict="0" r:id="rId7">
            <anchor moveWithCells="1" sizeWithCells="1">
              <from>
                <xdr:col>2050</xdr:col>
                <xdr:colOff>200025</xdr:colOff>
                <xdr:row>917493</xdr:row>
                <xdr:rowOff>95250</xdr:rowOff>
              </from>
              <to>
                <xdr:col>2056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263" r:id="rId148"/>
      </mc:Fallback>
    </mc:AlternateContent>
    <mc:AlternateContent xmlns:mc="http://schemas.openxmlformats.org/markup-compatibility/2006">
      <mc:Choice Requires="x14">
        <oleObject progId="Equation.3" shapeId="5264" r:id="rId149">
          <objectPr defaultSize="0" autoPict="0" r:id="rId7">
            <anchor moveWithCells="1" sizeWithCells="1">
              <from>
                <xdr:col>2050</xdr:col>
                <xdr:colOff>200025</xdr:colOff>
                <xdr:row>983029</xdr:row>
                <xdr:rowOff>95250</xdr:rowOff>
              </from>
              <to>
                <xdr:col>2056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264" r:id="rId149"/>
      </mc:Fallback>
    </mc:AlternateContent>
    <mc:AlternateContent xmlns:mc="http://schemas.openxmlformats.org/markup-compatibility/2006">
      <mc:Choice Requires="x14">
        <oleObject progId="Equation.3" shapeId="5265" r:id="rId150">
          <objectPr defaultSize="0" autoPict="0" r:id="rId7">
            <anchor moveWithCells="1" sizeWithCells="1">
              <from>
                <xdr:col>2306</xdr:col>
                <xdr:colOff>200025</xdr:colOff>
                <xdr:row>10</xdr:row>
                <xdr:rowOff>95250</xdr:rowOff>
              </from>
              <to>
                <xdr:col>2312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265" r:id="rId150"/>
      </mc:Fallback>
    </mc:AlternateContent>
    <mc:AlternateContent xmlns:mc="http://schemas.openxmlformats.org/markup-compatibility/2006">
      <mc:Choice Requires="x14">
        <oleObject progId="Equation.3" shapeId="5266" r:id="rId151">
          <objectPr defaultSize="0" autoPict="0" r:id="rId7">
            <anchor moveWithCells="1" sizeWithCells="1">
              <from>
                <xdr:col>2306</xdr:col>
                <xdr:colOff>200025</xdr:colOff>
                <xdr:row>65525</xdr:row>
                <xdr:rowOff>95250</xdr:rowOff>
              </from>
              <to>
                <xdr:col>2312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266" r:id="rId151"/>
      </mc:Fallback>
    </mc:AlternateContent>
    <mc:AlternateContent xmlns:mc="http://schemas.openxmlformats.org/markup-compatibility/2006">
      <mc:Choice Requires="x14">
        <oleObject progId="Equation.3" shapeId="5267" r:id="rId152">
          <objectPr defaultSize="0" autoPict="0" r:id="rId7">
            <anchor moveWithCells="1" sizeWithCells="1">
              <from>
                <xdr:col>2306</xdr:col>
                <xdr:colOff>200025</xdr:colOff>
                <xdr:row>131061</xdr:row>
                <xdr:rowOff>95250</xdr:rowOff>
              </from>
              <to>
                <xdr:col>2312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267" r:id="rId152"/>
      </mc:Fallback>
    </mc:AlternateContent>
    <mc:AlternateContent xmlns:mc="http://schemas.openxmlformats.org/markup-compatibility/2006">
      <mc:Choice Requires="x14">
        <oleObject progId="Equation.3" shapeId="5268" r:id="rId153">
          <objectPr defaultSize="0" autoPict="0" r:id="rId7">
            <anchor moveWithCells="1" sizeWithCells="1">
              <from>
                <xdr:col>2306</xdr:col>
                <xdr:colOff>200025</xdr:colOff>
                <xdr:row>196597</xdr:row>
                <xdr:rowOff>95250</xdr:rowOff>
              </from>
              <to>
                <xdr:col>2312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268" r:id="rId153"/>
      </mc:Fallback>
    </mc:AlternateContent>
    <mc:AlternateContent xmlns:mc="http://schemas.openxmlformats.org/markup-compatibility/2006">
      <mc:Choice Requires="x14">
        <oleObject progId="Equation.3" shapeId="5269" r:id="rId154">
          <objectPr defaultSize="0" autoPict="0" r:id="rId7">
            <anchor moveWithCells="1" sizeWithCells="1">
              <from>
                <xdr:col>2306</xdr:col>
                <xdr:colOff>200025</xdr:colOff>
                <xdr:row>262133</xdr:row>
                <xdr:rowOff>95250</xdr:rowOff>
              </from>
              <to>
                <xdr:col>2312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269" r:id="rId154"/>
      </mc:Fallback>
    </mc:AlternateContent>
    <mc:AlternateContent xmlns:mc="http://schemas.openxmlformats.org/markup-compatibility/2006">
      <mc:Choice Requires="x14">
        <oleObject progId="Equation.3" shapeId="5270" r:id="rId155">
          <objectPr defaultSize="0" autoPict="0" r:id="rId7">
            <anchor moveWithCells="1" sizeWithCells="1">
              <from>
                <xdr:col>2306</xdr:col>
                <xdr:colOff>200025</xdr:colOff>
                <xdr:row>327669</xdr:row>
                <xdr:rowOff>95250</xdr:rowOff>
              </from>
              <to>
                <xdr:col>2312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270" r:id="rId155"/>
      </mc:Fallback>
    </mc:AlternateContent>
    <mc:AlternateContent xmlns:mc="http://schemas.openxmlformats.org/markup-compatibility/2006">
      <mc:Choice Requires="x14">
        <oleObject progId="Equation.3" shapeId="5271" r:id="rId156">
          <objectPr defaultSize="0" autoPict="0" r:id="rId7">
            <anchor moveWithCells="1" sizeWithCells="1">
              <from>
                <xdr:col>2306</xdr:col>
                <xdr:colOff>200025</xdr:colOff>
                <xdr:row>393205</xdr:row>
                <xdr:rowOff>95250</xdr:rowOff>
              </from>
              <to>
                <xdr:col>2312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271" r:id="rId156"/>
      </mc:Fallback>
    </mc:AlternateContent>
    <mc:AlternateContent xmlns:mc="http://schemas.openxmlformats.org/markup-compatibility/2006">
      <mc:Choice Requires="x14">
        <oleObject progId="Equation.3" shapeId="5272" r:id="rId157">
          <objectPr defaultSize="0" autoPict="0" r:id="rId7">
            <anchor moveWithCells="1" sizeWithCells="1">
              <from>
                <xdr:col>2306</xdr:col>
                <xdr:colOff>200025</xdr:colOff>
                <xdr:row>458741</xdr:row>
                <xdr:rowOff>95250</xdr:rowOff>
              </from>
              <to>
                <xdr:col>2312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272" r:id="rId157"/>
      </mc:Fallback>
    </mc:AlternateContent>
    <mc:AlternateContent xmlns:mc="http://schemas.openxmlformats.org/markup-compatibility/2006">
      <mc:Choice Requires="x14">
        <oleObject progId="Equation.3" shapeId="5273" r:id="rId158">
          <objectPr defaultSize="0" autoPict="0" r:id="rId7">
            <anchor moveWithCells="1" sizeWithCells="1">
              <from>
                <xdr:col>2306</xdr:col>
                <xdr:colOff>200025</xdr:colOff>
                <xdr:row>524277</xdr:row>
                <xdr:rowOff>95250</xdr:rowOff>
              </from>
              <to>
                <xdr:col>2312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273" r:id="rId158"/>
      </mc:Fallback>
    </mc:AlternateContent>
    <mc:AlternateContent xmlns:mc="http://schemas.openxmlformats.org/markup-compatibility/2006">
      <mc:Choice Requires="x14">
        <oleObject progId="Equation.3" shapeId="5274" r:id="rId159">
          <objectPr defaultSize="0" autoPict="0" r:id="rId7">
            <anchor moveWithCells="1" sizeWithCells="1">
              <from>
                <xdr:col>2306</xdr:col>
                <xdr:colOff>200025</xdr:colOff>
                <xdr:row>589813</xdr:row>
                <xdr:rowOff>95250</xdr:rowOff>
              </from>
              <to>
                <xdr:col>2312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274" r:id="rId159"/>
      </mc:Fallback>
    </mc:AlternateContent>
    <mc:AlternateContent xmlns:mc="http://schemas.openxmlformats.org/markup-compatibility/2006">
      <mc:Choice Requires="x14">
        <oleObject progId="Equation.3" shapeId="5275" r:id="rId160">
          <objectPr defaultSize="0" autoPict="0" r:id="rId7">
            <anchor moveWithCells="1" sizeWithCells="1">
              <from>
                <xdr:col>2306</xdr:col>
                <xdr:colOff>200025</xdr:colOff>
                <xdr:row>655349</xdr:row>
                <xdr:rowOff>95250</xdr:rowOff>
              </from>
              <to>
                <xdr:col>2312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275" r:id="rId160"/>
      </mc:Fallback>
    </mc:AlternateContent>
    <mc:AlternateContent xmlns:mc="http://schemas.openxmlformats.org/markup-compatibility/2006">
      <mc:Choice Requires="x14">
        <oleObject progId="Equation.3" shapeId="5276" r:id="rId161">
          <objectPr defaultSize="0" autoPict="0" r:id="rId7">
            <anchor moveWithCells="1" sizeWithCells="1">
              <from>
                <xdr:col>2306</xdr:col>
                <xdr:colOff>200025</xdr:colOff>
                <xdr:row>720885</xdr:row>
                <xdr:rowOff>95250</xdr:rowOff>
              </from>
              <to>
                <xdr:col>2312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276" r:id="rId161"/>
      </mc:Fallback>
    </mc:AlternateContent>
    <mc:AlternateContent xmlns:mc="http://schemas.openxmlformats.org/markup-compatibility/2006">
      <mc:Choice Requires="x14">
        <oleObject progId="Equation.3" shapeId="5277" r:id="rId162">
          <objectPr defaultSize="0" autoPict="0" r:id="rId7">
            <anchor moveWithCells="1" sizeWithCells="1">
              <from>
                <xdr:col>2306</xdr:col>
                <xdr:colOff>200025</xdr:colOff>
                <xdr:row>786421</xdr:row>
                <xdr:rowOff>95250</xdr:rowOff>
              </from>
              <to>
                <xdr:col>2312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277" r:id="rId162"/>
      </mc:Fallback>
    </mc:AlternateContent>
    <mc:AlternateContent xmlns:mc="http://schemas.openxmlformats.org/markup-compatibility/2006">
      <mc:Choice Requires="x14">
        <oleObject progId="Equation.3" shapeId="5278" r:id="rId163">
          <objectPr defaultSize="0" autoPict="0" r:id="rId7">
            <anchor moveWithCells="1" sizeWithCells="1">
              <from>
                <xdr:col>2306</xdr:col>
                <xdr:colOff>200025</xdr:colOff>
                <xdr:row>851957</xdr:row>
                <xdr:rowOff>95250</xdr:rowOff>
              </from>
              <to>
                <xdr:col>2312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278" r:id="rId163"/>
      </mc:Fallback>
    </mc:AlternateContent>
    <mc:AlternateContent xmlns:mc="http://schemas.openxmlformats.org/markup-compatibility/2006">
      <mc:Choice Requires="x14">
        <oleObject progId="Equation.3" shapeId="5279" r:id="rId164">
          <objectPr defaultSize="0" autoPict="0" r:id="rId7">
            <anchor moveWithCells="1" sizeWithCells="1">
              <from>
                <xdr:col>2306</xdr:col>
                <xdr:colOff>200025</xdr:colOff>
                <xdr:row>917493</xdr:row>
                <xdr:rowOff>95250</xdr:rowOff>
              </from>
              <to>
                <xdr:col>2312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279" r:id="rId164"/>
      </mc:Fallback>
    </mc:AlternateContent>
    <mc:AlternateContent xmlns:mc="http://schemas.openxmlformats.org/markup-compatibility/2006">
      <mc:Choice Requires="x14">
        <oleObject progId="Equation.3" shapeId="5280" r:id="rId165">
          <objectPr defaultSize="0" autoPict="0" r:id="rId7">
            <anchor moveWithCells="1" sizeWithCells="1">
              <from>
                <xdr:col>2306</xdr:col>
                <xdr:colOff>200025</xdr:colOff>
                <xdr:row>983029</xdr:row>
                <xdr:rowOff>95250</xdr:rowOff>
              </from>
              <to>
                <xdr:col>2312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280" r:id="rId165"/>
      </mc:Fallback>
    </mc:AlternateContent>
    <mc:AlternateContent xmlns:mc="http://schemas.openxmlformats.org/markup-compatibility/2006">
      <mc:Choice Requires="x14">
        <oleObject progId="Equation.3" shapeId="5281" r:id="rId166">
          <objectPr defaultSize="0" autoPict="0" r:id="rId7">
            <anchor moveWithCells="1" sizeWithCells="1">
              <from>
                <xdr:col>2562</xdr:col>
                <xdr:colOff>200025</xdr:colOff>
                <xdr:row>10</xdr:row>
                <xdr:rowOff>95250</xdr:rowOff>
              </from>
              <to>
                <xdr:col>2568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281" r:id="rId166"/>
      </mc:Fallback>
    </mc:AlternateContent>
    <mc:AlternateContent xmlns:mc="http://schemas.openxmlformats.org/markup-compatibility/2006">
      <mc:Choice Requires="x14">
        <oleObject progId="Equation.3" shapeId="5282" r:id="rId167">
          <objectPr defaultSize="0" autoPict="0" r:id="rId7">
            <anchor moveWithCells="1" sizeWithCells="1">
              <from>
                <xdr:col>2562</xdr:col>
                <xdr:colOff>200025</xdr:colOff>
                <xdr:row>65525</xdr:row>
                <xdr:rowOff>95250</xdr:rowOff>
              </from>
              <to>
                <xdr:col>2568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282" r:id="rId167"/>
      </mc:Fallback>
    </mc:AlternateContent>
    <mc:AlternateContent xmlns:mc="http://schemas.openxmlformats.org/markup-compatibility/2006">
      <mc:Choice Requires="x14">
        <oleObject progId="Equation.3" shapeId="5283" r:id="rId168">
          <objectPr defaultSize="0" autoPict="0" r:id="rId7">
            <anchor moveWithCells="1" sizeWithCells="1">
              <from>
                <xdr:col>2562</xdr:col>
                <xdr:colOff>200025</xdr:colOff>
                <xdr:row>131061</xdr:row>
                <xdr:rowOff>95250</xdr:rowOff>
              </from>
              <to>
                <xdr:col>2568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283" r:id="rId168"/>
      </mc:Fallback>
    </mc:AlternateContent>
    <mc:AlternateContent xmlns:mc="http://schemas.openxmlformats.org/markup-compatibility/2006">
      <mc:Choice Requires="x14">
        <oleObject progId="Equation.3" shapeId="5284" r:id="rId169">
          <objectPr defaultSize="0" autoPict="0" r:id="rId7">
            <anchor moveWithCells="1" sizeWithCells="1">
              <from>
                <xdr:col>2562</xdr:col>
                <xdr:colOff>200025</xdr:colOff>
                <xdr:row>196597</xdr:row>
                <xdr:rowOff>95250</xdr:rowOff>
              </from>
              <to>
                <xdr:col>2568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284" r:id="rId169"/>
      </mc:Fallback>
    </mc:AlternateContent>
    <mc:AlternateContent xmlns:mc="http://schemas.openxmlformats.org/markup-compatibility/2006">
      <mc:Choice Requires="x14">
        <oleObject progId="Equation.3" shapeId="5285" r:id="rId170">
          <objectPr defaultSize="0" autoPict="0" r:id="rId7">
            <anchor moveWithCells="1" sizeWithCells="1">
              <from>
                <xdr:col>2562</xdr:col>
                <xdr:colOff>200025</xdr:colOff>
                <xdr:row>262133</xdr:row>
                <xdr:rowOff>95250</xdr:rowOff>
              </from>
              <to>
                <xdr:col>2568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285" r:id="rId170"/>
      </mc:Fallback>
    </mc:AlternateContent>
    <mc:AlternateContent xmlns:mc="http://schemas.openxmlformats.org/markup-compatibility/2006">
      <mc:Choice Requires="x14">
        <oleObject progId="Equation.3" shapeId="5286" r:id="rId171">
          <objectPr defaultSize="0" autoPict="0" r:id="rId7">
            <anchor moveWithCells="1" sizeWithCells="1">
              <from>
                <xdr:col>2562</xdr:col>
                <xdr:colOff>200025</xdr:colOff>
                <xdr:row>327669</xdr:row>
                <xdr:rowOff>95250</xdr:rowOff>
              </from>
              <to>
                <xdr:col>2568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286" r:id="rId171"/>
      </mc:Fallback>
    </mc:AlternateContent>
    <mc:AlternateContent xmlns:mc="http://schemas.openxmlformats.org/markup-compatibility/2006">
      <mc:Choice Requires="x14">
        <oleObject progId="Equation.3" shapeId="5287" r:id="rId172">
          <objectPr defaultSize="0" autoPict="0" r:id="rId7">
            <anchor moveWithCells="1" sizeWithCells="1">
              <from>
                <xdr:col>2562</xdr:col>
                <xdr:colOff>200025</xdr:colOff>
                <xdr:row>393205</xdr:row>
                <xdr:rowOff>95250</xdr:rowOff>
              </from>
              <to>
                <xdr:col>2568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287" r:id="rId172"/>
      </mc:Fallback>
    </mc:AlternateContent>
    <mc:AlternateContent xmlns:mc="http://schemas.openxmlformats.org/markup-compatibility/2006">
      <mc:Choice Requires="x14">
        <oleObject progId="Equation.3" shapeId="5288" r:id="rId173">
          <objectPr defaultSize="0" autoPict="0" r:id="rId7">
            <anchor moveWithCells="1" sizeWithCells="1">
              <from>
                <xdr:col>2562</xdr:col>
                <xdr:colOff>200025</xdr:colOff>
                <xdr:row>458741</xdr:row>
                <xdr:rowOff>95250</xdr:rowOff>
              </from>
              <to>
                <xdr:col>2568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288" r:id="rId173"/>
      </mc:Fallback>
    </mc:AlternateContent>
    <mc:AlternateContent xmlns:mc="http://schemas.openxmlformats.org/markup-compatibility/2006">
      <mc:Choice Requires="x14">
        <oleObject progId="Equation.3" shapeId="5289" r:id="rId174">
          <objectPr defaultSize="0" autoPict="0" r:id="rId7">
            <anchor moveWithCells="1" sizeWithCells="1">
              <from>
                <xdr:col>2562</xdr:col>
                <xdr:colOff>200025</xdr:colOff>
                <xdr:row>524277</xdr:row>
                <xdr:rowOff>95250</xdr:rowOff>
              </from>
              <to>
                <xdr:col>2568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289" r:id="rId174"/>
      </mc:Fallback>
    </mc:AlternateContent>
    <mc:AlternateContent xmlns:mc="http://schemas.openxmlformats.org/markup-compatibility/2006">
      <mc:Choice Requires="x14">
        <oleObject progId="Equation.3" shapeId="5290" r:id="rId175">
          <objectPr defaultSize="0" autoPict="0" r:id="rId7">
            <anchor moveWithCells="1" sizeWithCells="1">
              <from>
                <xdr:col>2562</xdr:col>
                <xdr:colOff>200025</xdr:colOff>
                <xdr:row>589813</xdr:row>
                <xdr:rowOff>95250</xdr:rowOff>
              </from>
              <to>
                <xdr:col>2568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290" r:id="rId175"/>
      </mc:Fallback>
    </mc:AlternateContent>
    <mc:AlternateContent xmlns:mc="http://schemas.openxmlformats.org/markup-compatibility/2006">
      <mc:Choice Requires="x14">
        <oleObject progId="Equation.3" shapeId="5291" r:id="rId176">
          <objectPr defaultSize="0" autoPict="0" r:id="rId7">
            <anchor moveWithCells="1" sizeWithCells="1">
              <from>
                <xdr:col>2562</xdr:col>
                <xdr:colOff>200025</xdr:colOff>
                <xdr:row>655349</xdr:row>
                <xdr:rowOff>95250</xdr:rowOff>
              </from>
              <to>
                <xdr:col>2568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291" r:id="rId176"/>
      </mc:Fallback>
    </mc:AlternateContent>
    <mc:AlternateContent xmlns:mc="http://schemas.openxmlformats.org/markup-compatibility/2006">
      <mc:Choice Requires="x14">
        <oleObject progId="Equation.3" shapeId="5292" r:id="rId177">
          <objectPr defaultSize="0" autoPict="0" r:id="rId7">
            <anchor moveWithCells="1" sizeWithCells="1">
              <from>
                <xdr:col>2562</xdr:col>
                <xdr:colOff>200025</xdr:colOff>
                <xdr:row>720885</xdr:row>
                <xdr:rowOff>95250</xdr:rowOff>
              </from>
              <to>
                <xdr:col>2568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292" r:id="rId177"/>
      </mc:Fallback>
    </mc:AlternateContent>
    <mc:AlternateContent xmlns:mc="http://schemas.openxmlformats.org/markup-compatibility/2006">
      <mc:Choice Requires="x14">
        <oleObject progId="Equation.3" shapeId="5293" r:id="rId178">
          <objectPr defaultSize="0" autoPict="0" r:id="rId7">
            <anchor moveWithCells="1" sizeWithCells="1">
              <from>
                <xdr:col>2562</xdr:col>
                <xdr:colOff>200025</xdr:colOff>
                <xdr:row>786421</xdr:row>
                <xdr:rowOff>95250</xdr:rowOff>
              </from>
              <to>
                <xdr:col>2568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293" r:id="rId178"/>
      </mc:Fallback>
    </mc:AlternateContent>
    <mc:AlternateContent xmlns:mc="http://schemas.openxmlformats.org/markup-compatibility/2006">
      <mc:Choice Requires="x14">
        <oleObject progId="Equation.3" shapeId="5294" r:id="rId179">
          <objectPr defaultSize="0" autoPict="0" r:id="rId7">
            <anchor moveWithCells="1" sizeWithCells="1">
              <from>
                <xdr:col>2562</xdr:col>
                <xdr:colOff>200025</xdr:colOff>
                <xdr:row>851957</xdr:row>
                <xdr:rowOff>95250</xdr:rowOff>
              </from>
              <to>
                <xdr:col>2568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294" r:id="rId179"/>
      </mc:Fallback>
    </mc:AlternateContent>
    <mc:AlternateContent xmlns:mc="http://schemas.openxmlformats.org/markup-compatibility/2006">
      <mc:Choice Requires="x14">
        <oleObject progId="Equation.3" shapeId="5295" r:id="rId180">
          <objectPr defaultSize="0" autoPict="0" r:id="rId7">
            <anchor moveWithCells="1" sizeWithCells="1">
              <from>
                <xdr:col>2562</xdr:col>
                <xdr:colOff>200025</xdr:colOff>
                <xdr:row>917493</xdr:row>
                <xdr:rowOff>95250</xdr:rowOff>
              </from>
              <to>
                <xdr:col>2568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295" r:id="rId180"/>
      </mc:Fallback>
    </mc:AlternateContent>
    <mc:AlternateContent xmlns:mc="http://schemas.openxmlformats.org/markup-compatibility/2006">
      <mc:Choice Requires="x14">
        <oleObject progId="Equation.3" shapeId="5296" r:id="rId181">
          <objectPr defaultSize="0" autoPict="0" r:id="rId7">
            <anchor moveWithCells="1" sizeWithCells="1">
              <from>
                <xdr:col>2562</xdr:col>
                <xdr:colOff>200025</xdr:colOff>
                <xdr:row>983029</xdr:row>
                <xdr:rowOff>95250</xdr:rowOff>
              </from>
              <to>
                <xdr:col>2568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296" r:id="rId181"/>
      </mc:Fallback>
    </mc:AlternateContent>
    <mc:AlternateContent xmlns:mc="http://schemas.openxmlformats.org/markup-compatibility/2006">
      <mc:Choice Requires="x14">
        <oleObject progId="Equation.3" shapeId="5297" r:id="rId182">
          <objectPr defaultSize="0" autoPict="0" r:id="rId7">
            <anchor moveWithCells="1" sizeWithCells="1">
              <from>
                <xdr:col>2818</xdr:col>
                <xdr:colOff>200025</xdr:colOff>
                <xdr:row>10</xdr:row>
                <xdr:rowOff>95250</xdr:rowOff>
              </from>
              <to>
                <xdr:col>2824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297" r:id="rId182"/>
      </mc:Fallback>
    </mc:AlternateContent>
    <mc:AlternateContent xmlns:mc="http://schemas.openxmlformats.org/markup-compatibility/2006">
      <mc:Choice Requires="x14">
        <oleObject progId="Equation.3" shapeId="5298" r:id="rId183">
          <objectPr defaultSize="0" autoPict="0" r:id="rId7">
            <anchor moveWithCells="1" sizeWithCells="1">
              <from>
                <xdr:col>2818</xdr:col>
                <xdr:colOff>200025</xdr:colOff>
                <xdr:row>65525</xdr:row>
                <xdr:rowOff>95250</xdr:rowOff>
              </from>
              <to>
                <xdr:col>2824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298" r:id="rId183"/>
      </mc:Fallback>
    </mc:AlternateContent>
    <mc:AlternateContent xmlns:mc="http://schemas.openxmlformats.org/markup-compatibility/2006">
      <mc:Choice Requires="x14">
        <oleObject progId="Equation.3" shapeId="5299" r:id="rId184">
          <objectPr defaultSize="0" autoPict="0" r:id="rId7">
            <anchor moveWithCells="1" sizeWithCells="1">
              <from>
                <xdr:col>2818</xdr:col>
                <xdr:colOff>200025</xdr:colOff>
                <xdr:row>131061</xdr:row>
                <xdr:rowOff>95250</xdr:rowOff>
              </from>
              <to>
                <xdr:col>2824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299" r:id="rId184"/>
      </mc:Fallback>
    </mc:AlternateContent>
    <mc:AlternateContent xmlns:mc="http://schemas.openxmlformats.org/markup-compatibility/2006">
      <mc:Choice Requires="x14">
        <oleObject progId="Equation.3" shapeId="5300" r:id="rId185">
          <objectPr defaultSize="0" autoPict="0" r:id="rId7">
            <anchor moveWithCells="1" sizeWithCells="1">
              <from>
                <xdr:col>2818</xdr:col>
                <xdr:colOff>200025</xdr:colOff>
                <xdr:row>196597</xdr:row>
                <xdr:rowOff>95250</xdr:rowOff>
              </from>
              <to>
                <xdr:col>2824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300" r:id="rId185"/>
      </mc:Fallback>
    </mc:AlternateContent>
    <mc:AlternateContent xmlns:mc="http://schemas.openxmlformats.org/markup-compatibility/2006">
      <mc:Choice Requires="x14">
        <oleObject progId="Equation.3" shapeId="5301" r:id="rId186">
          <objectPr defaultSize="0" autoPict="0" r:id="rId7">
            <anchor moveWithCells="1" sizeWithCells="1">
              <from>
                <xdr:col>2818</xdr:col>
                <xdr:colOff>200025</xdr:colOff>
                <xdr:row>262133</xdr:row>
                <xdr:rowOff>95250</xdr:rowOff>
              </from>
              <to>
                <xdr:col>2824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301" r:id="rId186"/>
      </mc:Fallback>
    </mc:AlternateContent>
    <mc:AlternateContent xmlns:mc="http://schemas.openxmlformats.org/markup-compatibility/2006">
      <mc:Choice Requires="x14">
        <oleObject progId="Equation.3" shapeId="5302" r:id="rId187">
          <objectPr defaultSize="0" autoPict="0" r:id="rId7">
            <anchor moveWithCells="1" sizeWithCells="1">
              <from>
                <xdr:col>2818</xdr:col>
                <xdr:colOff>200025</xdr:colOff>
                <xdr:row>327669</xdr:row>
                <xdr:rowOff>95250</xdr:rowOff>
              </from>
              <to>
                <xdr:col>2824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302" r:id="rId187"/>
      </mc:Fallback>
    </mc:AlternateContent>
    <mc:AlternateContent xmlns:mc="http://schemas.openxmlformats.org/markup-compatibility/2006">
      <mc:Choice Requires="x14">
        <oleObject progId="Equation.3" shapeId="5303" r:id="rId188">
          <objectPr defaultSize="0" autoPict="0" r:id="rId7">
            <anchor moveWithCells="1" sizeWithCells="1">
              <from>
                <xdr:col>2818</xdr:col>
                <xdr:colOff>200025</xdr:colOff>
                <xdr:row>393205</xdr:row>
                <xdr:rowOff>95250</xdr:rowOff>
              </from>
              <to>
                <xdr:col>2824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303" r:id="rId188"/>
      </mc:Fallback>
    </mc:AlternateContent>
    <mc:AlternateContent xmlns:mc="http://schemas.openxmlformats.org/markup-compatibility/2006">
      <mc:Choice Requires="x14">
        <oleObject progId="Equation.3" shapeId="5304" r:id="rId189">
          <objectPr defaultSize="0" autoPict="0" r:id="rId7">
            <anchor moveWithCells="1" sizeWithCells="1">
              <from>
                <xdr:col>2818</xdr:col>
                <xdr:colOff>200025</xdr:colOff>
                <xdr:row>458741</xdr:row>
                <xdr:rowOff>95250</xdr:rowOff>
              </from>
              <to>
                <xdr:col>2824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304" r:id="rId189"/>
      </mc:Fallback>
    </mc:AlternateContent>
    <mc:AlternateContent xmlns:mc="http://schemas.openxmlformats.org/markup-compatibility/2006">
      <mc:Choice Requires="x14">
        <oleObject progId="Equation.3" shapeId="5305" r:id="rId190">
          <objectPr defaultSize="0" autoPict="0" r:id="rId7">
            <anchor moveWithCells="1" sizeWithCells="1">
              <from>
                <xdr:col>2818</xdr:col>
                <xdr:colOff>200025</xdr:colOff>
                <xdr:row>524277</xdr:row>
                <xdr:rowOff>95250</xdr:rowOff>
              </from>
              <to>
                <xdr:col>2824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305" r:id="rId190"/>
      </mc:Fallback>
    </mc:AlternateContent>
    <mc:AlternateContent xmlns:mc="http://schemas.openxmlformats.org/markup-compatibility/2006">
      <mc:Choice Requires="x14">
        <oleObject progId="Equation.3" shapeId="5306" r:id="rId191">
          <objectPr defaultSize="0" autoPict="0" r:id="rId7">
            <anchor moveWithCells="1" sizeWithCells="1">
              <from>
                <xdr:col>2818</xdr:col>
                <xdr:colOff>200025</xdr:colOff>
                <xdr:row>589813</xdr:row>
                <xdr:rowOff>95250</xdr:rowOff>
              </from>
              <to>
                <xdr:col>2824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306" r:id="rId191"/>
      </mc:Fallback>
    </mc:AlternateContent>
    <mc:AlternateContent xmlns:mc="http://schemas.openxmlformats.org/markup-compatibility/2006">
      <mc:Choice Requires="x14">
        <oleObject progId="Equation.3" shapeId="5307" r:id="rId192">
          <objectPr defaultSize="0" autoPict="0" r:id="rId7">
            <anchor moveWithCells="1" sizeWithCells="1">
              <from>
                <xdr:col>2818</xdr:col>
                <xdr:colOff>200025</xdr:colOff>
                <xdr:row>655349</xdr:row>
                <xdr:rowOff>95250</xdr:rowOff>
              </from>
              <to>
                <xdr:col>2824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307" r:id="rId192"/>
      </mc:Fallback>
    </mc:AlternateContent>
    <mc:AlternateContent xmlns:mc="http://schemas.openxmlformats.org/markup-compatibility/2006">
      <mc:Choice Requires="x14">
        <oleObject progId="Equation.3" shapeId="5308" r:id="rId193">
          <objectPr defaultSize="0" autoPict="0" r:id="rId7">
            <anchor moveWithCells="1" sizeWithCells="1">
              <from>
                <xdr:col>2818</xdr:col>
                <xdr:colOff>200025</xdr:colOff>
                <xdr:row>720885</xdr:row>
                <xdr:rowOff>95250</xdr:rowOff>
              </from>
              <to>
                <xdr:col>2824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308" r:id="rId193"/>
      </mc:Fallback>
    </mc:AlternateContent>
    <mc:AlternateContent xmlns:mc="http://schemas.openxmlformats.org/markup-compatibility/2006">
      <mc:Choice Requires="x14">
        <oleObject progId="Equation.3" shapeId="5309" r:id="rId194">
          <objectPr defaultSize="0" autoPict="0" r:id="rId7">
            <anchor moveWithCells="1" sizeWithCells="1">
              <from>
                <xdr:col>2818</xdr:col>
                <xdr:colOff>200025</xdr:colOff>
                <xdr:row>786421</xdr:row>
                <xdr:rowOff>95250</xdr:rowOff>
              </from>
              <to>
                <xdr:col>2824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309" r:id="rId194"/>
      </mc:Fallback>
    </mc:AlternateContent>
    <mc:AlternateContent xmlns:mc="http://schemas.openxmlformats.org/markup-compatibility/2006">
      <mc:Choice Requires="x14">
        <oleObject progId="Equation.3" shapeId="5310" r:id="rId195">
          <objectPr defaultSize="0" autoPict="0" r:id="rId7">
            <anchor moveWithCells="1" sizeWithCells="1">
              <from>
                <xdr:col>2818</xdr:col>
                <xdr:colOff>200025</xdr:colOff>
                <xdr:row>851957</xdr:row>
                <xdr:rowOff>95250</xdr:rowOff>
              </from>
              <to>
                <xdr:col>2824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310" r:id="rId195"/>
      </mc:Fallback>
    </mc:AlternateContent>
    <mc:AlternateContent xmlns:mc="http://schemas.openxmlformats.org/markup-compatibility/2006">
      <mc:Choice Requires="x14">
        <oleObject progId="Equation.3" shapeId="5311" r:id="rId196">
          <objectPr defaultSize="0" autoPict="0" r:id="rId7">
            <anchor moveWithCells="1" sizeWithCells="1">
              <from>
                <xdr:col>2818</xdr:col>
                <xdr:colOff>200025</xdr:colOff>
                <xdr:row>917493</xdr:row>
                <xdr:rowOff>95250</xdr:rowOff>
              </from>
              <to>
                <xdr:col>2824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311" r:id="rId196"/>
      </mc:Fallback>
    </mc:AlternateContent>
    <mc:AlternateContent xmlns:mc="http://schemas.openxmlformats.org/markup-compatibility/2006">
      <mc:Choice Requires="x14">
        <oleObject progId="Equation.3" shapeId="5312" r:id="rId197">
          <objectPr defaultSize="0" autoPict="0" r:id="rId7">
            <anchor moveWithCells="1" sizeWithCells="1">
              <from>
                <xdr:col>2818</xdr:col>
                <xdr:colOff>200025</xdr:colOff>
                <xdr:row>983029</xdr:row>
                <xdr:rowOff>95250</xdr:rowOff>
              </from>
              <to>
                <xdr:col>2824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312" r:id="rId197"/>
      </mc:Fallback>
    </mc:AlternateContent>
    <mc:AlternateContent xmlns:mc="http://schemas.openxmlformats.org/markup-compatibility/2006">
      <mc:Choice Requires="x14">
        <oleObject progId="Equation.3" shapeId="5313" r:id="rId198">
          <objectPr defaultSize="0" autoPict="0" r:id="rId7">
            <anchor moveWithCells="1" sizeWithCells="1">
              <from>
                <xdr:col>3074</xdr:col>
                <xdr:colOff>200025</xdr:colOff>
                <xdr:row>10</xdr:row>
                <xdr:rowOff>95250</xdr:rowOff>
              </from>
              <to>
                <xdr:col>3080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313" r:id="rId198"/>
      </mc:Fallback>
    </mc:AlternateContent>
    <mc:AlternateContent xmlns:mc="http://schemas.openxmlformats.org/markup-compatibility/2006">
      <mc:Choice Requires="x14">
        <oleObject progId="Equation.3" shapeId="5314" r:id="rId199">
          <objectPr defaultSize="0" autoPict="0" r:id="rId7">
            <anchor moveWithCells="1" sizeWithCells="1">
              <from>
                <xdr:col>3074</xdr:col>
                <xdr:colOff>200025</xdr:colOff>
                <xdr:row>65525</xdr:row>
                <xdr:rowOff>95250</xdr:rowOff>
              </from>
              <to>
                <xdr:col>3080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314" r:id="rId199"/>
      </mc:Fallback>
    </mc:AlternateContent>
    <mc:AlternateContent xmlns:mc="http://schemas.openxmlformats.org/markup-compatibility/2006">
      <mc:Choice Requires="x14">
        <oleObject progId="Equation.3" shapeId="5315" r:id="rId200">
          <objectPr defaultSize="0" autoPict="0" r:id="rId7">
            <anchor moveWithCells="1" sizeWithCells="1">
              <from>
                <xdr:col>3074</xdr:col>
                <xdr:colOff>200025</xdr:colOff>
                <xdr:row>131061</xdr:row>
                <xdr:rowOff>95250</xdr:rowOff>
              </from>
              <to>
                <xdr:col>3080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315" r:id="rId200"/>
      </mc:Fallback>
    </mc:AlternateContent>
    <mc:AlternateContent xmlns:mc="http://schemas.openxmlformats.org/markup-compatibility/2006">
      <mc:Choice Requires="x14">
        <oleObject progId="Equation.3" shapeId="5316" r:id="rId201">
          <objectPr defaultSize="0" autoPict="0" r:id="rId7">
            <anchor moveWithCells="1" sizeWithCells="1">
              <from>
                <xdr:col>3074</xdr:col>
                <xdr:colOff>200025</xdr:colOff>
                <xdr:row>196597</xdr:row>
                <xdr:rowOff>95250</xdr:rowOff>
              </from>
              <to>
                <xdr:col>3080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316" r:id="rId201"/>
      </mc:Fallback>
    </mc:AlternateContent>
    <mc:AlternateContent xmlns:mc="http://schemas.openxmlformats.org/markup-compatibility/2006">
      <mc:Choice Requires="x14">
        <oleObject progId="Equation.3" shapeId="5317" r:id="rId202">
          <objectPr defaultSize="0" autoPict="0" r:id="rId7">
            <anchor moveWithCells="1" sizeWithCells="1">
              <from>
                <xdr:col>3074</xdr:col>
                <xdr:colOff>200025</xdr:colOff>
                <xdr:row>262133</xdr:row>
                <xdr:rowOff>95250</xdr:rowOff>
              </from>
              <to>
                <xdr:col>3080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317" r:id="rId202"/>
      </mc:Fallback>
    </mc:AlternateContent>
    <mc:AlternateContent xmlns:mc="http://schemas.openxmlformats.org/markup-compatibility/2006">
      <mc:Choice Requires="x14">
        <oleObject progId="Equation.3" shapeId="5318" r:id="rId203">
          <objectPr defaultSize="0" autoPict="0" r:id="rId7">
            <anchor moveWithCells="1" sizeWithCells="1">
              <from>
                <xdr:col>3074</xdr:col>
                <xdr:colOff>200025</xdr:colOff>
                <xdr:row>327669</xdr:row>
                <xdr:rowOff>95250</xdr:rowOff>
              </from>
              <to>
                <xdr:col>3080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318" r:id="rId203"/>
      </mc:Fallback>
    </mc:AlternateContent>
    <mc:AlternateContent xmlns:mc="http://schemas.openxmlformats.org/markup-compatibility/2006">
      <mc:Choice Requires="x14">
        <oleObject progId="Equation.3" shapeId="5319" r:id="rId204">
          <objectPr defaultSize="0" autoPict="0" r:id="rId7">
            <anchor moveWithCells="1" sizeWithCells="1">
              <from>
                <xdr:col>3074</xdr:col>
                <xdr:colOff>200025</xdr:colOff>
                <xdr:row>393205</xdr:row>
                <xdr:rowOff>95250</xdr:rowOff>
              </from>
              <to>
                <xdr:col>3080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319" r:id="rId204"/>
      </mc:Fallback>
    </mc:AlternateContent>
    <mc:AlternateContent xmlns:mc="http://schemas.openxmlformats.org/markup-compatibility/2006">
      <mc:Choice Requires="x14">
        <oleObject progId="Equation.3" shapeId="5320" r:id="rId205">
          <objectPr defaultSize="0" autoPict="0" r:id="rId7">
            <anchor moveWithCells="1" sizeWithCells="1">
              <from>
                <xdr:col>3074</xdr:col>
                <xdr:colOff>200025</xdr:colOff>
                <xdr:row>458741</xdr:row>
                <xdr:rowOff>95250</xdr:rowOff>
              </from>
              <to>
                <xdr:col>3080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320" r:id="rId205"/>
      </mc:Fallback>
    </mc:AlternateContent>
    <mc:AlternateContent xmlns:mc="http://schemas.openxmlformats.org/markup-compatibility/2006">
      <mc:Choice Requires="x14">
        <oleObject progId="Equation.3" shapeId="5321" r:id="rId206">
          <objectPr defaultSize="0" autoPict="0" r:id="rId7">
            <anchor moveWithCells="1" sizeWithCells="1">
              <from>
                <xdr:col>3074</xdr:col>
                <xdr:colOff>200025</xdr:colOff>
                <xdr:row>524277</xdr:row>
                <xdr:rowOff>95250</xdr:rowOff>
              </from>
              <to>
                <xdr:col>3080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321" r:id="rId206"/>
      </mc:Fallback>
    </mc:AlternateContent>
    <mc:AlternateContent xmlns:mc="http://schemas.openxmlformats.org/markup-compatibility/2006">
      <mc:Choice Requires="x14">
        <oleObject progId="Equation.3" shapeId="5322" r:id="rId207">
          <objectPr defaultSize="0" autoPict="0" r:id="rId7">
            <anchor moveWithCells="1" sizeWithCells="1">
              <from>
                <xdr:col>3074</xdr:col>
                <xdr:colOff>200025</xdr:colOff>
                <xdr:row>589813</xdr:row>
                <xdr:rowOff>95250</xdr:rowOff>
              </from>
              <to>
                <xdr:col>3080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322" r:id="rId207"/>
      </mc:Fallback>
    </mc:AlternateContent>
    <mc:AlternateContent xmlns:mc="http://schemas.openxmlformats.org/markup-compatibility/2006">
      <mc:Choice Requires="x14">
        <oleObject progId="Equation.3" shapeId="5323" r:id="rId208">
          <objectPr defaultSize="0" autoPict="0" r:id="rId7">
            <anchor moveWithCells="1" sizeWithCells="1">
              <from>
                <xdr:col>3074</xdr:col>
                <xdr:colOff>200025</xdr:colOff>
                <xdr:row>655349</xdr:row>
                <xdr:rowOff>95250</xdr:rowOff>
              </from>
              <to>
                <xdr:col>3080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323" r:id="rId208"/>
      </mc:Fallback>
    </mc:AlternateContent>
    <mc:AlternateContent xmlns:mc="http://schemas.openxmlformats.org/markup-compatibility/2006">
      <mc:Choice Requires="x14">
        <oleObject progId="Equation.3" shapeId="5324" r:id="rId209">
          <objectPr defaultSize="0" autoPict="0" r:id="rId7">
            <anchor moveWithCells="1" sizeWithCells="1">
              <from>
                <xdr:col>3074</xdr:col>
                <xdr:colOff>200025</xdr:colOff>
                <xdr:row>720885</xdr:row>
                <xdr:rowOff>95250</xdr:rowOff>
              </from>
              <to>
                <xdr:col>3080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324" r:id="rId209"/>
      </mc:Fallback>
    </mc:AlternateContent>
    <mc:AlternateContent xmlns:mc="http://schemas.openxmlformats.org/markup-compatibility/2006">
      <mc:Choice Requires="x14">
        <oleObject progId="Equation.3" shapeId="5325" r:id="rId210">
          <objectPr defaultSize="0" autoPict="0" r:id="rId7">
            <anchor moveWithCells="1" sizeWithCells="1">
              <from>
                <xdr:col>3074</xdr:col>
                <xdr:colOff>200025</xdr:colOff>
                <xdr:row>786421</xdr:row>
                <xdr:rowOff>95250</xdr:rowOff>
              </from>
              <to>
                <xdr:col>3080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325" r:id="rId210"/>
      </mc:Fallback>
    </mc:AlternateContent>
    <mc:AlternateContent xmlns:mc="http://schemas.openxmlformats.org/markup-compatibility/2006">
      <mc:Choice Requires="x14">
        <oleObject progId="Equation.3" shapeId="5326" r:id="rId211">
          <objectPr defaultSize="0" autoPict="0" r:id="rId7">
            <anchor moveWithCells="1" sizeWithCells="1">
              <from>
                <xdr:col>3074</xdr:col>
                <xdr:colOff>200025</xdr:colOff>
                <xdr:row>851957</xdr:row>
                <xdr:rowOff>95250</xdr:rowOff>
              </from>
              <to>
                <xdr:col>3080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326" r:id="rId211"/>
      </mc:Fallback>
    </mc:AlternateContent>
    <mc:AlternateContent xmlns:mc="http://schemas.openxmlformats.org/markup-compatibility/2006">
      <mc:Choice Requires="x14">
        <oleObject progId="Equation.3" shapeId="5327" r:id="rId212">
          <objectPr defaultSize="0" autoPict="0" r:id="rId7">
            <anchor moveWithCells="1" sizeWithCells="1">
              <from>
                <xdr:col>3074</xdr:col>
                <xdr:colOff>200025</xdr:colOff>
                <xdr:row>917493</xdr:row>
                <xdr:rowOff>95250</xdr:rowOff>
              </from>
              <to>
                <xdr:col>3080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327" r:id="rId212"/>
      </mc:Fallback>
    </mc:AlternateContent>
    <mc:AlternateContent xmlns:mc="http://schemas.openxmlformats.org/markup-compatibility/2006">
      <mc:Choice Requires="x14">
        <oleObject progId="Equation.3" shapeId="5328" r:id="rId213">
          <objectPr defaultSize="0" autoPict="0" r:id="rId7">
            <anchor moveWithCells="1" sizeWithCells="1">
              <from>
                <xdr:col>3074</xdr:col>
                <xdr:colOff>200025</xdr:colOff>
                <xdr:row>983029</xdr:row>
                <xdr:rowOff>95250</xdr:rowOff>
              </from>
              <to>
                <xdr:col>3080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328" r:id="rId213"/>
      </mc:Fallback>
    </mc:AlternateContent>
    <mc:AlternateContent xmlns:mc="http://schemas.openxmlformats.org/markup-compatibility/2006">
      <mc:Choice Requires="x14">
        <oleObject progId="Equation.3" shapeId="5329" r:id="rId214">
          <objectPr defaultSize="0" autoPict="0" r:id="rId7">
            <anchor moveWithCells="1" sizeWithCells="1">
              <from>
                <xdr:col>3330</xdr:col>
                <xdr:colOff>200025</xdr:colOff>
                <xdr:row>10</xdr:row>
                <xdr:rowOff>95250</xdr:rowOff>
              </from>
              <to>
                <xdr:col>3336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329" r:id="rId214"/>
      </mc:Fallback>
    </mc:AlternateContent>
    <mc:AlternateContent xmlns:mc="http://schemas.openxmlformats.org/markup-compatibility/2006">
      <mc:Choice Requires="x14">
        <oleObject progId="Equation.3" shapeId="5330" r:id="rId215">
          <objectPr defaultSize="0" autoPict="0" r:id="rId7">
            <anchor moveWithCells="1" sizeWithCells="1">
              <from>
                <xdr:col>3330</xdr:col>
                <xdr:colOff>200025</xdr:colOff>
                <xdr:row>65525</xdr:row>
                <xdr:rowOff>95250</xdr:rowOff>
              </from>
              <to>
                <xdr:col>3336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330" r:id="rId215"/>
      </mc:Fallback>
    </mc:AlternateContent>
    <mc:AlternateContent xmlns:mc="http://schemas.openxmlformats.org/markup-compatibility/2006">
      <mc:Choice Requires="x14">
        <oleObject progId="Equation.3" shapeId="5331" r:id="rId216">
          <objectPr defaultSize="0" autoPict="0" r:id="rId7">
            <anchor moveWithCells="1" sizeWithCells="1">
              <from>
                <xdr:col>3330</xdr:col>
                <xdr:colOff>200025</xdr:colOff>
                <xdr:row>131061</xdr:row>
                <xdr:rowOff>95250</xdr:rowOff>
              </from>
              <to>
                <xdr:col>3336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331" r:id="rId216"/>
      </mc:Fallback>
    </mc:AlternateContent>
    <mc:AlternateContent xmlns:mc="http://schemas.openxmlformats.org/markup-compatibility/2006">
      <mc:Choice Requires="x14">
        <oleObject progId="Equation.3" shapeId="5332" r:id="rId217">
          <objectPr defaultSize="0" autoPict="0" r:id="rId7">
            <anchor moveWithCells="1" sizeWithCells="1">
              <from>
                <xdr:col>3330</xdr:col>
                <xdr:colOff>200025</xdr:colOff>
                <xdr:row>196597</xdr:row>
                <xdr:rowOff>95250</xdr:rowOff>
              </from>
              <to>
                <xdr:col>3336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332" r:id="rId217"/>
      </mc:Fallback>
    </mc:AlternateContent>
    <mc:AlternateContent xmlns:mc="http://schemas.openxmlformats.org/markup-compatibility/2006">
      <mc:Choice Requires="x14">
        <oleObject progId="Equation.3" shapeId="5333" r:id="rId218">
          <objectPr defaultSize="0" autoPict="0" r:id="rId7">
            <anchor moveWithCells="1" sizeWithCells="1">
              <from>
                <xdr:col>3330</xdr:col>
                <xdr:colOff>200025</xdr:colOff>
                <xdr:row>262133</xdr:row>
                <xdr:rowOff>95250</xdr:rowOff>
              </from>
              <to>
                <xdr:col>3336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333" r:id="rId218"/>
      </mc:Fallback>
    </mc:AlternateContent>
    <mc:AlternateContent xmlns:mc="http://schemas.openxmlformats.org/markup-compatibility/2006">
      <mc:Choice Requires="x14">
        <oleObject progId="Equation.3" shapeId="5334" r:id="rId219">
          <objectPr defaultSize="0" autoPict="0" r:id="rId7">
            <anchor moveWithCells="1" sizeWithCells="1">
              <from>
                <xdr:col>3330</xdr:col>
                <xdr:colOff>200025</xdr:colOff>
                <xdr:row>327669</xdr:row>
                <xdr:rowOff>95250</xdr:rowOff>
              </from>
              <to>
                <xdr:col>3336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334" r:id="rId219"/>
      </mc:Fallback>
    </mc:AlternateContent>
    <mc:AlternateContent xmlns:mc="http://schemas.openxmlformats.org/markup-compatibility/2006">
      <mc:Choice Requires="x14">
        <oleObject progId="Equation.3" shapeId="5335" r:id="rId220">
          <objectPr defaultSize="0" autoPict="0" r:id="rId7">
            <anchor moveWithCells="1" sizeWithCells="1">
              <from>
                <xdr:col>3330</xdr:col>
                <xdr:colOff>200025</xdr:colOff>
                <xdr:row>393205</xdr:row>
                <xdr:rowOff>95250</xdr:rowOff>
              </from>
              <to>
                <xdr:col>3336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335" r:id="rId220"/>
      </mc:Fallback>
    </mc:AlternateContent>
    <mc:AlternateContent xmlns:mc="http://schemas.openxmlformats.org/markup-compatibility/2006">
      <mc:Choice Requires="x14">
        <oleObject progId="Equation.3" shapeId="5336" r:id="rId221">
          <objectPr defaultSize="0" autoPict="0" r:id="rId7">
            <anchor moveWithCells="1" sizeWithCells="1">
              <from>
                <xdr:col>3330</xdr:col>
                <xdr:colOff>200025</xdr:colOff>
                <xdr:row>458741</xdr:row>
                <xdr:rowOff>95250</xdr:rowOff>
              </from>
              <to>
                <xdr:col>3336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336" r:id="rId221"/>
      </mc:Fallback>
    </mc:AlternateContent>
    <mc:AlternateContent xmlns:mc="http://schemas.openxmlformats.org/markup-compatibility/2006">
      <mc:Choice Requires="x14">
        <oleObject progId="Equation.3" shapeId="5337" r:id="rId222">
          <objectPr defaultSize="0" autoPict="0" r:id="rId7">
            <anchor moveWithCells="1" sizeWithCells="1">
              <from>
                <xdr:col>3330</xdr:col>
                <xdr:colOff>200025</xdr:colOff>
                <xdr:row>524277</xdr:row>
                <xdr:rowOff>95250</xdr:rowOff>
              </from>
              <to>
                <xdr:col>3336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337" r:id="rId222"/>
      </mc:Fallback>
    </mc:AlternateContent>
    <mc:AlternateContent xmlns:mc="http://schemas.openxmlformats.org/markup-compatibility/2006">
      <mc:Choice Requires="x14">
        <oleObject progId="Equation.3" shapeId="5338" r:id="rId223">
          <objectPr defaultSize="0" autoPict="0" r:id="rId7">
            <anchor moveWithCells="1" sizeWithCells="1">
              <from>
                <xdr:col>3330</xdr:col>
                <xdr:colOff>200025</xdr:colOff>
                <xdr:row>589813</xdr:row>
                <xdr:rowOff>95250</xdr:rowOff>
              </from>
              <to>
                <xdr:col>3336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338" r:id="rId223"/>
      </mc:Fallback>
    </mc:AlternateContent>
    <mc:AlternateContent xmlns:mc="http://schemas.openxmlformats.org/markup-compatibility/2006">
      <mc:Choice Requires="x14">
        <oleObject progId="Equation.3" shapeId="5339" r:id="rId224">
          <objectPr defaultSize="0" autoPict="0" r:id="rId7">
            <anchor moveWithCells="1" sizeWithCells="1">
              <from>
                <xdr:col>3330</xdr:col>
                <xdr:colOff>200025</xdr:colOff>
                <xdr:row>655349</xdr:row>
                <xdr:rowOff>95250</xdr:rowOff>
              </from>
              <to>
                <xdr:col>3336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339" r:id="rId224"/>
      </mc:Fallback>
    </mc:AlternateContent>
    <mc:AlternateContent xmlns:mc="http://schemas.openxmlformats.org/markup-compatibility/2006">
      <mc:Choice Requires="x14">
        <oleObject progId="Equation.3" shapeId="5340" r:id="rId225">
          <objectPr defaultSize="0" autoPict="0" r:id="rId7">
            <anchor moveWithCells="1" sizeWithCells="1">
              <from>
                <xdr:col>3330</xdr:col>
                <xdr:colOff>200025</xdr:colOff>
                <xdr:row>720885</xdr:row>
                <xdr:rowOff>95250</xdr:rowOff>
              </from>
              <to>
                <xdr:col>3336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340" r:id="rId225"/>
      </mc:Fallback>
    </mc:AlternateContent>
    <mc:AlternateContent xmlns:mc="http://schemas.openxmlformats.org/markup-compatibility/2006">
      <mc:Choice Requires="x14">
        <oleObject progId="Equation.3" shapeId="5341" r:id="rId226">
          <objectPr defaultSize="0" autoPict="0" r:id="rId7">
            <anchor moveWithCells="1" sizeWithCells="1">
              <from>
                <xdr:col>3330</xdr:col>
                <xdr:colOff>200025</xdr:colOff>
                <xdr:row>786421</xdr:row>
                <xdr:rowOff>95250</xdr:rowOff>
              </from>
              <to>
                <xdr:col>3336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341" r:id="rId226"/>
      </mc:Fallback>
    </mc:AlternateContent>
    <mc:AlternateContent xmlns:mc="http://schemas.openxmlformats.org/markup-compatibility/2006">
      <mc:Choice Requires="x14">
        <oleObject progId="Equation.3" shapeId="5342" r:id="rId227">
          <objectPr defaultSize="0" autoPict="0" r:id="rId7">
            <anchor moveWithCells="1" sizeWithCells="1">
              <from>
                <xdr:col>3330</xdr:col>
                <xdr:colOff>200025</xdr:colOff>
                <xdr:row>851957</xdr:row>
                <xdr:rowOff>95250</xdr:rowOff>
              </from>
              <to>
                <xdr:col>3336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342" r:id="rId227"/>
      </mc:Fallback>
    </mc:AlternateContent>
    <mc:AlternateContent xmlns:mc="http://schemas.openxmlformats.org/markup-compatibility/2006">
      <mc:Choice Requires="x14">
        <oleObject progId="Equation.3" shapeId="5343" r:id="rId228">
          <objectPr defaultSize="0" autoPict="0" r:id="rId7">
            <anchor moveWithCells="1" sizeWithCells="1">
              <from>
                <xdr:col>3330</xdr:col>
                <xdr:colOff>200025</xdr:colOff>
                <xdr:row>917493</xdr:row>
                <xdr:rowOff>95250</xdr:rowOff>
              </from>
              <to>
                <xdr:col>3336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343" r:id="rId228"/>
      </mc:Fallback>
    </mc:AlternateContent>
    <mc:AlternateContent xmlns:mc="http://schemas.openxmlformats.org/markup-compatibility/2006">
      <mc:Choice Requires="x14">
        <oleObject progId="Equation.3" shapeId="5344" r:id="rId229">
          <objectPr defaultSize="0" autoPict="0" r:id="rId7">
            <anchor moveWithCells="1" sizeWithCells="1">
              <from>
                <xdr:col>3330</xdr:col>
                <xdr:colOff>200025</xdr:colOff>
                <xdr:row>983029</xdr:row>
                <xdr:rowOff>95250</xdr:rowOff>
              </from>
              <to>
                <xdr:col>3336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344" r:id="rId229"/>
      </mc:Fallback>
    </mc:AlternateContent>
    <mc:AlternateContent xmlns:mc="http://schemas.openxmlformats.org/markup-compatibility/2006">
      <mc:Choice Requires="x14">
        <oleObject progId="Equation.3" shapeId="5345" r:id="rId230">
          <objectPr defaultSize="0" autoPict="0" r:id="rId7">
            <anchor moveWithCells="1" sizeWithCells="1">
              <from>
                <xdr:col>3586</xdr:col>
                <xdr:colOff>200025</xdr:colOff>
                <xdr:row>10</xdr:row>
                <xdr:rowOff>95250</xdr:rowOff>
              </from>
              <to>
                <xdr:col>3592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345" r:id="rId230"/>
      </mc:Fallback>
    </mc:AlternateContent>
    <mc:AlternateContent xmlns:mc="http://schemas.openxmlformats.org/markup-compatibility/2006">
      <mc:Choice Requires="x14">
        <oleObject progId="Equation.3" shapeId="5346" r:id="rId231">
          <objectPr defaultSize="0" autoPict="0" r:id="rId7">
            <anchor moveWithCells="1" sizeWithCells="1">
              <from>
                <xdr:col>3586</xdr:col>
                <xdr:colOff>200025</xdr:colOff>
                <xdr:row>65525</xdr:row>
                <xdr:rowOff>95250</xdr:rowOff>
              </from>
              <to>
                <xdr:col>3592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346" r:id="rId231"/>
      </mc:Fallback>
    </mc:AlternateContent>
    <mc:AlternateContent xmlns:mc="http://schemas.openxmlformats.org/markup-compatibility/2006">
      <mc:Choice Requires="x14">
        <oleObject progId="Equation.3" shapeId="5347" r:id="rId232">
          <objectPr defaultSize="0" autoPict="0" r:id="rId7">
            <anchor moveWithCells="1" sizeWithCells="1">
              <from>
                <xdr:col>3586</xdr:col>
                <xdr:colOff>200025</xdr:colOff>
                <xdr:row>131061</xdr:row>
                <xdr:rowOff>95250</xdr:rowOff>
              </from>
              <to>
                <xdr:col>3592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347" r:id="rId232"/>
      </mc:Fallback>
    </mc:AlternateContent>
    <mc:AlternateContent xmlns:mc="http://schemas.openxmlformats.org/markup-compatibility/2006">
      <mc:Choice Requires="x14">
        <oleObject progId="Equation.3" shapeId="5348" r:id="rId233">
          <objectPr defaultSize="0" autoPict="0" r:id="rId7">
            <anchor moveWithCells="1" sizeWithCells="1">
              <from>
                <xdr:col>3586</xdr:col>
                <xdr:colOff>200025</xdr:colOff>
                <xdr:row>196597</xdr:row>
                <xdr:rowOff>95250</xdr:rowOff>
              </from>
              <to>
                <xdr:col>3592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348" r:id="rId233"/>
      </mc:Fallback>
    </mc:AlternateContent>
    <mc:AlternateContent xmlns:mc="http://schemas.openxmlformats.org/markup-compatibility/2006">
      <mc:Choice Requires="x14">
        <oleObject progId="Equation.3" shapeId="5349" r:id="rId234">
          <objectPr defaultSize="0" autoPict="0" r:id="rId7">
            <anchor moveWithCells="1" sizeWithCells="1">
              <from>
                <xdr:col>3586</xdr:col>
                <xdr:colOff>200025</xdr:colOff>
                <xdr:row>262133</xdr:row>
                <xdr:rowOff>95250</xdr:rowOff>
              </from>
              <to>
                <xdr:col>3592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349" r:id="rId234"/>
      </mc:Fallback>
    </mc:AlternateContent>
    <mc:AlternateContent xmlns:mc="http://schemas.openxmlformats.org/markup-compatibility/2006">
      <mc:Choice Requires="x14">
        <oleObject progId="Equation.3" shapeId="5350" r:id="rId235">
          <objectPr defaultSize="0" autoPict="0" r:id="rId7">
            <anchor moveWithCells="1" sizeWithCells="1">
              <from>
                <xdr:col>3586</xdr:col>
                <xdr:colOff>200025</xdr:colOff>
                <xdr:row>327669</xdr:row>
                <xdr:rowOff>95250</xdr:rowOff>
              </from>
              <to>
                <xdr:col>3592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350" r:id="rId235"/>
      </mc:Fallback>
    </mc:AlternateContent>
    <mc:AlternateContent xmlns:mc="http://schemas.openxmlformats.org/markup-compatibility/2006">
      <mc:Choice Requires="x14">
        <oleObject progId="Equation.3" shapeId="5351" r:id="rId236">
          <objectPr defaultSize="0" autoPict="0" r:id="rId7">
            <anchor moveWithCells="1" sizeWithCells="1">
              <from>
                <xdr:col>3586</xdr:col>
                <xdr:colOff>200025</xdr:colOff>
                <xdr:row>393205</xdr:row>
                <xdr:rowOff>95250</xdr:rowOff>
              </from>
              <to>
                <xdr:col>3592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351" r:id="rId236"/>
      </mc:Fallback>
    </mc:AlternateContent>
    <mc:AlternateContent xmlns:mc="http://schemas.openxmlformats.org/markup-compatibility/2006">
      <mc:Choice Requires="x14">
        <oleObject progId="Equation.3" shapeId="5352" r:id="rId237">
          <objectPr defaultSize="0" autoPict="0" r:id="rId7">
            <anchor moveWithCells="1" sizeWithCells="1">
              <from>
                <xdr:col>3586</xdr:col>
                <xdr:colOff>200025</xdr:colOff>
                <xdr:row>458741</xdr:row>
                <xdr:rowOff>95250</xdr:rowOff>
              </from>
              <to>
                <xdr:col>3592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352" r:id="rId237"/>
      </mc:Fallback>
    </mc:AlternateContent>
    <mc:AlternateContent xmlns:mc="http://schemas.openxmlformats.org/markup-compatibility/2006">
      <mc:Choice Requires="x14">
        <oleObject progId="Equation.3" shapeId="5353" r:id="rId238">
          <objectPr defaultSize="0" autoPict="0" r:id="rId7">
            <anchor moveWithCells="1" sizeWithCells="1">
              <from>
                <xdr:col>3586</xdr:col>
                <xdr:colOff>200025</xdr:colOff>
                <xdr:row>524277</xdr:row>
                <xdr:rowOff>95250</xdr:rowOff>
              </from>
              <to>
                <xdr:col>3592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353" r:id="rId238"/>
      </mc:Fallback>
    </mc:AlternateContent>
    <mc:AlternateContent xmlns:mc="http://schemas.openxmlformats.org/markup-compatibility/2006">
      <mc:Choice Requires="x14">
        <oleObject progId="Equation.3" shapeId="5354" r:id="rId239">
          <objectPr defaultSize="0" autoPict="0" r:id="rId7">
            <anchor moveWithCells="1" sizeWithCells="1">
              <from>
                <xdr:col>3586</xdr:col>
                <xdr:colOff>200025</xdr:colOff>
                <xdr:row>589813</xdr:row>
                <xdr:rowOff>95250</xdr:rowOff>
              </from>
              <to>
                <xdr:col>3592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354" r:id="rId239"/>
      </mc:Fallback>
    </mc:AlternateContent>
    <mc:AlternateContent xmlns:mc="http://schemas.openxmlformats.org/markup-compatibility/2006">
      <mc:Choice Requires="x14">
        <oleObject progId="Equation.3" shapeId="5355" r:id="rId240">
          <objectPr defaultSize="0" autoPict="0" r:id="rId7">
            <anchor moveWithCells="1" sizeWithCells="1">
              <from>
                <xdr:col>3586</xdr:col>
                <xdr:colOff>200025</xdr:colOff>
                <xdr:row>655349</xdr:row>
                <xdr:rowOff>95250</xdr:rowOff>
              </from>
              <to>
                <xdr:col>3592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355" r:id="rId240"/>
      </mc:Fallback>
    </mc:AlternateContent>
    <mc:AlternateContent xmlns:mc="http://schemas.openxmlformats.org/markup-compatibility/2006">
      <mc:Choice Requires="x14">
        <oleObject progId="Equation.3" shapeId="5356" r:id="rId241">
          <objectPr defaultSize="0" autoPict="0" r:id="rId7">
            <anchor moveWithCells="1" sizeWithCells="1">
              <from>
                <xdr:col>3586</xdr:col>
                <xdr:colOff>200025</xdr:colOff>
                <xdr:row>720885</xdr:row>
                <xdr:rowOff>95250</xdr:rowOff>
              </from>
              <to>
                <xdr:col>3592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356" r:id="rId241"/>
      </mc:Fallback>
    </mc:AlternateContent>
    <mc:AlternateContent xmlns:mc="http://schemas.openxmlformats.org/markup-compatibility/2006">
      <mc:Choice Requires="x14">
        <oleObject progId="Equation.3" shapeId="5357" r:id="rId242">
          <objectPr defaultSize="0" autoPict="0" r:id="rId7">
            <anchor moveWithCells="1" sizeWithCells="1">
              <from>
                <xdr:col>3586</xdr:col>
                <xdr:colOff>200025</xdr:colOff>
                <xdr:row>786421</xdr:row>
                <xdr:rowOff>95250</xdr:rowOff>
              </from>
              <to>
                <xdr:col>3592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357" r:id="rId242"/>
      </mc:Fallback>
    </mc:AlternateContent>
    <mc:AlternateContent xmlns:mc="http://schemas.openxmlformats.org/markup-compatibility/2006">
      <mc:Choice Requires="x14">
        <oleObject progId="Equation.3" shapeId="5358" r:id="rId243">
          <objectPr defaultSize="0" autoPict="0" r:id="rId7">
            <anchor moveWithCells="1" sizeWithCells="1">
              <from>
                <xdr:col>3586</xdr:col>
                <xdr:colOff>200025</xdr:colOff>
                <xdr:row>851957</xdr:row>
                <xdr:rowOff>95250</xdr:rowOff>
              </from>
              <to>
                <xdr:col>3592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358" r:id="rId243"/>
      </mc:Fallback>
    </mc:AlternateContent>
    <mc:AlternateContent xmlns:mc="http://schemas.openxmlformats.org/markup-compatibility/2006">
      <mc:Choice Requires="x14">
        <oleObject progId="Equation.3" shapeId="5359" r:id="rId244">
          <objectPr defaultSize="0" autoPict="0" r:id="rId7">
            <anchor moveWithCells="1" sizeWithCells="1">
              <from>
                <xdr:col>3586</xdr:col>
                <xdr:colOff>200025</xdr:colOff>
                <xdr:row>917493</xdr:row>
                <xdr:rowOff>95250</xdr:rowOff>
              </from>
              <to>
                <xdr:col>3592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359" r:id="rId244"/>
      </mc:Fallback>
    </mc:AlternateContent>
    <mc:AlternateContent xmlns:mc="http://schemas.openxmlformats.org/markup-compatibility/2006">
      <mc:Choice Requires="x14">
        <oleObject progId="Equation.3" shapeId="5360" r:id="rId245">
          <objectPr defaultSize="0" autoPict="0" r:id="rId7">
            <anchor moveWithCells="1" sizeWithCells="1">
              <from>
                <xdr:col>3586</xdr:col>
                <xdr:colOff>200025</xdr:colOff>
                <xdr:row>983029</xdr:row>
                <xdr:rowOff>95250</xdr:rowOff>
              </from>
              <to>
                <xdr:col>3592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360" r:id="rId245"/>
      </mc:Fallback>
    </mc:AlternateContent>
    <mc:AlternateContent xmlns:mc="http://schemas.openxmlformats.org/markup-compatibility/2006">
      <mc:Choice Requires="x14">
        <oleObject progId="Equation.3" shapeId="5361" r:id="rId246">
          <objectPr defaultSize="0" autoPict="0" r:id="rId7">
            <anchor moveWithCells="1" sizeWithCells="1">
              <from>
                <xdr:col>3842</xdr:col>
                <xdr:colOff>200025</xdr:colOff>
                <xdr:row>10</xdr:row>
                <xdr:rowOff>95250</xdr:rowOff>
              </from>
              <to>
                <xdr:col>3848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361" r:id="rId246"/>
      </mc:Fallback>
    </mc:AlternateContent>
    <mc:AlternateContent xmlns:mc="http://schemas.openxmlformats.org/markup-compatibility/2006">
      <mc:Choice Requires="x14">
        <oleObject progId="Equation.3" shapeId="5362" r:id="rId247">
          <objectPr defaultSize="0" autoPict="0" r:id="rId7">
            <anchor moveWithCells="1" sizeWithCells="1">
              <from>
                <xdr:col>3842</xdr:col>
                <xdr:colOff>200025</xdr:colOff>
                <xdr:row>65525</xdr:row>
                <xdr:rowOff>95250</xdr:rowOff>
              </from>
              <to>
                <xdr:col>3848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362" r:id="rId247"/>
      </mc:Fallback>
    </mc:AlternateContent>
    <mc:AlternateContent xmlns:mc="http://schemas.openxmlformats.org/markup-compatibility/2006">
      <mc:Choice Requires="x14">
        <oleObject progId="Equation.3" shapeId="5363" r:id="rId248">
          <objectPr defaultSize="0" autoPict="0" r:id="rId7">
            <anchor moveWithCells="1" sizeWithCells="1">
              <from>
                <xdr:col>3842</xdr:col>
                <xdr:colOff>200025</xdr:colOff>
                <xdr:row>131061</xdr:row>
                <xdr:rowOff>95250</xdr:rowOff>
              </from>
              <to>
                <xdr:col>3848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363" r:id="rId248"/>
      </mc:Fallback>
    </mc:AlternateContent>
    <mc:AlternateContent xmlns:mc="http://schemas.openxmlformats.org/markup-compatibility/2006">
      <mc:Choice Requires="x14">
        <oleObject progId="Equation.3" shapeId="5364" r:id="rId249">
          <objectPr defaultSize="0" autoPict="0" r:id="rId7">
            <anchor moveWithCells="1" sizeWithCells="1">
              <from>
                <xdr:col>3842</xdr:col>
                <xdr:colOff>200025</xdr:colOff>
                <xdr:row>196597</xdr:row>
                <xdr:rowOff>95250</xdr:rowOff>
              </from>
              <to>
                <xdr:col>3848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364" r:id="rId249"/>
      </mc:Fallback>
    </mc:AlternateContent>
    <mc:AlternateContent xmlns:mc="http://schemas.openxmlformats.org/markup-compatibility/2006">
      <mc:Choice Requires="x14">
        <oleObject progId="Equation.3" shapeId="5365" r:id="rId250">
          <objectPr defaultSize="0" autoPict="0" r:id="rId7">
            <anchor moveWithCells="1" sizeWithCells="1">
              <from>
                <xdr:col>3842</xdr:col>
                <xdr:colOff>200025</xdr:colOff>
                <xdr:row>262133</xdr:row>
                <xdr:rowOff>95250</xdr:rowOff>
              </from>
              <to>
                <xdr:col>3848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365" r:id="rId250"/>
      </mc:Fallback>
    </mc:AlternateContent>
    <mc:AlternateContent xmlns:mc="http://schemas.openxmlformats.org/markup-compatibility/2006">
      <mc:Choice Requires="x14">
        <oleObject progId="Equation.3" shapeId="5366" r:id="rId251">
          <objectPr defaultSize="0" autoPict="0" r:id="rId7">
            <anchor moveWithCells="1" sizeWithCells="1">
              <from>
                <xdr:col>3842</xdr:col>
                <xdr:colOff>200025</xdr:colOff>
                <xdr:row>327669</xdr:row>
                <xdr:rowOff>95250</xdr:rowOff>
              </from>
              <to>
                <xdr:col>3848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366" r:id="rId251"/>
      </mc:Fallback>
    </mc:AlternateContent>
    <mc:AlternateContent xmlns:mc="http://schemas.openxmlformats.org/markup-compatibility/2006">
      <mc:Choice Requires="x14">
        <oleObject progId="Equation.3" shapeId="5367" r:id="rId252">
          <objectPr defaultSize="0" autoPict="0" r:id="rId7">
            <anchor moveWithCells="1" sizeWithCells="1">
              <from>
                <xdr:col>3842</xdr:col>
                <xdr:colOff>200025</xdr:colOff>
                <xdr:row>393205</xdr:row>
                <xdr:rowOff>95250</xdr:rowOff>
              </from>
              <to>
                <xdr:col>3848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367" r:id="rId252"/>
      </mc:Fallback>
    </mc:AlternateContent>
    <mc:AlternateContent xmlns:mc="http://schemas.openxmlformats.org/markup-compatibility/2006">
      <mc:Choice Requires="x14">
        <oleObject progId="Equation.3" shapeId="5368" r:id="rId253">
          <objectPr defaultSize="0" autoPict="0" r:id="rId7">
            <anchor moveWithCells="1" sizeWithCells="1">
              <from>
                <xdr:col>3842</xdr:col>
                <xdr:colOff>200025</xdr:colOff>
                <xdr:row>458741</xdr:row>
                <xdr:rowOff>95250</xdr:rowOff>
              </from>
              <to>
                <xdr:col>3848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368" r:id="rId253"/>
      </mc:Fallback>
    </mc:AlternateContent>
    <mc:AlternateContent xmlns:mc="http://schemas.openxmlformats.org/markup-compatibility/2006">
      <mc:Choice Requires="x14">
        <oleObject progId="Equation.3" shapeId="5369" r:id="rId254">
          <objectPr defaultSize="0" autoPict="0" r:id="rId7">
            <anchor moveWithCells="1" sizeWithCells="1">
              <from>
                <xdr:col>3842</xdr:col>
                <xdr:colOff>200025</xdr:colOff>
                <xdr:row>524277</xdr:row>
                <xdr:rowOff>95250</xdr:rowOff>
              </from>
              <to>
                <xdr:col>3848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369" r:id="rId254"/>
      </mc:Fallback>
    </mc:AlternateContent>
    <mc:AlternateContent xmlns:mc="http://schemas.openxmlformats.org/markup-compatibility/2006">
      <mc:Choice Requires="x14">
        <oleObject progId="Equation.3" shapeId="5370" r:id="rId255">
          <objectPr defaultSize="0" autoPict="0" r:id="rId7">
            <anchor moveWithCells="1" sizeWithCells="1">
              <from>
                <xdr:col>3842</xdr:col>
                <xdr:colOff>200025</xdr:colOff>
                <xdr:row>589813</xdr:row>
                <xdr:rowOff>95250</xdr:rowOff>
              </from>
              <to>
                <xdr:col>3848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370" r:id="rId255"/>
      </mc:Fallback>
    </mc:AlternateContent>
    <mc:AlternateContent xmlns:mc="http://schemas.openxmlformats.org/markup-compatibility/2006">
      <mc:Choice Requires="x14">
        <oleObject progId="Equation.3" shapeId="5371" r:id="rId256">
          <objectPr defaultSize="0" autoPict="0" r:id="rId7">
            <anchor moveWithCells="1" sizeWithCells="1">
              <from>
                <xdr:col>3842</xdr:col>
                <xdr:colOff>200025</xdr:colOff>
                <xdr:row>655349</xdr:row>
                <xdr:rowOff>95250</xdr:rowOff>
              </from>
              <to>
                <xdr:col>3848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371" r:id="rId256"/>
      </mc:Fallback>
    </mc:AlternateContent>
    <mc:AlternateContent xmlns:mc="http://schemas.openxmlformats.org/markup-compatibility/2006">
      <mc:Choice Requires="x14">
        <oleObject progId="Equation.3" shapeId="5372" r:id="rId257">
          <objectPr defaultSize="0" autoPict="0" r:id="rId7">
            <anchor moveWithCells="1" sizeWithCells="1">
              <from>
                <xdr:col>3842</xdr:col>
                <xdr:colOff>200025</xdr:colOff>
                <xdr:row>720885</xdr:row>
                <xdr:rowOff>95250</xdr:rowOff>
              </from>
              <to>
                <xdr:col>3848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372" r:id="rId257"/>
      </mc:Fallback>
    </mc:AlternateContent>
    <mc:AlternateContent xmlns:mc="http://schemas.openxmlformats.org/markup-compatibility/2006">
      <mc:Choice Requires="x14">
        <oleObject progId="Equation.3" shapeId="5373" r:id="rId258">
          <objectPr defaultSize="0" autoPict="0" r:id="rId7">
            <anchor moveWithCells="1" sizeWithCells="1">
              <from>
                <xdr:col>3842</xdr:col>
                <xdr:colOff>200025</xdr:colOff>
                <xdr:row>786421</xdr:row>
                <xdr:rowOff>95250</xdr:rowOff>
              </from>
              <to>
                <xdr:col>3848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373" r:id="rId258"/>
      </mc:Fallback>
    </mc:AlternateContent>
    <mc:AlternateContent xmlns:mc="http://schemas.openxmlformats.org/markup-compatibility/2006">
      <mc:Choice Requires="x14">
        <oleObject progId="Equation.3" shapeId="5374" r:id="rId259">
          <objectPr defaultSize="0" autoPict="0" r:id="rId7">
            <anchor moveWithCells="1" sizeWithCells="1">
              <from>
                <xdr:col>3842</xdr:col>
                <xdr:colOff>200025</xdr:colOff>
                <xdr:row>851957</xdr:row>
                <xdr:rowOff>95250</xdr:rowOff>
              </from>
              <to>
                <xdr:col>3848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374" r:id="rId259"/>
      </mc:Fallback>
    </mc:AlternateContent>
    <mc:AlternateContent xmlns:mc="http://schemas.openxmlformats.org/markup-compatibility/2006">
      <mc:Choice Requires="x14">
        <oleObject progId="Equation.3" shapeId="5375" r:id="rId260">
          <objectPr defaultSize="0" autoPict="0" r:id="rId7">
            <anchor moveWithCells="1" sizeWithCells="1">
              <from>
                <xdr:col>3842</xdr:col>
                <xdr:colOff>200025</xdr:colOff>
                <xdr:row>917493</xdr:row>
                <xdr:rowOff>95250</xdr:rowOff>
              </from>
              <to>
                <xdr:col>3848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375" r:id="rId260"/>
      </mc:Fallback>
    </mc:AlternateContent>
    <mc:AlternateContent xmlns:mc="http://schemas.openxmlformats.org/markup-compatibility/2006">
      <mc:Choice Requires="x14">
        <oleObject progId="Equation.3" shapeId="5376" r:id="rId261">
          <objectPr defaultSize="0" autoPict="0" r:id="rId7">
            <anchor moveWithCells="1" sizeWithCells="1">
              <from>
                <xdr:col>3842</xdr:col>
                <xdr:colOff>200025</xdr:colOff>
                <xdr:row>983029</xdr:row>
                <xdr:rowOff>95250</xdr:rowOff>
              </from>
              <to>
                <xdr:col>3848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376" r:id="rId261"/>
      </mc:Fallback>
    </mc:AlternateContent>
    <mc:AlternateContent xmlns:mc="http://schemas.openxmlformats.org/markup-compatibility/2006">
      <mc:Choice Requires="x14">
        <oleObject progId="Equation.3" shapeId="5377" r:id="rId262">
          <objectPr defaultSize="0" autoPict="0" r:id="rId7">
            <anchor moveWithCells="1" sizeWithCells="1">
              <from>
                <xdr:col>4098</xdr:col>
                <xdr:colOff>200025</xdr:colOff>
                <xdr:row>10</xdr:row>
                <xdr:rowOff>95250</xdr:rowOff>
              </from>
              <to>
                <xdr:col>4104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377" r:id="rId262"/>
      </mc:Fallback>
    </mc:AlternateContent>
    <mc:AlternateContent xmlns:mc="http://schemas.openxmlformats.org/markup-compatibility/2006">
      <mc:Choice Requires="x14">
        <oleObject progId="Equation.3" shapeId="5378" r:id="rId263">
          <objectPr defaultSize="0" autoPict="0" r:id="rId7">
            <anchor moveWithCells="1" sizeWithCells="1">
              <from>
                <xdr:col>4098</xdr:col>
                <xdr:colOff>200025</xdr:colOff>
                <xdr:row>65525</xdr:row>
                <xdr:rowOff>95250</xdr:rowOff>
              </from>
              <to>
                <xdr:col>4104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378" r:id="rId263"/>
      </mc:Fallback>
    </mc:AlternateContent>
    <mc:AlternateContent xmlns:mc="http://schemas.openxmlformats.org/markup-compatibility/2006">
      <mc:Choice Requires="x14">
        <oleObject progId="Equation.3" shapeId="5379" r:id="rId264">
          <objectPr defaultSize="0" autoPict="0" r:id="rId7">
            <anchor moveWithCells="1" sizeWithCells="1">
              <from>
                <xdr:col>4098</xdr:col>
                <xdr:colOff>200025</xdr:colOff>
                <xdr:row>131061</xdr:row>
                <xdr:rowOff>95250</xdr:rowOff>
              </from>
              <to>
                <xdr:col>4104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379" r:id="rId264"/>
      </mc:Fallback>
    </mc:AlternateContent>
    <mc:AlternateContent xmlns:mc="http://schemas.openxmlformats.org/markup-compatibility/2006">
      <mc:Choice Requires="x14">
        <oleObject progId="Equation.3" shapeId="5380" r:id="rId265">
          <objectPr defaultSize="0" autoPict="0" r:id="rId7">
            <anchor moveWithCells="1" sizeWithCells="1">
              <from>
                <xdr:col>4098</xdr:col>
                <xdr:colOff>200025</xdr:colOff>
                <xdr:row>196597</xdr:row>
                <xdr:rowOff>95250</xdr:rowOff>
              </from>
              <to>
                <xdr:col>4104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380" r:id="rId265"/>
      </mc:Fallback>
    </mc:AlternateContent>
    <mc:AlternateContent xmlns:mc="http://schemas.openxmlformats.org/markup-compatibility/2006">
      <mc:Choice Requires="x14">
        <oleObject progId="Equation.3" shapeId="5381" r:id="rId266">
          <objectPr defaultSize="0" autoPict="0" r:id="rId7">
            <anchor moveWithCells="1" sizeWithCells="1">
              <from>
                <xdr:col>4098</xdr:col>
                <xdr:colOff>200025</xdr:colOff>
                <xdr:row>262133</xdr:row>
                <xdr:rowOff>95250</xdr:rowOff>
              </from>
              <to>
                <xdr:col>4104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381" r:id="rId266"/>
      </mc:Fallback>
    </mc:AlternateContent>
    <mc:AlternateContent xmlns:mc="http://schemas.openxmlformats.org/markup-compatibility/2006">
      <mc:Choice Requires="x14">
        <oleObject progId="Equation.3" shapeId="5382" r:id="rId267">
          <objectPr defaultSize="0" autoPict="0" r:id="rId7">
            <anchor moveWithCells="1" sizeWithCells="1">
              <from>
                <xdr:col>4098</xdr:col>
                <xdr:colOff>200025</xdr:colOff>
                <xdr:row>327669</xdr:row>
                <xdr:rowOff>95250</xdr:rowOff>
              </from>
              <to>
                <xdr:col>4104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382" r:id="rId267"/>
      </mc:Fallback>
    </mc:AlternateContent>
    <mc:AlternateContent xmlns:mc="http://schemas.openxmlformats.org/markup-compatibility/2006">
      <mc:Choice Requires="x14">
        <oleObject progId="Equation.3" shapeId="5383" r:id="rId268">
          <objectPr defaultSize="0" autoPict="0" r:id="rId7">
            <anchor moveWithCells="1" sizeWithCells="1">
              <from>
                <xdr:col>4098</xdr:col>
                <xdr:colOff>200025</xdr:colOff>
                <xdr:row>393205</xdr:row>
                <xdr:rowOff>95250</xdr:rowOff>
              </from>
              <to>
                <xdr:col>4104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383" r:id="rId268"/>
      </mc:Fallback>
    </mc:AlternateContent>
    <mc:AlternateContent xmlns:mc="http://schemas.openxmlformats.org/markup-compatibility/2006">
      <mc:Choice Requires="x14">
        <oleObject progId="Equation.3" shapeId="5384" r:id="rId269">
          <objectPr defaultSize="0" autoPict="0" r:id="rId7">
            <anchor moveWithCells="1" sizeWithCells="1">
              <from>
                <xdr:col>4098</xdr:col>
                <xdr:colOff>200025</xdr:colOff>
                <xdr:row>458741</xdr:row>
                <xdr:rowOff>95250</xdr:rowOff>
              </from>
              <to>
                <xdr:col>4104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384" r:id="rId269"/>
      </mc:Fallback>
    </mc:AlternateContent>
    <mc:AlternateContent xmlns:mc="http://schemas.openxmlformats.org/markup-compatibility/2006">
      <mc:Choice Requires="x14">
        <oleObject progId="Equation.3" shapeId="5385" r:id="rId270">
          <objectPr defaultSize="0" autoPict="0" r:id="rId7">
            <anchor moveWithCells="1" sizeWithCells="1">
              <from>
                <xdr:col>4098</xdr:col>
                <xdr:colOff>200025</xdr:colOff>
                <xdr:row>524277</xdr:row>
                <xdr:rowOff>95250</xdr:rowOff>
              </from>
              <to>
                <xdr:col>4104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385" r:id="rId270"/>
      </mc:Fallback>
    </mc:AlternateContent>
    <mc:AlternateContent xmlns:mc="http://schemas.openxmlformats.org/markup-compatibility/2006">
      <mc:Choice Requires="x14">
        <oleObject progId="Equation.3" shapeId="5386" r:id="rId271">
          <objectPr defaultSize="0" autoPict="0" r:id="rId7">
            <anchor moveWithCells="1" sizeWithCells="1">
              <from>
                <xdr:col>4098</xdr:col>
                <xdr:colOff>200025</xdr:colOff>
                <xdr:row>589813</xdr:row>
                <xdr:rowOff>95250</xdr:rowOff>
              </from>
              <to>
                <xdr:col>4104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386" r:id="rId271"/>
      </mc:Fallback>
    </mc:AlternateContent>
    <mc:AlternateContent xmlns:mc="http://schemas.openxmlformats.org/markup-compatibility/2006">
      <mc:Choice Requires="x14">
        <oleObject progId="Equation.3" shapeId="5387" r:id="rId272">
          <objectPr defaultSize="0" autoPict="0" r:id="rId7">
            <anchor moveWithCells="1" sizeWithCells="1">
              <from>
                <xdr:col>4098</xdr:col>
                <xdr:colOff>200025</xdr:colOff>
                <xdr:row>655349</xdr:row>
                <xdr:rowOff>95250</xdr:rowOff>
              </from>
              <to>
                <xdr:col>4104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387" r:id="rId272"/>
      </mc:Fallback>
    </mc:AlternateContent>
    <mc:AlternateContent xmlns:mc="http://schemas.openxmlformats.org/markup-compatibility/2006">
      <mc:Choice Requires="x14">
        <oleObject progId="Equation.3" shapeId="5388" r:id="rId273">
          <objectPr defaultSize="0" autoPict="0" r:id="rId7">
            <anchor moveWithCells="1" sizeWithCells="1">
              <from>
                <xdr:col>4098</xdr:col>
                <xdr:colOff>200025</xdr:colOff>
                <xdr:row>720885</xdr:row>
                <xdr:rowOff>95250</xdr:rowOff>
              </from>
              <to>
                <xdr:col>4104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388" r:id="rId273"/>
      </mc:Fallback>
    </mc:AlternateContent>
    <mc:AlternateContent xmlns:mc="http://schemas.openxmlformats.org/markup-compatibility/2006">
      <mc:Choice Requires="x14">
        <oleObject progId="Equation.3" shapeId="5389" r:id="rId274">
          <objectPr defaultSize="0" autoPict="0" r:id="rId7">
            <anchor moveWithCells="1" sizeWithCells="1">
              <from>
                <xdr:col>4098</xdr:col>
                <xdr:colOff>200025</xdr:colOff>
                <xdr:row>786421</xdr:row>
                <xdr:rowOff>95250</xdr:rowOff>
              </from>
              <to>
                <xdr:col>4104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389" r:id="rId274"/>
      </mc:Fallback>
    </mc:AlternateContent>
    <mc:AlternateContent xmlns:mc="http://schemas.openxmlformats.org/markup-compatibility/2006">
      <mc:Choice Requires="x14">
        <oleObject progId="Equation.3" shapeId="5390" r:id="rId275">
          <objectPr defaultSize="0" autoPict="0" r:id="rId7">
            <anchor moveWithCells="1" sizeWithCells="1">
              <from>
                <xdr:col>4098</xdr:col>
                <xdr:colOff>200025</xdr:colOff>
                <xdr:row>851957</xdr:row>
                <xdr:rowOff>95250</xdr:rowOff>
              </from>
              <to>
                <xdr:col>4104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390" r:id="rId275"/>
      </mc:Fallback>
    </mc:AlternateContent>
    <mc:AlternateContent xmlns:mc="http://schemas.openxmlformats.org/markup-compatibility/2006">
      <mc:Choice Requires="x14">
        <oleObject progId="Equation.3" shapeId="5391" r:id="rId276">
          <objectPr defaultSize="0" autoPict="0" r:id="rId7">
            <anchor moveWithCells="1" sizeWithCells="1">
              <from>
                <xdr:col>4098</xdr:col>
                <xdr:colOff>200025</xdr:colOff>
                <xdr:row>917493</xdr:row>
                <xdr:rowOff>95250</xdr:rowOff>
              </from>
              <to>
                <xdr:col>4104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391" r:id="rId276"/>
      </mc:Fallback>
    </mc:AlternateContent>
    <mc:AlternateContent xmlns:mc="http://schemas.openxmlformats.org/markup-compatibility/2006">
      <mc:Choice Requires="x14">
        <oleObject progId="Equation.3" shapeId="5392" r:id="rId277">
          <objectPr defaultSize="0" autoPict="0" r:id="rId7">
            <anchor moveWithCells="1" sizeWithCells="1">
              <from>
                <xdr:col>4098</xdr:col>
                <xdr:colOff>200025</xdr:colOff>
                <xdr:row>983029</xdr:row>
                <xdr:rowOff>95250</xdr:rowOff>
              </from>
              <to>
                <xdr:col>4104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392" r:id="rId277"/>
      </mc:Fallback>
    </mc:AlternateContent>
    <mc:AlternateContent xmlns:mc="http://schemas.openxmlformats.org/markup-compatibility/2006">
      <mc:Choice Requires="x14">
        <oleObject progId="Equation.3" shapeId="5393" r:id="rId278">
          <objectPr defaultSize="0" autoPict="0" r:id="rId7">
            <anchor moveWithCells="1" sizeWithCells="1">
              <from>
                <xdr:col>4354</xdr:col>
                <xdr:colOff>200025</xdr:colOff>
                <xdr:row>10</xdr:row>
                <xdr:rowOff>95250</xdr:rowOff>
              </from>
              <to>
                <xdr:col>4360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393" r:id="rId278"/>
      </mc:Fallback>
    </mc:AlternateContent>
    <mc:AlternateContent xmlns:mc="http://schemas.openxmlformats.org/markup-compatibility/2006">
      <mc:Choice Requires="x14">
        <oleObject progId="Equation.3" shapeId="5394" r:id="rId279">
          <objectPr defaultSize="0" autoPict="0" r:id="rId7">
            <anchor moveWithCells="1" sizeWithCells="1">
              <from>
                <xdr:col>4354</xdr:col>
                <xdr:colOff>200025</xdr:colOff>
                <xdr:row>65525</xdr:row>
                <xdr:rowOff>95250</xdr:rowOff>
              </from>
              <to>
                <xdr:col>4360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394" r:id="rId279"/>
      </mc:Fallback>
    </mc:AlternateContent>
    <mc:AlternateContent xmlns:mc="http://schemas.openxmlformats.org/markup-compatibility/2006">
      <mc:Choice Requires="x14">
        <oleObject progId="Equation.3" shapeId="5395" r:id="rId280">
          <objectPr defaultSize="0" autoPict="0" r:id="rId7">
            <anchor moveWithCells="1" sizeWithCells="1">
              <from>
                <xdr:col>4354</xdr:col>
                <xdr:colOff>200025</xdr:colOff>
                <xdr:row>131061</xdr:row>
                <xdr:rowOff>95250</xdr:rowOff>
              </from>
              <to>
                <xdr:col>4360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395" r:id="rId280"/>
      </mc:Fallback>
    </mc:AlternateContent>
    <mc:AlternateContent xmlns:mc="http://schemas.openxmlformats.org/markup-compatibility/2006">
      <mc:Choice Requires="x14">
        <oleObject progId="Equation.3" shapeId="5396" r:id="rId281">
          <objectPr defaultSize="0" autoPict="0" r:id="rId7">
            <anchor moveWithCells="1" sizeWithCells="1">
              <from>
                <xdr:col>4354</xdr:col>
                <xdr:colOff>200025</xdr:colOff>
                <xdr:row>196597</xdr:row>
                <xdr:rowOff>95250</xdr:rowOff>
              </from>
              <to>
                <xdr:col>4360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396" r:id="rId281"/>
      </mc:Fallback>
    </mc:AlternateContent>
    <mc:AlternateContent xmlns:mc="http://schemas.openxmlformats.org/markup-compatibility/2006">
      <mc:Choice Requires="x14">
        <oleObject progId="Equation.3" shapeId="5397" r:id="rId282">
          <objectPr defaultSize="0" autoPict="0" r:id="rId7">
            <anchor moveWithCells="1" sizeWithCells="1">
              <from>
                <xdr:col>4354</xdr:col>
                <xdr:colOff>200025</xdr:colOff>
                <xdr:row>262133</xdr:row>
                <xdr:rowOff>95250</xdr:rowOff>
              </from>
              <to>
                <xdr:col>4360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397" r:id="rId282"/>
      </mc:Fallback>
    </mc:AlternateContent>
    <mc:AlternateContent xmlns:mc="http://schemas.openxmlformats.org/markup-compatibility/2006">
      <mc:Choice Requires="x14">
        <oleObject progId="Equation.3" shapeId="5398" r:id="rId283">
          <objectPr defaultSize="0" autoPict="0" r:id="rId7">
            <anchor moveWithCells="1" sizeWithCells="1">
              <from>
                <xdr:col>4354</xdr:col>
                <xdr:colOff>200025</xdr:colOff>
                <xdr:row>327669</xdr:row>
                <xdr:rowOff>95250</xdr:rowOff>
              </from>
              <to>
                <xdr:col>4360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398" r:id="rId283"/>
      </mc:Fallback>
    </mc:AlternateContent>
    <mc:AlternateContent xmlns:mc="http://schemas.openxmlformats.org/markup-compatibility/2006">
      <mc:Choice Requires="x14">
        <oleObject progId="Equation.3" shapeId="5399" r:id="rId284">
          <objectPr defaultSize="0" autoPict="0" r:id="rId7">
            <anchor moveWithCells="1" sizeWithCells="1">
              <from>
                <xdr:col>4354</xdr:col>
                <xdr:colOff>200025</xdr:colOff>
                <xdr:row>393205</xdr:row>
                <xdr:rowOff>95250</xdr:rowOff>
              </from>
              <to>
                <xdr:col>4360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399" r:id="rId284"/>
      </mc:Fallback>
    </mc:AlternateContent>
    <mc:AlternateContent xmlns:mc="http://schemas.openxmlformats.org/markup-compatibility/2006">
      <mc:Choice Requires="x14">
        <oleObject progId="Equation.3" shapeId="5400" r:id="rId285">
          <objectPr defaultSize="0" autoPict="0" r:id="rId7">
            <anchor moveWithCells="1" sizeWithCells="1">
              <from>
                <xdr:col>4354</xdr:col>
                <xdr:colOff>200025</xdr:colOff>
                <xdr:row>458741</xdr:row>
                <xdr:rowOff>95250</xdr:rowOff>
              </from>
              <to>
                <xdr:col>4360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400" r:id="rId285"/>
      </mc:Fallback>
    </mc:AlternateContent>
    <mc:AlternateContent xmlns:mc="http://schemas.openxmlformats.org/markup-compatibility/2006">
      <mc:Choice Requires="x14">
        <oleObject progId="Equation.3" shapeId="5401" r:id="rId286">
          <objectPr defaultSize="0" autoPict="0" r:id="rId7">
            <anchor moveWithCells="1" sizeWithCells="1">
              <from>
                <xdr:col>4354</xdr:col>
                <xdr:colOff>200025</xdr:colOff>
                <xdr:row>524277</xdr:row>
                <xdr:rowOff>95250</xdr:rowOff>
              </from>
              <to>
                <xdr:col>4360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401" r:id="rId286"/>
      </mc:Fallback>
    </mc:AlternateContent>
    <mc:AlternateContent xmlns:mc="http://schemas.openxmlformats.org/markup-compatibility/2006">
      <mc:Choice Requires="x14">
        <oleObject progId="Equation.3" shapeId="5402" r:id="rId287">
          <objectPr defaultSize="0" autoPict="0" r:id="rId7">
            <anchor moveWithCells="1" sizeWithCells="1">
              <from>
                <xdr:col>4354</xdr:col>
                <xdr:colOff>200025</xdr:colOff>
                <xdr:row>589813</xdr:row>
                <xdr:rowOff>95250</xdr:rowOff>
              </from>
              <to>
                <xdr:col>4360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402" r:id="rId287"/>
      </mc:Fallback>
    </mc:AlternateContent>
    <mc:AlternateContent xmlns:mc="http://schemas.openxmlformats.org/markup-compatibility/2006">
      <mc:Choice Requires="x14">
        <oleObject progId="Equation.3" shapeId="5403" r:id="rId288">
          <objectPr defaultSize="0" autoPict="0" r:id="rId7">
            <anchor moveWithCells="1" sizeWithCells="1">
              <from>
                <xdr:col>4354</xdr:col>
                <xdr:colOff>200025</xdr:colOff>
                <xdr:row>655349</xdr:row>
                <xdr:rowOff>95250</xdr:rowOff>
              </from>
              <to>
                <xdr:col>4360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403" r:id="rId288"/>
      </mc:Fallback>
    </mc:AlternateContent>
    <mc:AlternateContent xmlns:mc="http://schemas.openxmlformats.org/markup-compatibility/2006">
      <mc:Choice Requires="x14">
        <oleObject progId="Equation.3" shapeId="5404" r:id="rId289">
          <objectPr defaultSize="0" autoPict="0" r:id="rId7">
            <anchor moveWithCells="1" sizeWithCells="1">
              <from>
                <xdr:col>4354</xdr:col>
                <xdr:colOff>200025</xdr:colOff>
                <xdr:row>720885</xdr:row>
                <xdr:rowOff>95250</xdr:rowOff>
              </from>
              <to>
                <xdr:col>4360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404" r:id="rId289"/>
      </mc:Fallback>
    </mc:AlternateContent>
    <mc:AlternateContent xmlns:mc="http://schemas.openxmlformats.org/markup-compatibility/2006">
      <mc:Choice Requires="x14">
        <oleObject progId="Equation.3" shapeId="5405" r:id="rId290">
          <objectPr defaultSize="0" autoPict="0" r:id="rId7">
            <anchor moveWithCells="1" sizeWithCells="1">
              <from>
                <xdr:col>4354</xdr:col>
                <xdr:colOff>200025</xdr:colOff>
                <xdr:row>786421</xdr:row>
                <xdr:rowOff>95250</xdr:rowOff>
              </from>
              <to>
                <xdr:col>4360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405" r:id="rId290"/>
      </mc:Fallback>
    </mc:AlternateContent>
    <mc:AlternateContent xmlns:mc="http://schemas.openxmlformats.org/markup-compatibility/2006">
      <mc:Choice Requires="x14">
        <oleObject progId="Equation.3" shapeId="5406" r:id="rId291">
          <objectPr defaultSize="0" autoPict="0" r:id="rId7">
            <anchor moveWithCells="1" sizeWithCells="1">
              <from>
                <xdr:col>4354</xdr:col>
                <xdr:colOff>200025</xdr:colOff>
                <xdr:row>851957</xdr:row>
                <xdr:rowOff>95250</xdr:rowOff>
              </from>
              <to>
                <xdr:col>4360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406" r:id="rId291"/>
      </mc:Fallback>
    </mc:AlternateContent>
    <mc:AlternateContent xmlns:mc="http://schemas.openxmlformats.org/markup-compatibility/2006">
      <mc:Choice Requires="x14">
        <oleObject progId="Equation.3" shapeId="5407" r:id="rId292">
          <objectPr defaultSize="0" autoPict="0" r:id="rId7">
            <anchor moveWithCells="1" sizeWithCells="1">
              <from>
                <xdr:col>4354</xdr:col>
                <xdr:colOff>200025</xdr:colOff>
                <xdr:row>917493</xdr:row>
                <xdr:rowOff>95250</xdr:rowOff>
              </from>
              <to>
                <xdr:col>4360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407" r:id="rId292"/>
      </mc:Fallback>
    </mc:AlternateContent>
    <mc:AlternateContent xmlns:mc="http://schemas.openxmlformats.org/markup-compatibility/2006">
      <mc:Choice Requires="x14">
        <oleObject progId="Equation.3" shapeId="5408" r:id="rId293">
          <objectPr defaultSize="0" autoPict="0" r:id="rId7">
            <anchor moveWithCells="1" sizeWithCells="1">
              <from>
                <xdr:col>4354</xdr:col>
                <xdr:colOff>200025</xdr:colOff>
                <xdr:row>983029</xdr:row>
                <xdr:rowOff>95250</xdr:rowOff>
              </from>
              <to>
                <xdr:col>4360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408" r:id="rId293"/>
      </mc:Fallback>
    </mc:AlternateContent>
    <mc:AlternateContent xmlns:mc="http://schemas.openxmlformats.org/markup-compatibility/2006">
      <mc:Choice Requires="x14">
        <oleObject progId="Equation.3" shapeId="5409" r:id="rId294">
          <objectPr defaultSize="0" autoPict="0" r:id="rId7">
            <anchor moveWithCells="1" sizeWithCells="1">
              <from>
                <xdr:col>4610</xdr:col>
                <xdr:colOff>200025</xdr:colOff>
                <xdr:row>10</xdr:row>
                <xdr:rowOff>95250</xdr:rowOff>
              </from>
              <to>
                <xdr:col>4616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409" r:id="rId294"/>
      </mc:Fallback>
    </mc:AlternateContent>
    <mc:AlternateContent xmlns:mc="http://schemas.openxmlformats.org/markup-compatibility/2006">
      <mc:Choice Requires="x14">
        <oleObject progId="Equation.3" shapeId="5410" r:id="rId295">
          <objectPr defaultSize="0" autoPict="0" r:id="rId7">
            <anchor moveWithCells="1" sizeWithCells="1">
              <from>
                <xdr:col>4610</xdr:col>
                <xdr:colOff>200025</xdr:colOff>
                <xdr:row>65525</xdr:row>
                <xdr:rowOff>95250</xdr:rowOff>
              </from>
              <to>
                <xdr:col>4616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410" r:id="rId295"/>
      </mc:Fallback>
    </mc:AlternateContent>
    <mc:AlternateContent xmlns:mc="http://schemas.openxmlformats.org/markup-compatibility/2006">
      <mc:Choice Requires="x14">
        <oleObject progId="Equation.3" shapeId="5411" r:id="rId296">
          <objectPr defaultSize="0" autoPict="0" r:id="rId7">
            <anchor moveWithCells="1" sizeWithCells="1">
              <from>
                <xdr:col>4610</xdr:col>
                <xdr:colOff>200025</xdr:colOff>
                <xdr:row>131061</xdr:row>
                <xdr:rowOff>95250</xdr:rowOff>
              </from>
              <to>
                <xdr:col>4616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411" r:id="rId296"/>
      </mc:Fallback>
    </mc:AlternateContent>
    <mc:AlternateContent xmlns:mc="http://schemas.openxmlformats.org/markup-compatibility/2006">
      <mc:Choice Requires="x14">
        <oleObject progId="Equation.3" shapeId="5412" r:id="rId297">
          <objectPr defaultSize="0" autoPict="0" r:id="rId7">
            <anchor moveWithCells="1" sizeWithCells="1">
              <from>
                <xdr:col>4610</xdr:col>
                <xdr:colOff>200025</xdr:colOff>
                <xdr:row>196597</xdr:row>
                <xdr:rowOff>95250</xdr:rowOff>
              </from>
              <to>
                <xdr:col>4616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412" r:id="rId297"/>
      </mc:Fallback>
    </mc:AlternateContent>
    <mc:AlternateContent xmlns:mc="http://schemas.openxmlformats.org/markup-compatibility/2006">
      <mc:Choice Requires="x14">
        <oleObject progId="Equation.3" shapeId="5413" r:id="rId298">
          <objectPr defaultSize="0" autoPict="0" r:id="rId7">
            <anchor moveWithCells="1" sizeWithCells="1">
              <from>
                <xdr:col>4610</xdr:col>
                <xdr:colOff>200025</xdr:colOff>
                <xdr:row>262133</xdr:row>
                <xdr:rowOff>95250</xdr:rowOff>
              </from>
              <to>
                <xdr:col>4616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413" r:id="rId298"/>
      </mc:Fallback>
    </mc:AlternateContent>
    <mc:AlternateContent xmlns:mc="http://schemas.openxmlformats.org/markup-compatibility/2006">
      <mc:Choice Requires="x14">
        <oleObject progId="Equation.3" shapeId="5414" r:id="rId299">
          <objectPr defaultSize="0" autoPict="0" r:id="rId7">
            <anchor moveWithCells="1" sizeWithCells="1">
              <from>
                <xdr:col>4610</xdr:col>
                <xdr:colOff>200025</xdr:colOff>
                <xdr:row>327669</xdr:row>
                <xdr:rowOff>95250</xdr:rowOff>
              </from>
              <to>
                <xdr:col>4616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414" r:id="rId299"/>
      </mc:Fallback>
    </mc:AlternateContent>
    <mc:AlternateContent xmlns:mc="http://schemas.openxmlformats.org/markup-compatibility/2006">
      <mc:Choice Requires="x14">
        <oleObject progId="Equation.3" shapeId="5415" r:id="rId300">
          <objectPr defaultSize="0" autoPict="0" r:id="rId7">
            <anchor moveWithCells="1" sizeWithCells="1">
              <from>
                <xdr:col>4610</xdr:col>
                <xdr:colOff>200025</xdr:colOff>
                <xdr:row>393205</xdr:row>
                <xdr:rowOff>95250</xdr:rowOff>
              </from>
              <to>
                <xdr:col>4616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415" r:id="rId300"/>
      </mc:Fallback>
    </mc:AlternateContent>
    <mc:AlternateContent xmlns:mc="http://schemas.openxmlformats.org/markup-compatibility/2006">
      <mc:Choice Requires="x14">
        <oleObject progId="Equation.3" shapeId="5416" r:id="rId301">
          <objectPr defaultSize="0" autoPict="0" r:id="rId7">
            <anchor moveWithCells="1" sizeWithCells="1">
              <from>
                <xdr:col>4610</xdr:col>
                <xdr:colOff>200025</xdr:colOff>
                <xdr:row>458741</xdr:row>
                <xdr:rowOff>95250</xdr:rowOff>
              </from>
              <to>
                <xdr:col>4616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416" r:id="rId301"/>
      </mc:Fallback>
    </mc:AlternateContent>
    <mc:AlternateContent xmlns:mc="http://schemas.openxmlformats.org/markup-compatibility/2006">
      <mc:Choice Requires="x14">
        <oleObject progId="Equation.3" shapeId="5417" r:id="rId302">
          <objectPr defaultSize="0" autoPict="0" r:id="rId7">
            <anchor moveWithCells="1" sizeWithCells="1">
              <from>
                <xdr:col>4610</xdr:col>
                <xdr:colOff>200025</xdr:colOff>
                <xdr:row>524277</xdr:row>
                <xdr:rowOff>95250</xdr:rowOff>
              </from>
              <to>
                <xdr:col>4616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417" r:id="rId302"/>
      </mc:Fallback>
    </mc:AlternateContent>
    <mc:AlternateContent xmlns:mc="http://schemas.openxmlformats.org/markup-compatibility/2006">
      <mc:Choice Requires="x14">
        <oleObject progId="Equation.3" shapeId="5418" r:id="rId303">
          <objectPr defaultSize="0" autoPict="0" r:id="rId7">
            <anchor moveWithCells="1" sizeWithCells="1">
              <from>
                <xdr:col>4610</xdr:col>
                <xdr:colOff>200025</xdr:colOff>
                <xdr:row>589813</xdr:row>
                <xdr:rowOff>95250</xdr:rowOff>
              </from>
              <to>
                <xdr:col>4616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418" r:id="rId303"/>
      </mc:Fallback>
    </mc:AlternateContent>
    <mc:AlternateContent xmlns:mc="http://schemas.openxmlformats.org/markup-compatibility/2006">
      <mc:Choice Requires="x14">
        <oleObject progId="Equation.3" shapeId="5419" r:id="rId304">
          <objectPr defaultSize="0" autoPict="0" r:id="rId7">
            <anchor moveWithCells="1" sizeWithCells="1">
              <from>
                <xdr:col>4610</xdr:col>
                <xdr:colOff>200025</xdr:colOff>
                <xdr:row>655349</xdr:row>
                <xdr:rowOff>95250</xdr:rowOff>
              </from>
              <to>
                <xdr:col>4616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419" r:id="rId304"/>
      </mc:Fallback>
    </mc:AlternateContent>
    <mc:AlternateContent xmlns:mc="http://schemas.openxmlformats.org/markup-compatibility/2006">
      <mc:Choice Requires="x14">
        <oleObject progId="Equation.3" shapeId="5420" r:id="rId305">
          <objectPr defaultSize="0" autoPict="0" r:id="rId7">
            <anchor moveWithCells="1" sizeWithCells="1">
              <from>
                <xdr:col>4610</xdr:col>
                <xdr:colOff>200025</xdr:colOff>
                <xdr:row>720885</xdr:row>
                <xdr:rowOff>95250</xdr:rowOff>
              </from>
              <to>
                <xdr:col>4616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420" r:id="rId305"/>
      </mc:Fallback>
    </mc:AlternateContent>
    <mc:AlternateContent xmlns:mc="http://schemas.openxmlformats.org/markup-compatibility/2006">
      <mc:Choice Requires="x14">
        <oleObject progId="Equation.3" shapeId="5421" r:id="rId306">
          <objectPr defaultSize="0" autoPict="0" r:id="rId7">
            <anchor moveWithCells="1" sizeWithCells="1">
              <from>
                <xdr:col>4610</xdr:col>
                <xdr:colOff>200025</xdr:colOff>
                <xdr:row>786421</xdr:row>
                <xdr:rowOff>95250</xdr:rowOff>
              </from>
              <to>
                <xdr:col>4616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421" r:id="rId306"/>
      </mc:Fallback>
    </mc:AlternateContent>
    <mc:AlternateContent xmlns:mc="http://schemas.openxmlformats.org/markup-compatibility/2006">
      <mc:Choice Requires="x14">
        <oleObject progId="Equation.3" shapeId="5422" r:id="rId307">
          <objectPr defaultSize="0" autoPict="0" r:id="rId7">
            <anchor moveWithCells="1" sizeWithCells="1">
              <from>
                <xdr:col>4610</xdr:col>
                <xdr:colOff>200025</xdr:colOff>
                <xdr:row>851957</xdr:row>
                <xdr:rowOff>95250</xdr:rowOff>
              </from>
              <to>
                <xdr:col>4616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422" r:id="rId307"/>
      </mc:Fallback>
    </mc:AlternateContent>
    <mc:AlternateContent xmlns:mc="http://schemas.openxmlformats.org/markup-compatibility/2006">
      <mc:Choice Requires="x14">
        <oleObject progId="Equation.3" shapeId="5423" r:id="rId308">
          <objectPr defaultSize="0" autoPict="0" r:id="rId7">
            <anchor moveWithCells="1" sizeWithCells="1">
              <from>
                <xdr:col>4610</xdr:col>
                <xdr:colOff>200025</xdr:colOff>
                <xdr:row>917493</xdr:row>
                <xdr:rowOff>95250</xdr:rowOff>
              </from>
              <to>
                <xdr:col>4616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423" r:id="rId308"/>
      </mc:Fallback>
    </mc:AlternateContent>
    <mc:AlternateContent xmlns:mc="http://schemas.openxmlformats.org/markup-compatibility/2006">
      <mc:Choice Requires="x14">
        <oleObject progId="Equation.3" shapeId="5424" r:id="rId309">
          <objectPr defaultSize="0" autoPict="0" r:id="rId7">
            <anchor moveWithCells="1" sizeWithCells="1">
              <from>
                <xdr:col>4610</xdr:col>
                <xdr:colOff>200025</xdr:colOff>
                <xdr:row>983029</xdr:row>
                <xdr:rowOff>95250</xdr:rowOff>
              </from>
              <to>
                <xdr:col>4616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424" r:id="rId309"/>
      </mc:Fallback>
    </mc:AlternateContent>
    <mc:AlternateContent xmlns:mc="http://schemas.openxmlformats.org/markup-compatibility/2006">
      <mc:Choice Requires="x14">
        <oleObject progId="Equation.3" shapeId="5425" r:id="rId310">
          <objectPr defaultSize="0" autoPict="0" r:id="rId7">
            <anchor moveWithCells="1" sizeWithCells="1">
              <from>
                <xdr:col>4866</xdr:col>
                <xdr:colOff>200025</xdr:colOff>
                <xdr:row>10</xdr:row>
                <xdr:rowOff>95250</xdr:rowOff>
              </from>
              <to>
                <xdr:col>4872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425" r:id="rId310"/>
      </mc:Fallback>
    </mc:AlternateContent>
    <mc:AlternateContent xmlns:mc="http://schemas.openxmlformats.org/markup-compatibility/2006">
      <mc:Choice Requires="x14">
        <oleObject progId="Equation.3" shapeId="5426" r:id="rId311">
          <objectPr defaultSize="0" autoPict="0" r:id="rId7">
            <anchor moveWithCells="1" sizeWithCells="1">
              <from>
                <xdr:col>4866</xdr:col>
                <xdr:colOff>200025</xdr:colOff>
                <xdr:row>65525</xdr:row>
                <xdr:rowOff>95250</xdr:rowOff>
              </from>
              <to>
                <xdr:col>4872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426" r:id="rId311"/>
      </mc:Fallback>
    </mc:AlternateContent>
    <mc:AlternateContent xmlns:mc="http://schemas.openxmlformats.org/markup-compatibility/2006">
      <mc:Choice Requires="x14">
        <oleObject progId="Equation.3" shapeId="5427" r:id="rId312">
          <objectPr defaultSize="0" autoPict="0" r:id="rId7">
            <anchor moveWithCells="1" sizeWithCells="1">
              <from>
                <xdr:col>4866</xdr:col>
                <xdr:colOff>200025</xdr:colOff>
                <xdr:row>131061</xdr:row>
                <xdr:rowOff>95250</xdr:rowOff>
              </from>
              <to>
                <xdr:col>4872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427" r:id="rId312"/>
      </mc:Fallback>
    </mc:AlternateContent>
    <mc:AlternateContent xmlns:mc="http://schemas.openxmlformats.org/markup-compatibility/2006">
      <mc:Choice Requires="x14">
        <oleObject progId="Equation.3" shapeId="5428" r:id="rId313">
          <objectPr defaultSize="0" autoPict="0" r:id="rId7">
            <anchor moveWithCells="1" sizeWithCells="1">
              <from>
                <xdr:col>4866</xdr:col>
                <xdr:colOff>200025</xdr:colOff>
                <xdr:row>196597</xdr:row>
                <xdr:rowOff>95250</xdr:rowOff>
              </from>
              <to>
                <xdr:col>4872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428" r:id="rId313"/>
      </mc:Fallback>
    </mc:AlternateContent>
    <mc:AlternateContent xmlns:mc="http://schemas.openxmlformats.org/markup-compatibility/2006">
      <mc:Choice Requires="x14">
        <oleObject progId="Equation.3" shapeId="5429" r:id="rId314">
          <objectPr defaultSize="0" autoPict="0" r:id="rId7">
            <anchor moveWithCells="1" sizeWithCells="1">
              <from>
                <xdr:col>4866</xdr:col>
                <xdr:colOff>200025</xdr:colOff>
                <xdr:row>262133</xdr:row>
                <xdr:rowOff>95250</xdr:rowOff>
              </from>
              <to>
                <xdr:col>4872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429" r:id="rId314"/>
      </mc:Fallback>
    </mc:AlternateContent>
    <mc:AlternateContent xmlns:mc="http://schemas.openxmlformats.org/markup-compatibility/2006">
      <mc:Choice Requires="x14">
        <oleObject progId="Equation.3" shapeId="5430" r:id="rId315">
          <objectPr defaultSize="0" autoPict="0" r:id="rId7">
            <anchor moveWithCells="1" sizeWithCells="1">
              <from>
                <xdr:col>4866</xdr:col>
                <xdr:colOff>200025</xdr:colOff>
                <xdr:row>327669</xdr:row>
                <xdr:rowOff>95250</xdr:rowOff>
              </from>
              <to>
                <xdr:col>4872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430" r:id="rId315"/>
      </mc:Fallback>
    </mc:AlternateContent>
    <mc:AlternateContent xmlns:mc="http://schemas.openxmlformats.org/markup-compatibility/2006">
      <mc:Choice Requires="x14">
        <oleObject progId="Equation.3" shapeId="5431" r:id="rId316">
          <objectPr defaultSize="0" autoPict="0" r:id="rId7">
            <anchor moveWithCells="1" sizeWithCells="1">
              <from>
                <xdr:col>4866</xdr:col>
                <xdr:colOff>200025</xdr:colOff>
                <xdr:row>393205</xdr:row>
                <xdr:rowOff>95250</xdr:rowOff>
              </from>
              <to>
                <xdr:col>4872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431" r:id="rId316"/>
      </mc:Fallback>
    </mc:AlternateContent>
    <mc:AlternateContent xmlns:mc="http://schemas.openxmlformats.org/markup-compatibility/2006">
      <mc:Choice Requires="x14">
        <oleObject progId="Equation.3" shapeId="5432" r:id="rId317">
          <objectPr defaultSize="0" autoPict="0" r:id="rId7">
            <anchor moveWithCells="1" sizeWithCells="1">
              <from>
                <xdr:col>4866</xdr:col>
                <xdr:colOff>200025</xdr:colOff>
                <xdr:row>458741</xdr:row>
                <xdr:rowOff>95250</xdr:rowOff>
              </from>
              <to>
                <xdr:col>4872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432" r:id="rId317"/>
      </mc:Fallback>
    </mc:AlternateContent>
    <mc:AlternateContent xmlns:mc="http://schemas.openxmlformats.org/markup-compatibility/2006">
      <mc:Choice Requires="x14">
        <oleObject progId="Equation.3" shapeId="5433" r:id="rId318">
          <objectPr defaultSize="0" autoPict="0" r:id="rId7">
            <anchor moveWithCells="1" sizeWithCells="1">
              <from>
                <xdr:col>4866</xdr:col>
                <xdr:colOff>200025</xdr:colOff>
                <xdr:row>524277</xdr:row>
                <xdr:rowOff>95250</xdr:rowOff>
              </from>
              <to>
                <xdr:col>4872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433" r:id="rId318"/>
      </mc:Fallback>
    </mc:AlternateContent>
    <mc:AlternateContent xmlns:mc="http://schemas.openxmlformats.org/markup-compatibility/2006">
      <mc:Choice Requires="x14">
        <oleObject progId="Equation.3" shapeId="5434" r:id="rId319">
          <objectPr defaultSize="0" autoPict="0" r:id="rId7">
            <anchor moveWithCells="1" sizeWithCells="1">
              <from>
                <xdr:col>4866</xdr:col>
                <xdr:colOff>200025</xdr:colOff>
                <xdr:row>589813</xdr:row>
                <xdr:rowOff>95250</xdr:rowOff>
              </from>
              <to>
                <xdr:col>4872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434" r:id="rId319"/>
      </mc:Fallback>
    </mc:AlternateContent>
    <mc:AlternateContent xmlns:mc="http://schemas.openxmlformats.org/markup-compatibility/2006">
      <mc:Choice Requires="x14">
        <oleObject progId="Equation.3" shapeId="5435" r:id="rId320">
          <objectPr defaultSize="0" autoPict="0" r:id="rId7">
            <anchor moveWithCells="1" sizeWithCells="1">
              <from>
                <xdr:col>4866</xdr:col>
                <xdr:colOff>200025</xdr:colOff>
                <xdr:row>655349</xdr:row>
                <xdr:rowOff>95250</xdr:rowOff>
              </from>
              <to>
                <xdr:col>4872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435" r:id="rId320"/>
      </mc:Fallback>
    </mc:AlternateContent>
    <mc:AlternateContent xmlns:mc="http://schemas.openxmlformats.org/markup-compatibility/2006">
      <mc:Choice Requires="x14">
        <oleObject progId="Equation.3" shapeId="5436" r:id="rId321">
          <objectPr defaultSize="0" autoPict="0" r:id="rId7">
            <anchor moveWithCells="1" sizeWithCells="1">
              <from>
                <xdr:col>4866</xdr:col>
                <xdr:colOff>200025</xdr:colOff>
                <xdr:row>720885</xdr:row>
                <xdr:rowOff>95250</xdr:rowOff>
              </from>
              <to>
                <xdr:col>4872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436" r:id="rId321"/>
      </mc:Fallback>
    </mc:AlternateContent>
    <mc:AlternateContent xmlns:mc="http://schemas.openxmlformats.org/markup-compatibility/2006">
      <mc:Choice Requires="x14">
        <oleObject progId="Equation.3" shapeId="5437" r:id="rId322">
          <objectPr defaultSize="0" autoPict="0" r:id="rId7">
            <anchor moveWithCells="1" sizeWithCells="1">
              <from>
                <xdr:col>4866</xdr:col>
                <xdr:colOff>200025</xdr:colOff>
                <xdr:row>786421</xdr:row>
                <xdr:rowOff>95250</xdr:rowOff>
              </from>
              <to>
                <xdr:col>4872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437" r:id="rId322"/>
      </mc:Fallback>
    </mc:AlternateContent>
    <mc:AlternateContent xmlns:mc="http://schemas.openxmlformats.org/markup-compatibility/2006">
      <mc:Choice Requires="x14">
        <oleObject progId="Equation.3" shapeId="5438" r:id="rId323">
          <objectPr defaultSize="0" autoPict="0" r:id="rId7">
            <anchor moveWithCells="1" sizeWithCells="1">
              <from>
                <xdr:col>4866</xdr:col>
                <xdr:colOff>200025</xdr:colOff>
                <xdr:row>851957</xdr:row>
                <xdr:rowOff>95250</xdr:rowOff>
              </from>
              <to>
                <xdr:col>4872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438" r:id="rId323"/>
      </mc:Fallback>
    </mc:AlternateContent>
    <mc:AlternateContent xmlns:mc="http://schemas.openxmlformats.org/markup-compatibility/2006">
      <mc:Choice Requires="x14">
        <oleObject progId="Equation.3" shapeId="5439" r:id="rId324">
          <objectPr defaultSize="0" autoPict="0" r:id="rId7">
            <anchor moveWithCells="1" sizeWithCells="1">
              <from>
                <xdr:col>4866</xdr:col>
                <xdr:colOff>200025</xdr:colOff>
                <xdr:row>917493</xdr:row>
                <xdr:rowOff>95250</xdr:rowOff>
              </from>
              <to>
                <xdr:col>4872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439" r:id="rId324"/>
      </mc:Fallback>
    </mc:AlternateContent>
    <mc:AlternateContent xmlns:mc="http://schemas.openxmlformats.org/markup-compatibility/2006">
      <mc:Choice Requires="x14">
        <oleObject progId="Equation.3" shapeId="5440" r:id="rId325">
          <objectPr defaultSize="0" autoPict="0" r:id="rId7">
            <anchor moveWithCells="1" sizeWithCells="1">
              <from>
                <xdr:col>4866</xdr:col>
                <xdr:colOff>200025</xdr:colOff>
                <xdr:row>983029</xdr:row>
                <xdr:rowOff>95250</xdr:rowOff>
              </from>
              <to>
                <xdr:col>4872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440" r:id="rId325"/>
      </mc:Fallback>
    </mc:AlternateContent>
    <mc:AlternateContent xmlns:mc="http://schemas.openxmlformats.org/markup-compatibility/2006">
      <mc:Choice Requires="x14">
        <oleObject progId="Equation.3" shapeId="5441" r:id="rId326">
          <objectPr defaultSize="0" autoPict="0" r:id="rId7">
            <anchor moveWithCells="1" sizeWithCells="1">
              <from>
                <xdr:col>5122</xdr:col>
                <xdr:colOff>200025</xdr:colOff>
                <xdr:row>10</xdr:row>
                <xdr:rowOff>95250</xdr:rowOff>
              </from>
              <to>
                <xdr:col>5128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441" r:id="rId326"/>
      </mc:Fallback>
    </mc:AlternateContent>
    <mc:AlternateContent xmlns:mc="http://schemas.openxmlformats.org/markup-compatibility/2006">
      <mc:Choice Requires="x14">
        <oleObject progId="Equation.3" shapeId="5442" r:id="rId327">
          <objectPr defaultSize="0" autoPict="0" r:id="rId7">
            <anchor moveWithCells="1" sizeWithCells="1">
              <from>
                <xdr:col>5122</xdr:col>
                <xdr:colOff>200025</xdr:colOff>
                <xdr:row>65525</xdr:row>
                <xdr:rowOff>95250</xdr:rowOff>
              </from>
              <to>
                <xdr:col>5128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442" r:id="rId327"/>
      </mc:Fallback>
    </mc:AlternateContent>
    <mc:AlternateContent xmlns:mc="http://schemas.openxmlformats.org/markup-compatibility/2006">
      <mc:Choice Requires="x14">
        <oleObject progId="Equation.3" shapeId="5443" r:id="rId328">
          <objectPr defaultSize="0" autoPict="0" r:id="rId7">
            <anchor moveWithCells="1" sizeWithCells="1">
              <from>
                <xdr:col>5122</xdr:col>
                <xdr:colOff>200025</xdr:colOff>
                <xdr:row>131061</xdr:row>
                <xdr:rowOff>95250</xdr:rowOff>
              </from>
              <to>
                <xdr:col>5128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443" r:id="rId328"/>
      </mc:Fallback>
    </mc:AlternateContent>
    <mc:AlternateContent xmlns:mc="http://schemas.openxmlformats.org/markup-compatibility/2006">
      <mc:Choice Requires="x14">
        <oleObject progId="Equation.3" shapeId="5444" r:id="rId329">
          <objectPr defaultSize="0" autoPict="0" r:id="rId7">
            <anchor moveWithCells="1" sizeWithCells="1">
              <from>
                <xdr:col>5122</xdr:col>
                <xdr:colOff>200025</xdr:colOff>
                <xdr:row>196597</xdr:row>
                <xdr:rowOff>95250</xdr:rowOff>
              </from>
              <to>
                <xdr:col>5128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444" r:id="rId329"/>
      </mc:Fallback>
    </mc:AlternateContent>
    <mc:AlternateContent xmlns:mc="http://schemas.openxmlformats.org/markup-compatibility/2006">
      <mc:Choice Requires="x14">
        <oleObject progId="Equation.3" shapeId="5445" r:id="rId330">
          <objectPr defaultSize="0" autoPict="0" r:id="rId7">
            <anchor moveWithCells="1" sizeWithCells="1">
              <from>
                <xdr:col>5122</xdr:col>
                <xdr:colOff>200025</xdr:colOff>
                <xdr:row>262133</xdr:row>
                <xdr:rowOff>95250</xdr:rowOff>
              </from>
              <to>
                <xdr:col>5128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445" r:id="rId330"/>
      </mc:Fallback>
    </mc:AlternateContent>
    <mc:AlternateContent xmlns:mc="http://schemas.openxmlformats.org/markup-compatibility/2006">
      <mc:Choice Requires="x14">
        <oleObject progId="Equation.3" shapeId="5446" r:id="rId331">
          <objectPr defaultSize="0" autoPict="0" r:id="rId7">
            <anchor moveWithCells="1" sizeWithCells="1">
              <from>
                <xdr:col>5122</xdr:col>
                <xdr:colOff>200025</xdr:colOff>
                <xdr:row>327669</xdr:row>
                <xdr:rowOff>95250</xdr:rowOff>
              </from>
              <to>
                <xdr:col>5128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446" r:id="rId331"/>
      </mc:Fallback>
    </mc:AlternateContent>
    <mc:AlternateContent xmlns:mc="http://schemas.openxmlformats.org/markup-compatibility/2006">
      <mc:Choice Requires="x14">
        <oleObject progId="Equation.3" shapeId="5447" r:id="rId332">
          <objectPr defaultSize="0" autoPict="0" r:id="rId7">
            <anchor moveWithCells="1" sizeWithCells="1">
              <from>
                <xdr:col>5122</xdr:col>
                <xdr:colOff>200025</xdr:colOff>
                <xdr:row>393205</xdr:row>
                <xdr:rowOff>95250</xdr:rowOff>
              </from>
              <to>
                <xdr:col>5128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447" r:id="rId332"/>
      </mc:Fallback>
    </mc:AlternateContent>
    <mc:AlternateContent xmlns:mc="http://schemas.openxmlformats.org/markup-compatibility/2006">
      <mc:Choice Requires="x14">
        <oleObject progId="Equation.3" shapeId="5448" r:id="rId333">
          <objectPr defaultSize="0" autoPict="0" r:id="rId7">
            <anchor moveWithCells="1" sizeWithCells="1">
              <from>
                <xdr:col>5122</xdr:col>
                <xdr:colOff>200025</xdr:colOff>
                <xdr:row>458741</xdr:row>
                <xdr:rowOff>95250</xdr:rowOff>
              </from>
              <to>
                <xdr:col>5128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448" r:id="rId333"/>
      </mc:Fallback>
    </mc:AlternateContent>
    <mc:AlternateContent xmlns:mc="http://schemas.openxmlformats.org/markup-compatibility/2006">
      <mc:Choice Requires="x14">
        <oleObject progId="Equation.3" shapeId="5449" r:id="rId334">
          <objectPr defaultSize="0" autoPict="0" r:id="rId7">
            <anchor moveWithCells="1" sizeWithCells="1">
              <from>
                <xdr:col>5122</xdr:col>
                <xdr:colOff>200025</xdr:colOff>
                <xdr:row>524277</xdr:row>
                <xdr:rowOff>95250</xdr:rowOff>
              </from>
              <to>
                <xdr:col>5128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449" r:id="rId334"/>
      </mc:Fallback>
    </mc:AlternateContent>
    <mc:AlternateContent xmlns:mc="http://schemas.openxmlformats.org/markup-compatibility/2006">
      <mc:Choice Requires="x14">
        <oleObject progId="Equation.3" shapeId="5450" r:id="rId335">
          <objectPr defaultSize="0" autoPict="0" r:id="rId7">
            <anchor moveWithCells="1" sizeWithCells="1">
              <from>
                <xdr:col>5122</xdr:col>
                <xdr:colOff>200025</xdr:colOff>
                <xdr:row>589813</xdr:row>
                <xdr:rowOff>95250</xdr:rowOff>
              </from>
              <to>
                <xdr:col>5128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450" r:id="rId335"/>
      </mc:Fallback>
    </mc:AlternateContent>
    <mc:AlternateContent xmlns:mc="http://schemas.openxmlformats.org/markup-compatibility/2006">
      <mc:Choice Requires="x14">
        <oleObject progId="Equation.3" shapeId="5451" r:id="rId336">
          <objectPr defaultSize="0" autoPict="0" r:id="rId7">
            <anchor moveWithCells="1" sizeWithCells="1">
              <from>
                <xdr:col>5122</xdr:col>
                <xdr:colOff>200025</xdr:colOff>
                <xdr:row>655349</xdr:row>
                <xdr:rowOff>95250</xdr:rowOff>
              </from>
              <to>
                <xdr:col>5128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451" r:id="rId336"/>
      </mc:Fallback>
    </mc:AlternateContent>
    <mc:AlternateContent xmlns:mc="http://schemas.openxmlformats.org/markup-compatibility/2006">
      <mc:Choice Requires="x14">
        <oleObject progId="Equation.3" shapeId="5452" r:id="rId337">
          <objectPr defaultSize="0" autoPict="0" r:id="rId7">
            <anchor moveWithCells="1" sizeWithCells="1">
              <from>
                <xdr:col>5122</xdr:col>
                <xdr:colOff>200025</xdr:colOff>
                <xdr:row>720885</xdr:row>
                <xdr:rowOff>95250</xdr:rowOff>
              </from>
              <to>
                <xdr:col>5128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452" r:id="rId337"/>
      </mc:Fallback>
    </mc:AlternateContent>
    <mc:AlternateContent xmlns:mc="http://schemas.openxmlformats.org/markup-compatibility/2006">
      <mc:Choice Requires="x14">
        <oleObject progId="Equation.3" shapeId="5453" r:id="rId338">
          <objectPr defaultSize="0" autoPict="0" r:id="rId7">
            <anchor moveWithCells="1" sizeWithCells="1">
              <from>
                <xdr:col>5122</xdr:col>
                <xdr:colOff>200025</xdr:colOff>
                <xdr:row>786421</xdr:row>
                <xdr:rowOff>95250</xdr:rowOff>
              </from>
              <to>
                <xdr:col>5128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453" r:id="rId338"/>
      </mc:Fallback>
    </mc:AlternateContent>
    <mc:AlternateContent xmlns:mc="http://schemas.openxmlformats.org/markup-compatibility/2006">
      <mc:Choice Requires="x14">
        <oleObject progId="Equation.3" shapeId="5454" r:id="rId339">
          <objectPr defaultSize="0" autoPict="0" r:id="rId7">
            <anchor moveWithCells="1" sizeWithCells="1">
              <from>
                <xdr:col>5122</xdr:col>
                <xdr:colOff>200025</xdr:colOff>
                <xdr:row>851957</xdr:row>
                <xdr:rowOff>95250</xdr:rowOff>
              </from>
              <to>
                <xdr:col>5128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454" r:id="rId339"/>
      </mc:Fallback>
    </mc:AlternateContent>
    <mc:AlternateContent xmlns:mc="http://schemas.openxmlformats.org/markup-compatibility/2006">
      <mc:Choice Requires="x14">
        <oleObject progId="Equation.3" shapeId="5455" r:id="rId340">
          <objectPr defaultSize="0" autoPict="0" r:id="rId7">
            <anchor moveWithCells="1" sizeWithCells="1">
              <from>
                <xdr:col>5122</xdr:col>
                <xdr:colOff>200025</xdr:colOff>
                <xdr:row>917493</xdr:row>
                <xdr:rowOff>95250</xdr:rowOff>
              </from>
              <to>
                <xdr:col>5128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455" r:id="rId340"/>
      </mc:Fallback>
    </mc:AlternateContent>
    <mc:AlternateContent xmlns:mc="http://schemas.openxmlformats.org/markup-compatibility/2006">
      <mc:Choice Requires="x14">
        <oleObject progId="Equation.3" shapeId="5456" r:id="rId341">
          <objectPr defaultSize="0" autoPict="0" r:id="rId7">
            <anchor moveWithCells="1" sizeWithCells="1">
              <from>
                <xdr:col>5122</xdr:col>
                <xdr:colOff>200025</xdr:colOff>
                <xdr:row>983029</xdr:row>
                <xdr:rowOff>95250</xdr:rowOff>
              </from>
              <to>
                <xdr:col>5128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456" r:id="rId341"/>
      </mc:Fallback>
    </mc:AlternateContent>
    <mc:AlternateContent xmlns:mc="http://schemas.openxmlformats.org/markup-compatibility/2006">
      <mc:Choice Requires="x14">
        <oleObject progId="Equation.3" shapeId="5457" r:id="rId342">
          <objectPr defaultSize="0" autoPict="0" r:id="rId7">
            <anchor moveWithCells="1" sizeWithCells="1">
              <from>
                <xdr:col>5378</xdr:col>
                <xdr:colOff>200025</xdr:colOff>
                <xdr:row>10</xdr:row>
                <xdr:rowOff>95250</xdr:rowOff>
              </from>
              <to>
                <xdr:col>5384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457" r:id="rId342"/>
      </mc:Fallback>
    </mc:AlternateContent>
    <mc:AlternateContent xmlns:mc="http://schemas.openxmlformats.org/markup-compatibility/2006">
      <mc:Choice Requires="x14">
        <oleObject progId="Equation.3" shapeId="5458" r:id="rId343">
          <objectPr defaultSize="0" autoPict="0" r:id="rId7">
            <anchor moveWithCells="1" sizeWithCells="1">
              <from>
                <xdr:col>5378</xdr:col>
                <xdr:colOff>200025</xdr:colOff>
                <xdr:row>65525</xdr:row>
                <xdr:rowOff>95250</xdr:rowOff>
              </from>
              <to>
                <xdr:col>5384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458" r:id="rId343"/>
      </mc:Fallback>
    </mc:AlternateContent>
    <mc:AlternateContent xmlns:mc="http://schemas.openxmlformats.org/markup-compatibility/2006">
      <mc:Choice Requires="x14">
        <oleObject progId="Equation.3" shapeId="5459" r:id="rId344">
          <objectPr defaultSize="0" autoPict="0" r:id="rId7">
            <anchor moveWithCells="1" sizeWithCells="1">
              <from>
                <xdr:col>5378</xdr:col>
                <xdr:colOff>200025</xdr:colOff>
                <xdr:row>131061</xdr:row>
                <xdr:rowOff>95250</xdr:rowOff>
              </from>
              <to>
                <xdr:col>5384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459" r:id="rId344"/>
      </mc:Fallback>
    </mc:AlternateContent>
    <mc:AlternateContent xmlns:mc="http://schemas.openxmlformats.org/markup-compatibility/2006">
      <mc:Choice Requires="x14">
        <oleObject progId="Equation.3" shapeId="5460" r:id="rId345">
          <objectPr defaultSize="0" autoPict="0" r:id="rId7">
            <anchor moveWithCells="1" sizeWithCells="1">
              <from>
                <xdr:col>5378</xdr:col>
                <xdr:colOff>200025</xdr:colOff>
                <xdr:row>196597</xdr:row>
                <xdr:rowOff>95250</xdr:rowOff>
              </from>
              <to>
                <xdr:col>5384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460" r:id="rId345"/>
      </mc:Fallback>
    </mc:AlternateContent>
    <mc:AlternateContent xmlns:mc="http://schemas.openxmlformats.org/markup-compatibility/2006">
      <mc:Choice Requires="x14">
        <oleObject progId="Equation.3" shapeId="5461" r:id="rId346">
          <objectPr defaultSize="0" autoPict="0" r:id="rId7">
            <anchor moveWithCells="1" sizeWithCells="1">
              <from>
                <xdr:col>5378</xdr:col>
                <xdr:colOff>200025</xdr:colOff>
                <xdr:row>262133</xdr:row>
                <xdr:rowOff>95250</xdr:rowOff>
              </from>
              <to>
                <xdr:col>5384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461" r:id="rId346"/>
      </mc:Fallback>
    </mc:AlternateContent>
    <mc:AlternateContent xmlns:mc="http://schemas.openxmlformats.org/markup-compatibility/2006">
      <mc:Choice Requires="x14">
        <oleObject progId="Equation.3" shapeId="5462" r:id="rId347">
          <objectPr defaultSize="0" autoPict="0" r:id="rId7">
            <anchor moveWithCells="1" sizeWithCells="1">
              <from>
                <xdr:col>5378</xdr:col>
                <xdr:colOff>200025</xdr:colOff>
                <xdr:row>327669</xdr:row>
                <xdr:rowOff>95250</xdr:rowOff>
              </from>
              <to>
                <xdr:col>5384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462" r:id="rId347"/>
      </mc:Fallback>
    </mc:AlternateContent>
    <mc:AlternateContent xmlns:mc="http://schemas.openxmlformats.org/markup-compatibility/2006">
      <mc:Choice Requires="x14">
        <oleObject progId="Equation.3" shapeId="5463" r:id="rId348">
          <objectPr defaultSize="0" autoPict="0" r:id="rId7">
            <anchor moveWithCells="1" sizeWithCells="1">
              <from>
                <xdr:col>5378</xdr:col>
                <xdr:colOff>200025</xdr:colOff>
                <xdr:row>393205</xdr:row>
                <xdr:rowOff>95250</xdr:rowOff>
              </from>
              <to>
                <xdr:col>5384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463" r:id="rId348"/>
      </mc:Fallback>
    </mc:AlternateContent>
    <mc:AlternateContent xmlns:mc="http://schemas.openxmlformats.org/markup-compatibility/2006">
      <mc:Choice Requires="x14">
        <oleObject progId="Equation.3" shapeId="5464" r:id="rId349">
          <objectPr defaultSize="0" autoPict="0" r:id="rId7">
            <anchor moveWithCells="1" sizeWithCells="1">
              <from>
                <xdr:col>5378</xdr:col>
                <xdr:colOff>200025</xdr:colOff>
                <xdr:row>458741</xdr:row>
                <xdr:rowOff>95250</xdr:rowOff>
              </from>
              <to>
                <xdr:col>5384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464" r:id="rId349"/>
      </mc:Fallback>
    </mc:AlternateContent>
    <mc:AlternateContent xmlns:mc="http://schemas.openxmlformats.org/markup-compatibility/2006">
      <mc:Choice Requires="x14">
        <oleObject progId="Equation.3" shapeId="5465" r:id="rId350">
          <objectPr defaultSize="0" autoPict="0" r:id="rId7">
            <anchor moveWithCells="1" sizeWithCells="1">
              <from>
                <xdr:col>5378</xdr:col>
                <xdr:colOff>200025</xdr:colOff>
                <xdr:row>524277</xdr:row>
                <xdr:rowOff>95250</xdr:rowOff>
              </from>
              <to>
                <xdr:col>5384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465" r:id="rId350"/>
      </mc:Fallback>
    </mc:AlternateContent>
    <mc:AlternateContent xmlns:mc="http://schemas.openxmlformats.org/markup-compatibility/2006">
      <mc:Choice Requires="x14">
        <oleObject progId="Equation.3" shapeId="5466" r:id="rId351">
          <objectPr defaultSize="0" autoPict="0" r:id="rId7">
            <anchor moveWithCells="1" sizeWithCells="1">
              <from>
                <xdr:col>5378</xdr:col>
                <xdr:colOff>200025</xdr:colOff>
                <xdr:row>589813</xdr:row>
                <xdr:rowOff>95250</xdr:rowOff>
              </from>
              <to>
                <xdr:col>5384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466" r:id="rId351"/>
      </mc:Fallback>
    </mc:AlternateContent>
    <mc:AlternateContent xmlns:mc="http://schemas.openxmlformats.org/markup-compatibility/2006">
      <mc:Choice Requires="x14">
        <oleObject progId="Equation.3" shapeId="5467" r:id="rId352">
          <objectPr defaultSize="0" autoPict="0" r:id="rId7">
            <anchor moveWithCells="1" sizeWithCells="1">
              <from>
                <xdr:col>5378</xdr:col>
                <xdr:colOff>200025</xdr:colOff>
                <xdr:row>655349</xdr:row>
                <xdr:rowOff>95250</xdr:rowOff>
              </from>
              <to>
                <xdr:col>5384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467" r:id="rId352"/>
      </mc:Fallback>
    </mc:AlternateContent>
    <mc:AlternateContent xmlns:mc="http://schemas.openxmlformats.org/markup-compatibility/2006">
      <mc:Choice Requires="x14">
        <oleObject progId="Equation.3" shapeId="5468" r:id="rId353">
          <objectPr defaultSize="0" autoPict="0" r:id="rId7">
            <anchor moveWithCells="1" sizeWithCells="1">
              <from>
                <xdr:col>5378</xdr:col>
                <xdr:colOff>200025</xdr:colOff>
                <xdr:row>720885</xdr:row>
                <xdr:rowOff>95250</xdr:rowOff>
              </from>
              <to>
                <xdr:col>5384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468" r:id="rId353"/>
      </mc:Fallback>
    </mc:AlternateContent>
    <mc:AlternateContent xmlns:mc="http://schemas.openxmlformats.org/markup-compatibility/2006">
      <mc:Choice Requires="x14">
        <oleObject progId="Equation.3" shapeId="5469" r:id="rId354">
          <objectPr defaultSize="0" autoPict="0" r:id="rId7">
            <anchor moveWithCells="1" sizeWithCells="1">
              <from>
                <xdr:col>5378</xdr:col>
                <xdr:colOff>200025</xdr:colOff>
                <xdr:row>786421</xdr:row>
                <xdr:rowOff>95250</xdr:rowOff>
              </from>
              <to>
                <xdr:col>5384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469" r:id="rId354"/>
      </mc:Fallback>
    </mc:AlternateContent>
    <mc:AlternateContent xmlns:mc="http://schemas.openxmlformats.org/markup-compatibility/2006">
      <mc:Choice Requires="x14">
        <oleObject progId="Equation.3" shapeId="5470" r:id="rId355">
          <objectPr defaultSize="0" autoPict="0" r:id="rId7">
            <anchor moveWithCells="1" sizeWithCells="1">
              <from>
                <xdr:col>5378</xdr:col>
                <xdr:colOff>200025</xdr:colOff>
                <xdr:row>851957</xdr:row>
                <xdr:rowOff>95250</xdr:rowOff>
              </from>
              <to>
                <xdr:col>5384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470" r:id="rId355"/>
      </mc:Fallback>
    </mc:AlternateContent>
    <mc:AlternateContent xmlns:mc="http://schemas.openxmlformats.org/markup-compatibility/2006">
      <mc:Choice Requires="x14">
        <oleObject progId="Equation.3" shapeId="5471" r:id="rId356">
          <objectPr defaultSize="0" autoPict="0" r:id="rId7">
            <anchor moveWithCells="1" sizeWithCells="1">
              <from>
                <xdr:col>5378</xdr:col>
                <xdr:colOff>200025</xdr:colOff>
                <xdr:row>917493</xdr:row>
                <xdr:rowOff>95250</xdr:rowOff>
              </from>
              <to>
                <xdr:col>5384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471" r:id="rId356"/>
      </mc:Fallback>
    </mc:AlternateContent>
    <mc:AlternateContent xmlns:mc="http://schemas.openxmlformats.org/markup-compatibility/2006">
      <mc:Choice Requires="x14">
        <oleObject progId="Equation.3" shapeId="5472" r:id="rId357">
          <objectPr defaultSize="0" autoPict="0" r:id="rId7">
            <anchor moveWithCells="1" sizeWithCells="1">
              <from>
                <xdr:col>5378</xdr:col>
                <xdr:colOff>200025</xdr:colOff>
                <xdr:row>983029</xdr:row>
                <xdr:rowOff>95250</xdr:rowOff>
              </from>
              <to>
                <xdr:col>5384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472" r:id="rId357"/>
      </mc:Fallback>
    </mc:AlternateContent>
    <mc:AlternateContent xmlns:mc="http://schemas.openxmlformats.org/markup-compatibility/2006">
      <mc:Choice Requires="x14">
        <oleObject progId="Equation.3" shapeId="5473" r:id="rId358">
          <objectPr defaultSize="0" autoPict="0" r:id="rId7">
            <anchor moveWithCells="1" sizeWithCells="1">
              <from>
                <xdr:col>5634</xdr:col>
                <xdr:colOff>200025</xdr:colOff>
                <xdr:row>10</xdr:row>
                <xdr:rowOff>95250</xdr:rowOff>
              </from>
              <to>
                <xdr:col>5640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473" r:id="rId358"/>
      </mc:Fallback>
    </mc:AlternateContent>
    <mc:AlternateContent xmlns:mc="http://schemas.openxmlformats.org/markup-compatibility/2006">
      <mc:Choice Requires="x14">
        <oleObject progId="Equation.3" shapeId="5474" r:id="rId359">
          <objectPr defaultSize="0" autoPict="0" r:id="rId7">
            <anchor moveWithCells="1" sizeWithCells="1">
              <from>
                <xdr:col>5634</xdr:col>
                <xdr:colOff>200025</xdr:colOff>
                <xdr:row>65525</xdr:row>
                <xdr:rowOff>95250</xdr:rowOff>
              </from>
              <to>
                <xdr:col>5640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474" r:id="rId359"/>
      </mc:Fallback>
    </mc:AlternateContent>
    <mc:AlternateContent xmlns:mc="http://schemas.openxmlformats.org/markup-compatibility/2006">
      <mc:Choice Requires="x14">
        <oleObject progId="Equation.3" shapeId="5475" r:id="rId360">
          <objectPr defaultSize="0" autoPict="0" r:id="rId7">
            <anchor moveWithCells="1" sizeWithCells="1">
              <from>
                <xdr:col>5634</xdr:col>
                <xdr:colOff>200025</xdr:colOff>
                <xdr:row>131061</xdr:row>
                <xdr:rowOff>95250</xdr:rowOff>
              </from>
              <to>
                <xdr:col>5640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475" r:id="rId360"/>
      </mc:Fallback>
    </mc:AlternateContent>
    <mc:AlternateContent xmlns:mc="http://schemas.openxmlformats.org/markup-compatibility/2006">
      <mc:Choice Requires="x14">
        <oleObject progId="Equation.3" shapeId="5476" r:id="rId361">
          <objectPr defaultSize="0" autoPict="0" r:id="rId7">
            <anchor moveWithCells="1" sizeWithCells="1">
              <from>
                <xdr:col>5634</xdr:col>
                <xdr:colOff>200025</xdr:colOff>
                <xdr:row>196597</xdr:row>
                <xdr:rowOff>95250</xdr:rowOff>
              </from>
              <to>
                <xdr:col>5640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476" r:id="rId361"/>
      </mc:Fallback>
    </mc:AlternateContent>
    <mc:AlternateContent xmlns:mc="http://schemas.openxmlformats.org/markup-compatibility/2006">
      <mc:Choice Requires="x14">
        <oleObject progId="Equation.3" shapeId="5477" r:id="rId362">
          <objectPr defaultSize="0" autoPict="0" r:id="rId7">
            <anchor moveWithCells="1" sizeWithCells="1">
              <from>
                <xdr:col>5634</xdr:col>
                <xdr:colOff>200025</xdr:colOff>
                <xdr:row>262133</xdr:row>
                <xdr:rowOff>95250</xdr:rowOff>
              </from>
              <to>
                <xdr:col>5640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477" r:id="rId362"/>
      </mc:Fallback>
    </mc:AlternateContent>
    <mc:AlternateContent xmlns:mc="http://schemas.openxmlformats.org/markup-compatibility/2006">
      <mc:Choice Requires="x14">
        <oleObject progId="Equation.3" shapeId="5478" r:id="rId363">
          <objectPr defaultSize="0" autoPict="0" r:id="rId7">
            <anchor moveWithCells="1" sizeWithCells="1">
              <from>
                <xdr:col>5634</xdr:col>
                <xdr:colOff>200025</xdr:colOff>
                <xdr:row>327669</xdr:row>
                <xdr:rowOff>95250</xdr:rowOff>
              </from>
              <to>
                <xdr:col>5640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478" r:id="rId363"/>
      </mc:Fallback>
    </mc:AlternateContent>
    <mc:AlternateContent xmlns:mc="http://schemas.openxmlformats.org/markup-compatibility/2006">
      <mc:Choice Requires="x14">
        <oleObject progId="Equation.3" shapeId="5479" r:id="rId364">
          <objectPr defaultSize="0" autoPict="0" r:id="rId7">
            <anchor moveWithCells="1" sizeWithCells="1">
              <from>
                <xdr:col>5634</xdr:col>
                <xdr:colOff>200025</xdr:colOff>
                <xdr:row>393205</xdr:row>
                <xdr:rowOff>95250</xdr:rowOff>
              </from>
              <to>
                <xdr:col>5640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479" r:id="rId364"/>
      </mc:Fallback>
    </mc:AlternateContent>
    <mc:AlternateContent xmlns:mc="http://schemas.openxmlformats.org/markup-compatibility/2006">
      <mc:Choice Requires="x14">
        <oleObject progId="Equation.3" shapeId="5480" r:id="rId365">
          <objectPr defaultSize="0" autoPict="0" r:id="rId7">
            <anchor moveWithCells="1" sizeWithCells="1">
              <from>
                <xdr:col>5634</xdr:col>
                <xdr:colOff>200025</xdr:colOff>
                <xdr:row>458741</xdr:row>
                <xdr:rowOff>95250</xdr:rowOff>
              </from>
              <to>
                <xdr:col>5640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480" r:id="rId365"/>
      </mc:Fallback>
    </mc:AlternateContent>
    <mc:AlternateContent xmlns:mc="http://schemas.openxmlformats.org/markup-compatibility/2006">
      <mc:Choice Requires="x14">
        <oleObject progId="Equation.3" shapeId="5481" r:id="rId366">
          <objectPr defaultSize="0" autoPict="0" r:id="rId7">
            <anchor moveWithCells="1" sizeWithCells="1">
              <from>
                <xdr:col>5634</xdr:col>
                <xdr:colOff>200025</xdr:colOff>
                <xdr:row>524277</xdr:row>
                <xdr:rowOff>95250</xdr:rowOff>
              </from>
              <to>
                <xdr:col>5640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481" r:id="rId366"/>
      </mc:Fallback>
    </mc:AlternateContent>
    <mc:AlternateContent xmlns:mc="http://schemas.openxmlformats.org/markup-compatibility/2006">
      <mc:Choice Requires="x14">
        <oleObject progId="Equation.3" shapeId="5482" r:id="rId367">
          <objectPr defaultSize="0" autoPict="0" r:id="rId7">
            <anchor moveWithCells="1" sizeWithCells="1">
              <from>
                <xdr:col>5634</xdr:col>
                <xdr:colOff>200025</xdr:colOff>
                <xdr:row>589813</xdr:row>
                <xdr:rowOff>95250</xdr:rowOff>
              </from>
              <to>
                <xdr:col>5640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482" r:id="rId367"/>
      </mc:Fallback>
    </mc:AlternateContent>
    <mc:AlternateContent xmlns:mc="http://schemas.openxmlformats.org/markup-compatibility/2006">
      <mc:Choice Requires="x14">
        <oleObject progId="Equation.3" shapeId="5483" r:id="rId368">
          <objectPr defaultSize="0" autoPict="0" r:id="rId7">
            <anchor moveWithCells="1" sizeWithCells="1">
              <from>
                <xdr:col>5634</xdr:col>
                <xdr:colOff>200025</xdr:colOff>
                <xdr:row>655349</xdr:row>
                <xdr:rowOff>95250</xdr:rowOff>
              </from>
              <to>
                <xdr:col>5640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483" r:id="rId368"/>
      </mc:Fallback>
    </mc:AlternateContent>
    <mc:AlternateContent xmlns:mc="http://schemas.openxmlformats.org/markup-compatibility/2006">
      <mc:Choice Requires="x14">
        <oleObject progId="Equation.3" shapeId="5484" r:id="rId369">
          <objectPr defaultSize="0" autoPict="0" r:id="rId7">
            <anchor moveWithCells="1" sizeWithCells="1">
              <from>
                <xdr:col>5634</xdr:col>
                <xdr:colOff>200025</xdr:colOff>
                <xdr:row>720885</xdr:row>
                <xdr:rowOff>95250</xdr:rowOff>
              </from>
              <to>
                <xdr:col>5640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484" r:id="rId369"/>
      </mc:Fallback>
    </mc:AlternateContent>
    <mc:AlternateContent xmlns:mc="http://schemas.openxmlformats.org/markup-compatibility/2006">
      <mc:Choice Requires="x14">
        <oleObject progId="Equation.3" shapeId="5485" r:id="rId370">
          <objectPr defaultSize="0" autoPict="0" r:id="rId7">
            <anchor moveWithCells="1" sizeWithCells="1">
              <from>
                <xdr:col>5634</xdr:col>
                <xdr:colOff>200025</xdr:colOff>
                <xdr:row>786421</xdr:row>
                <xdr:rowOff>95250</xdr:rowOff>
              </from>
              <to>
                <xdr:col>5640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485" r:id="rId370"/>
      </mc:Fallback>
    </mc:AlternateContent>
    <mc:AlternateContent xmlns:mc="http://schemas.openxmlformats.org/markup-compatibility/2006">
      <mc:Choice Requires="x14">
        <oleObject progId="Equation.3" shapeId="5486" r:id="rId371">
          <objectPr defaultSize="0" autoPict="0" r:id="rId7">
            <anchor moveWithCells="1" sizeWithCells="1">
              <from>
                <xdr:col>5634</xdr:col>
                <xdr:colOff>200025</xdr:colOff>
                <xdr:row>851957</xdr:row>
                <xdr:rowOff>95250</xdr:rowOff>
              </from>
              <to>
                <xdr:col>5640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486" r:id="rId371"/>
      </mc:Fallback>
    </mc:AlternateContent>
    <mc:AlternateContent xmlns:mc="http://schemas.openxmlformats.org/markup-compatibility/2006">
      <mc:Choice Requires="x14">
        <oleObject progId="Equation.3" shapeId="5487" r:id="rId372">
          <objectPr defaultSize="0" autoPict="0" r:id="rId7">
            <anchor moveWithCells="1" sizeWithCells="1">
              <from>
                <xdr:col>5634</xdr:col>
                <xdr:colOff>200025</xdr:colOff>
                <xdr:row>917493</xdr:row>
                <xdr:rowOff>95250</xdr:rowOff>
              </from>
              <to>
                <xdr:col>5640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487" r:id="rId372"/>
      </mc:Fallback>
    </mc:AlternateContent>
    <mc:AlternateContent xmlns:mc="http://schemas.openxmlformats.org/markup-compatibility/2006">
      <mc:Choice Requires="x14">
        <oleObject progId="Equation.3" shapeId="5488" r:id="rId373">
          <objectPr defaultSize="0" autoPict="0" r:id="rId7">
            <anchor moveWithCells="1" sizeWithCells="1">
              <from>
                <xdr:col>5634</xdr:col>
                <xdr:colOff>200025</xdr:colOff>
                <xdr:row>983029</xdr:row>
                <xdr:rowOff>95250</xdr:rowOff>
              </from>
              <to>
                <xdr:col>5640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488" r:id="rId373"/>
      </mc:Fallback>
    </mc:AlternateContent>
    <mc:AlternateContent xmlns:mc="http://schemas.openxmlformats.org/markup-compatibility/2006">
      <mc:Choice Requires="x14">
        <oleObject progId="Equation.3" shapeId="5489" r:id="rId374">
          <objectPr defaultSize="0" autoPict="0" r:id="rId7">
            <anchor moveWithCells="1" sizeWithCells="1">
              <from>
                <xdr:col>5890</xdr:col>
                <xdr:colOff>200025</xdr:colOff>
                <xdr:row>10</xdr:row>
                <xdr:rowOff>95250</xdr:rowOff>
              </from>
              <to>
                <xdr:col>5896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489" r:id="rId374"/>
      </mc:Fallback>
    </mc:AlternateContent>
    <mc:AlternateContent xmlns:mc="http://schemas.openxmlformats.org/markup-compatibility/2006">
      <mc:Choice Requires="x14">
        <oleObject progId="Equation.3" shapeId="5490" r:id="rId375">
          <objectPr defaultSize="0" autoPict="0" r:id="rId7">
            <anchor moveWithCells="1" sizeWithCells="1">
              <from>
                <xdr:col>5890</xdr:col>
                <xdr:colOff>200025</xdr:colOff>
                <xdr:row>65525</xdr:row>
                <xdr:rowOff>95250</xdr:rowOff>
              </from>
              <to>
                <xdr:col>5896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490" r:id="rId375"/>
      </mc:Fallback>
    </mc:AlternateContent>
    <mc:AlternateContent xmlns:mc="http://schemas.openxmlformats.org/markup-compatibility/2006">
      <mc:Choice Requires="x14">
        <oleObject progId="Equation.3" shapeId="5491" r:id="rId376">
          <objectPr defaultSize="0" autoPict="0" r:id="rId7">
            <anchor moveWithCells="1" sizeWithCells="1">
              <from>
                <xdr:col>5890</xdr:col>
                <xdr:colOff>200025</xdr:colOff>
                <xdr:row>131061</xdr:row>
                <xdr:rowOff>95250</xdr:rowOff>
              </from>
              <to>
                <xdr:col>5896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491" r:id="rId376"/>
      </mc:Fallback>
    </mc:AlternateContent>
    <mc:AlternateContent xmlns:mc="http://schemas.openxmlformats.org/markup-compatibility/2006">
      <mc:Choice Requires="x14">
        <oleObject progId="Equation.3" shapeId="5492" r:id="rId377">
          <objectPr defaultSize="0" autoPict="0" r:id="rId7">
            <anchor moveWithCells="1" sizeWithCells="1">
              <from>
                <xdr:col>5890</xdr:col>
                <xdr:colOff>200025</xdr:colOff>
                <xdr:row>196597</xdr:row>
                <xdr:rowOff>95250</xdr:rowOff>
              </from>
              <to>
                <xdr:col>5896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492" r:id="rId377"/>
      </mc:Fallback>
    </mc:AlternateContent>
    <mc:AlternateContent xmlns:mc="http://schemas.openxmlformats.org/markup-compatibility/2006">
      <mc:Choice Requires="x14">
        <oleObject progId="Equation.3" shapeId="5493" r:id="rId378">
          <objectPr defaultSize="0" autoPict="0" r:id="rId7">
            <anchor moveWithCells="1" sizeWithCells="1">
              <from>
                <xdr:col>5890</xdr:col>
                <xdr:colOff>200025</xdr:colOff>
                <xdr:row>262133</xdr:row>
                <xdr:rowOff>95250</xdr:rowOff>
              </from>
              <to>
                <xdr:col>5896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493" r:id="rId378"/>
      </mc:Fallback>
    </mc:AlternateContent>
    <mc:AlternateContent xmlns:mc="http://schemas.openxmlformats.org/markup-compatibility/2006">
      <mc:Choice Requires="x14">
        <oleObject progId="Equation.3" shapeId="5494" r:id="rId379">
          <objectPr defaultSize="0" autoPict="0" r:id="rId7">
            <anchor moveWithCells="1" sizeWithCells="1">
              <from>
                <xdr:col>5890</xdr:col>
                <xdr:colOff>200025</xdr:colOff>
                <xdr:row>327669</xdr:row>
                <xdr:rowOff>95250</xdr:rowOff>
              </from>
              <to>
                <xdr:col>5896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494" r:id="rId379"/>
      </mc:Fallback>
    </mc:AlternateContent>
    <mc:AlternateContent xmlns:mc="http://schemas.openxmlformats.org/markup-compatibility/2006">
      <mc:Choice Requires="x14">
        <oleObject progId="Equation.3" shapeId="5495" r:id="rId380">
          <objectPr defaultSize="0" autoPict="0" r:id="rId7">
            <anchor moveWithCells="1" sizeWithCells="1">
              <from>
                <xdr:col>5890</xdr:col>
                <xdr:colOff>200025</xdr:colOff>
                <xdr:row>393205</xdr:row>
                <xdr:rowOff>95250</xdr:rowOff>
              </from>
              <to>
                <xdr:col>5896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495" r:id="rId380"/>
      </mc:Fallback>
    </mc:AlternateContent>
    <mc:AlternateContent xmlns:mc="http://schemas.openxmlformats.org/markup-compatibility/2006">
      <mc:Choice Requires="x14">
        <oleObject progId="Equation.3" shapeId="5496" r:id="rId381">
          <objectPr defaultSize="0" autoPict="0" r:id="rId7">
            <anchor moveWithCells="1" sizeWithCells="1">
              <from>
                <xdr:col>5890</xdr:col>
                <xdr:colOff>200025</xdr:colOff>
                <xdr:row>458741</xdr:row>
                <xdr:rowOff>95250</xdr:rowOff>
              </from>
              <to>
                <xdr:col>5896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496" r:id="rId381"/>
      </mc:Fallback>
    </mc:AlternateContent>
    <mc:AlternateContent xmlns:mc="http://schemas.openxmlformats.org/markup-compatibility/2006">
      <mc:Choice Requires="x14">
        <oleObject progId="Equation.3" shapeId="5497" r:id="rId382">
          <objectPr defaultSize="0" autoPict="0" r:id="rId7">
            <anchor moveWithCells="1" sizeWithCells="1">
              <from>
                <xdr:col>5890</xdr:col>
                <xdr:colOff>200025</xdr:colOff>
                <xdr:row>524277</xdr:row>
                <xdr:rowOff>95250</xdr:rowOff>
              </from>
              <to>
                <xdr:col>5896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497" r:id="rId382"/>
      </mc:Fallback>
    </mc:AlternateContent>
    <mc:AlternateContent xmlns:mc="http://schemas.openxmlformats.org/markup-compatibility/2006">
      <mc:Choice Requires="x14">
        <oleObject progId="Equation.3" shapeId="5498" r:id="rId383">
          <objectPr defaultSize="0" autoPict="0" r:id="rId7">
            <anchor moveWithCells="1" sizeWithCells="1">
              <from>
                <xdr:col>5890</xdr:col>
                <xdr:colOff>200025</xdr:colOff>
                <xdr:row>589813</xdr:row>
                <xdr:rowOff>95250</xdr:rowOff>
              </from>
              <to>
                <xdr:col>5896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498" r:id="rId383"/>
      </mc:Fallback>
    </mc:AlternateContent>
    <mc:AlternateContent xmlns:mc="http://schemas.openxmlformats.org/markup-compatibility/2006">
      <mc:Choice Requires="x14">
        <oleObject progId="Equation.3" shapeId="5499" r:id="rId384">
          <objectPr defaultSize="0" autoPict="0" r:id="rId7">
            <anchor moveWithCells="1" sizeWithCells="1">
              <from>
                <xdr:col>5890</xdr:col>
                <xdr:colOff>200025</xdr:colOff>
                <xdr:row>655349</xdr:row>
                <xdr:rowOff>95250</xdr:rowOff>
              </from>
              <to>
                <xdr:col>5896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499" r:id="rId384"/>
      </mc:Fallback>
    </mc:AlternateContent>
    <mc:AlternateContent xmlns:mc="http://schemas.openxmlformats.org/markup-compatibility/2006">
      <mc:Choice Requires="x14">
        <oleObject progId="Equation.3" shapeId="5500" r:id="rId385">
          <objectPr defaultSize="0" autoPict="0" r:id="rId7">
            <anchor moveWithCells="1" sizeWithCells="1">
              <from>
                <xdr:col>5890</xdr:col>
                <xdr:colOff>200025</xdr:colOff>
                <xdr:row>720885</xdr:row>
                <xdr:rowOff>95250</xdr:rowOff>
              </from>
              <to>
                <xdr:col>5896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500" r:id="rId385"/>
      </mc:Fallback>
    </mc:AlternateContent>
    <mc:AlternateContent xmlns:mc="http://schemas.openxmlformats.org/markup-compatibility/2006">
      <mc:Choice Requires="x14">
        <oleObject progId="Equation.3" shapeId="5501" r:id="rId386">
          <objectPr defaultSize="0" autoPict="0" r:id="rId7">
            <anchor moveWithCells="1" sizeWithCells="1">
              <from>
                <xdr:col>5890</xdr:col>
                <xdr:colOff>200025</xdr:colOff>
                <xdr:row>786421</xdr:row>
                <xdr:rowOff>95250</xdr:rowOff>
              </from>
              <to>
                <xdr:col>5896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501" r:id="rId386"/>
      </mc:Fallback>
    </mc:AlternateContent>
    <mc:AlternateContent xmlns:mc="http://schemas.openxmlformats.org/markup-compatibility/2006">
      <mc:Choice Requires="x14">
        <oleObject progId="Equation.3" shapeId="5502" r:id="rId387">
          <objectPr defaultSize="0" autoPict="0" r:id="rId7">
            <anchor moveWithCells="1" sizeWithCells="1">
              <from>
                <xdr:col>5890</xdr:col>
                <xdr:colOff>200025</xdr:colOff>
                <xdr:row>851957</xdr:row>
                <xdr:rowOff>95250</xdr:rowOff>
              </from>
              <to>
                <xdr:col>5896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502" r:id="rId387"/>
      </mc:Fallback>
    </mc:AlternateContent>
    <mc:AlternateContent xmlns:mc="http://schemas.openxmlformats.org/markup-compatibility/2006">
      <mc:Choice Requires="x14">
        <oleObject progId="Equation.3" shapeId="5503" r:id="rId388">
          <objectPr defaultSize="0" autoPict="0" r:id="rId7">
            <anchor moveWithCells="1" sizeWithCells="1">
              <from>
                <xdr:col>5890</xdr:col>
                <xdr:colOff>200025</xdr:colOff>
                <xdr:row>917493</xdr:row>
                <xdr:rowOff>95250</xdr:rowOff>
              </from>
              <to>
                <xdr:col>5896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503" r:id="rId388"/>
      </mc:Fallback>
    </mc:AlternateContent>
    <mc:AlternateContent xmlns:mc="http://schemas.openxmlformats.org/markup-compatibility/2006">
      <mc:Choice Requires="x14">
        <oleObject progId="Equation.3" shapeId="5504" r:id="rId389">
          <objectPr defaultSize="0" autoPict="0" r:id="rId7">
            <anchor moveWithCells="1" sizeWithCells="1">
              <from>
                <xdr:col>5890</xdr:col>
                <xdr:colOff>200025</xdr:colOff>
                <xdr:row>983029</xdr:row>
                <xdr:rowOff>95250</xdr:rowOff>
              </from>
              <to>
                <xdr:col>5896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504" r:id="rId389"/>
      </mc:Fallback>
    </mc:AlternateContent>
    <mc:AlternateContent xmlns:mc="http://schemas.openxmlformats.org/markup-compatibility/2006">
      <mc:Choice Requires="x14">
        <oleObject progId="Equation.3" shapeId="5505" r:id="rId390">
          <objectPr defaultSize="0" autoPict="0" r:id="rId7">
            <anchor moveWithCells="1" sizeWithCells="1">
              <from>
                <xdr:col>6146</xdr:col>
                <xdr:colOff>200025</xdr:colOff>
                <xdr:row>10</xdr:row>
                <xdr:rowOff>95250</xdr:rowOff>
              </from>
              <to>
                <xdr:col>6152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505" r:id="rId390"/>
      </mc:Fallback>
    </mc:AlternateContent>
    <mc:AlternateContent xmlns:mc="http://schemas.openxmlformats.org/markup-compatibility/2006">
      <mc:Choice Requires="x14">
        <oleObject progId="Equation.3" shapeId="5506" r:id="rId391">
          <objectPr defaultSize="0" autoPict="0" r:id="rId7">
            <anchor moveWithCells="1" sizeWithCells="1">
              <from>
                <xdr:col>6146</xdr:col>
                <xdr:colOff>200025</xdr:colOff>
                <xdr:row>65525</xdr:row>
                <xdr:rowOff>95250</xdr:rowOff>
              </from>
              <to>
                <xdr:col>6152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506" r:id="rId391"/>
      </mc:Fallback>
    </mc:AlternateContent>
    <mc:AlternateContent xmlns:mc="http://schemas.openxmlformats.org/markup-compatibility/2006">
      <mc:Choice Requires="x14">
        <oleObject progId="Equation.3" shapeId="5507" r:id="rId392">
          <objectPr defaultSize="0" autoPict="0" r:id="rId7">
            <anchor moveWithCells="1" sizeWithCells="1">
              <from>
                <xdr:col>6146</xdr:col>
                <xdr:colOff>200025</xdr:colOff>
                <xdr:row>131061</xdr:row>
                <xdr:rowOff>95250</xdr:rowOff>
              </from>
              <to>
                <xdr:col>6152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507" r:id="rId392"/>
      </mc:Fallback>
    </mc:AlternateContent>
    <mc:AlternateContent xmlns:mc="http://schemas.openxmlformats.org/markup-compatibility/2006">
      <mc:Choice Requires="x14">
        <oleObject progId="Equation.3" shapeId="5508" r:id="rId393">
          <objectPr defaultSize="0" autoPict="0" r:id="rId7">
            <anchor moveWithCells="1" sizeWithCells="1">
              <from>
                <xdr:col>6146</xdr:col>
                <xdr:colOff>200025</xdr:colOff>
                <xdr:row>196597</xdr:row>
                <xdr:rowOff>95250</xdr:rowOff>
              </from>
              <to>
                <xdr:col>6152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508" r:id="rId393"/>
      </mc:Fallback>
    </mc:AlternateContent>
    <mc:AlternateContent xmlns:mc="http://schemas.openxmlformats.org/markup-compatibility/2006">
      <mc:Choice Requires="x14">
        <oleObject progId="Equation.3" shapeId="5509" r:id="rId394">
          <objectPr defaultSize="0" autoPict="0" r:id="rId7">
            <anchor moveWithCells="1" sizeWithCells="1">
              <from>
                <xdr:col>6146</xdr:col>
                <xdr:colOff>200025</xdr:colOff>
                <xdr:row>262133</xdr:row>
                <xdr:rowOff>95250</xdr:rowOff>
              </from>
              <to>
                <xdr:col>6152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509" r:id="rId394"/>
      </mc:Fallback>
    </mc:AlternateContent>
    <mc:AlternateContent xmlns:mc="http://schemas.openxmlformats.org/markup-compatibility/2006">
      <mc:Choice Requires="x14">
        <oleObject progId="Equation.3" shapeId="5510" r:id="rId395">
          <objectPr defaultSize="0" autoPict="0" r:id="rId7">
            <anchor moveWithCells="1" sizeWithCells="1">
              <from>
                <xdr:col>6146</xdr:col>
                <xdr:colOff>200025</xdr:colOff>
                <xdr:row>327669</xdr:row>
                <xdr:rowOff>95250</xdr:rowOff>
              </from>
              <to>
                <xdr:col>6152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510" r:id="rId395"/>
      </mc:Fallback>
    </mc:AlternateContent>
    <mc:AlternateContent xmlns:mc="http://schemas.openxmlformats.org/markup-compatibility/2006">
      <mc:Choice Requires="x14">
        <oleObject progId="Equation.3" shapeId="5511" r:id="rId396">
          <objectPr defaultSize="0" autoPict="0" r:id="rId7">
            <anchor moveWithCells="1" sizeWithCells="1">
              <from>
                <xdr:col>6146</xdr:col>
                <xdr:colOff>200025</xdr:colOff>
                <xdr:row>393205</xdr:row>
                <xdr:rowOff>95250</xdr:rowOff>
              </from>
              <to>
                <xdr:col>6152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511" r:id="rId396"/>
      </mc:Fallback>
    </mc:AlternateContent>
    <mc:AlternateContent xmlns:mc="http://schemas.openxmlformats.org/markup-compatibility/2006">
      <mc:Choice Requires="x14">
        <oleObject progId="Equation.3" shapeId="5512" r:id="rId397">
          <objectPr defaultSize="0" autoPict="0" r:id="rId7">
            <anchor moveWithCells="1" sizeWithCells="1">
              <from>
                <xdr:col>6146</xdr:col>
                <xdr:colOff>200025</xdr:colOff>
                <xdr:row>458741</xdr:row>
                <xdr:rowOff>95250</xdr:rowOff>
              </from>
              <to>
                <xdr:col>6152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512" r:id="rId397"/>
      </mc:Fallback>
    </mc:AlternateContent>
    <mc:AlternateContent xmlns:mc="http://schemas.openxmlformats.org/markup-compatibility/2006">
      <mc:Choice Requires="x14">
        <oleObject progId="Equation.3" shapeId="5513" r:id="rId398">
          <objectPr defaultSize="0" autoPict="0" r:id="rId7">
            <anchor moveWithCells="1" sizeWithCells="1">
              <from>
                <xdr:col>6146</xdr:col>
                <xdr:colOff>200025</xdr:colOff>
                <xdr:row>524277</xdr:row>
                <xdr:rowOff>95250</xdr:rowOff>
              </from>
              <to>
                <xdr:col>6152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513" r:id="rId398"/>
      </mc:Fallback>
    </mc:AlternateContent>
    <mc:AlternateContent xmlns:mc="http://schemas.openxmlformats.org/markup-compatibility/2006">
      <mc:Choice Requires="x14">
        <oleObject progId="Equation.3" shapeId="5514" r:id="rId399">
          <objectPr defaultSize="0" autoPict="0" r:id="rId7">
            <anchor moveWithCells="1" sizeWithCells="1">
              <from>
                <xdr:col>6146</xdr:col>
                <xdr:colOff>200025</xdr:colOff>
                <xdr:row>589813</xdr:row>
                <xdr:rowOff>95250</xdr:rowOff>
              </from>
              <to>
                <xdr:col>6152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514" r:id="rId399"/>
      </mc:Fallback>
    </mc:AlternateContent>
    <mc:AlternateContent xmlns:mc="http://schemas.openxmlformats.org/markup-compatibility/2006">
      <mc:Choice Requires="x14">
        <oleObject progId="Equation.3" shapeId="5515" r:id="rId400">
          <objectPr defaultSize="0" autoPict="0" r:id="rId7">
            <anchor moveWithCells="1" sizeWithCells="1">
              <from>
                <xdr:col>6146</xdr:col>
                <xdr:colOff>200025</xdr:colOff>
                <xdr:row>655349</xdr:row>
                <xdr:rowOff>95250</xdr:rowOff>
              </from>
              <to>
                <xdr:col>6152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515" r:id="rId400"/>
      </mc:Fallback>
    </mc:AlternateContent>
    <mc:AlternateContent xmlns:mc="http://schemas.openxmlformats.org/markup-compatibility/2006">
      <mc:Choice Requires="x14">
        <oleObject progId="Equation.3" shapeId="5516" r:id="rId401">
          <objectPr defaultSize="0" autoPict="0" r:id="rId7">
            <anchor moveWithCells="1" sizeWithCells="1">
              <from>
                <xdr:col>6146</xdr:col>
                <xdr:colOff>200025</xdr:colOff>
                <xdr:row>720885</xdr:row>
                <xdr:rowOff>95250</xdr:rowOff>
              </from>
              <to>
                <xdr:col>6152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516" r:id="rId401"/>
      </mc:Fallback>
    </mc:AlternateContent>
    <mc:AlternateContent xmlns:mc="http://schemas.openxmlformats.org/markup-compatibility/2006">
      <mc:Choice Requires="x14">
        <oleObject progId="Equation.3" shapeId="5517" r:id="rId402">
          <objectPr defaultSize="0" autoPict="0" r:id="rId7">
            <anchor moveWithCells="1" sizeWithCells="1">
              <from>
                <xdr:col>6146</xdr:col>
                <xdr:colOff>200025</xdr:colOff>
                <xdr:row>786421</xdr:row>
                <xdr:rowOff>95250</xdr:rowOff>
              </from>
              <to>
                <xdr:col>6152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517" r:id="rId402"/>
      </mc:Fallback>
    </mc:AlternateContent>
    <mc:AlternateContent xmlns:mc="http://schemas.openxmlformats.org/markup-compatibility/2006">
      <mc:Choice Requires="x14">
        <oleObject progId="Equation.3" shapeId="5518" r:id="rId403">
          <objectPr defaultSize="0" autoPict="0" r:id="rId7">
            <anchor moveWithCells="1" sizeWithCells="1">
              <from>
                <xdr:col>6146</xdr:col>
                <xdr:colOff>200025</xdr:colOff>
                <xdr:row>851957</xdr:row>
                <xdr:rowOff>95250</xdr:rowOff>
              </from>
              <to>
                <xdr:col>6152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518" r:id="rId403"/>
      </mc:Fallback>
    </mc:AlternateContent>
    <mc:AlternateContent xmlns:mc="http://schemas.openxmlformats.org/markup-compatibility/2006">
      <mc:Choice Requires="x14">
        <oleObject progId="Equation.3" shapeId="5519" r:id="rId404">
          <objectPr defaultSize="0" autoPict="0" r:id="rId7">
            <anchor moveWithCells="1" sizeWithCells="1">
              <from>
                <xdr:col>6146</xdr:col>
                <xdr:colOff>200025</xdr:colOff>
                <xdr:row>917493</xdr:row>
                <xdr:rowOff>95250</xdr:rowOff>
              </from>
              <to>
                <xdr:col>6152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519" r:id="rId404"/>
      </mc:Fallback>
    </mc:AlternateContent>
    <mc:AlternateContent xmlns:mc="http://schemas.openxmlformats.org/markup-compatibility/2006">
      <mc:Choice Requires="x14">
        <oleObject progId="Equation.3" shapeId="5520" r:id="rId405">
          <objectPr defaultSize="0" autoPict="0" r:id="rId7">
            <anchor moveWithCells="1" sizeWithCells="1">
              <from>
                <xdr:col>6146</xdr:col>
                <xdr:colOff>200025</xdr:colOff>
                <xdr:row>983029</xdr:row>
                <xdr:rowOff>95250</xdr:rowOff>
              </from>
              <to>
                <xdr:col>6152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520" r:id="rId405"/>
      </mc:Fallback>
    </mc:AlternateContent>
    <mc:AlternateContent xmlns:mc="http://schemas.openxmlformats.org/markup-compatibility/2006">
      <mc:Choice Requires="x14">
        <oleObject progId="Equation.3" shapeId="5521" r:id="rId406">
          <objectPr defaultSize="0" autoPict="0" r:id="rId7">
            <anchor moveWithCells="1" sizeWithCells="1">
              <from>
                <xdr:col>6402</xdr:col>
                <xdr:colOff>200025</xdr:colOff>
                <xdr:row>10</xdr:row>
                <xdr:rowOff>95250</xdr:rowOff>
              </from>
              <to>
                <xdr:col>6408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521" r:id="rId406"/>
      </mc:Fallback>
    </mc:AlternateContent>
    <mc:AlternateContent xmlns:mc="http://schemas.openxmlformats.org/markup-compatibility/2006">
      <mc:Choice Requires="x14">
        <oleObject progId="Equation.3" shapeId="5522" r:id="rId407">
          <objectPr defaultSize="0" autoPict="0" r:id="rId7">
            <anchor moveWithCells="1" sizeWithCells="1">
              <from>
                <xdr:col>6402</xdr:col>
                <xdr:colOff>200025</xdr:colOff>
                <xdr:row>65525</xdr:row>
                <xdr:rowOff>95250</xdr:rowOff>
              </from>
              <to>
                <xdr:col>6408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522" r:id="rId407"/>
      </mc:Fallback>
    </mc:AlternateContent>
    <mc:AlternateContent xmlns:mc="http://schemas.openxmlformats.org/markup-compatibility/2006">
      <mc:Choice Requires="x14">
        <oleObject progId="Equation.3" shapeId="5523" r:id="rId408">
          <objectPr defaultSize="0" autoPict="0" r:id="rId7">
            <anchor moveWithCells="1" sizeWithCells="1">
              <from>
                <xdr:col>6402</xdr:col>
                <xdr:colOff>200025</xdr:colOff>
                <xdr:row>131061</xdr:row>
                <xdr:rowOff>95250</xdr:rowOff>
              </from>
              <to>
                <xdr:col>6408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523" r:id="rId408"/>
      </mc:Fallback>
    </mc:AlternateContent>
    <mc:AlternateContent xmlns:mc="http://schemas.openxmlformats.org/markup-compatibility/2006">
      <mc:Choice Requires="x14">
        <oleObject progId="Equation.3" shapeId="5524" r:id="rId409">
          <objectPr defaultSize="0" autoPict="0" r:id="rId7">
            <anchor moveWithCells="1" sizeWithCells="1">
              <from>
                <xdr:col>6402</xdr:col>
                <xdr:colOff>200025</xdr:colOff>
                <xdr:row>196597</xdr:row>
                <xdr:rowOff>95250</xdr:rowOff>
              </from>
              <to>
                <xdr:col>6408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524" r:id="rId409"/>
      </mc:Fallback>
    </mc:AlternateContent>
    <mc:AlternateContent xmlns:mc="http://schemas.openxmlformats.org/markup-compatibility/2006">
      <mc:Choice Requires="x14">
        <oleObject progId="Equation.3" shapeId="5525" r:id="rId410">
          <objectPr defaultSize="0" autoPict="0" r:id="rId7">
            <anchor moveWithCells="1" sizeWithCells="1">
              <from>
                <xdr:col>6402</xdr:col>
                <xdr:colOff>200025</xdr:colOff>
                <xdr:row>262133</xdr:row>
                <xdr:rowOff>95250</xdr:rowOff>
              </from>
              <to>
                <xdr:col>6408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525" r:id="rId410"/>
      </mc:Fallback>
    </mc:AlternateContent>
    <mc:AlternateContent xmlns:mc="http://schemas.openxmlformats.org/markup-compatibility/2006">
      <mc:Choice Requires="x14">
        <oleObject progId="Equation.3" shapeId="5526" r:id="rId411">
          <objectPr defaultSize="0" autoPict="0" r:id="rId7">
            <anchor moveWithCells="1" sizeWithCells="1">
              <from>
                <xdr:col>6402</xdr:col>
                <xdr:colOff>200025</xdr:colOff>
                <xdr:row>327669</xdr:row>
                <xdr:rowOff>95250</xdr:rowOff>
              </from>
              <to>
                <xdr:col>6408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526" r:id="rId411"/>
      </mc:Fallback>
    </mc:AlternateContent>
    <mc:AlternateContent xmlns:mc="http://schemas.openxmlformats.org/markup-compatibility/2006">
      <mc:Choice Requires="x14">
        <oleObject progId="Equation.3" shapeId="5527" r:id="rId412">
          <objectPr defaultSize="0" autoPict="0" r:id="rId7">
            <anchor moveWithCells="1" sizeWithCells="1">
              <from>
                <xdr:col>6402</xdr:col>
                <xdr:colOff>200025</xdr:colOff>
                <xdr:row>393205</xdr:row>
                <xdr:rowOff>95250</xdr:rowOff>
              </from>
              <to>
                <xdr:col>6408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527" r:id="rId412"/>
      </mc:Fallback>
    </mc:AlternateContent>
    <mc:AlternateContent xmlns:mc="http://schemas.openxmlformats.org/markup-compatibility/2006">
      <mc:Choice Requires="x14">
        <oleObject progId="Equation.3" shapeId="5528" r:id="rId413">
          <objectPr defaultSize="0" autoPict="0" r:id="rId7">
            <anchor moveWithCells="1" sizeWithCells="1">
              <from>
                <xdr:col>6402</xdr:col>
                <xdr:colOff>200025</xdr:colOff>
                <xdr:row>458741</xdr:row>
                <xdr:rowOff>95250</xdr:rowOff>
              </from>
              <to>
                <xdr:col>6408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528" r:id="rId413"/>
      </mc:Fallback>
    </mc:AlternateContent>
    <mc:AlternateContent xmlns:mc="http://schemas.openxmlformats.org/markup-compatibility/2006">
      <mc:Choice Requires="x14">
        <oleObject progId="Equation.3" shapeId="5529" r:id="rId414">
          <objectPr defaultSize="0" autoPict="0" r:id="rId7">
            <anchor moveWithCells="1" sizeWithCells="1">
              <from>
                <xdr:col>6402</xdr:col>
                <xdr:colOff>200025</xdr:colOff>
                <xdr:row>524277</xdr:row>
                <xdr:rowOff>95250</xdr:rowOff>
              </from>
              <to>
                <xdr:col>6408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529" r:id="rId414"/>
      </mc:Fallback>
    </mc:AlternateContent>
    <mc:AlternateContent xmlns:mc="http://schemas.openxmlformats.org/markup-compatibility/2006">
      <mc:Choice Requires="x14">
        <oleObject progId="Equation.3" shapeId="5530" r:id="rId415">
          <objectPr defaultSize="0" autoPict="0" r:id="rId7">
            <anchor moveWithCells="1" sizeWithCells="1">
              <from>
                <xdr:col>6402</xdr:col>
                <xdr:colOff>200025</xdr:colOff>
                <xdr:row>589813</xdr:row>
                <xdr:rowOff>95250</xdr:rowOff>
              </from>
              <to>
                <xdr:col>6408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530" r:id="rId415"/>
      </mc:Fallback>
    </mc:AlternateContent>
    <mc:AlternateContent xmlns:mc="http://schemas.openxmlformats.org/markup-compatibility/2006">
      <mc:Choice Requires="x14">
        <oleObject progId="Equation.3" shapeId="5531" r:id="rId416">
          <objectPr defaultSize="0" autoPict="0" r:id="rId7">
            <anchor moveWithCells="1" sizeWithCells="1">
              <from>
                <xdr:col>6402</xdr:col>
                <xdr:colOff>200025</xdr:colOff>
                <xdr:row>655349</xdr:row>
                <xdr:rowOff>95250</xdr:rowOff>
              </from>
              <to>
                <xdr:col>6408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531" r:id="rId416"/>
      </mc:Fallback>
    </mc:AlternateContent>
    <mc:AlternateContent xmlns:mc="http://schemas.openxmlformats.org/markup-compatibility/2006">
      <mc:Choice Requires="x14">
        <oleObject progId="Equation.3" shapeId="5532" r:id="rId417">
          <objectPr defaultSize="0" autoPict="0" r:id="rId7">
            <anchor moveWithCells="1" sizeWithCells="1">
              <from>
                <xdr:col>6402</xdr:col>
                <xdr:colOff>200025</xdr:colOff>
                <xdr:row>720885</xdr:row>
                <xdr:rowOff>95250</xdr:rowOff>
              </from>
              <to>
                <xdr:col>6408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532" r:id="rId417"/>
      </mc:Fallback>
    </mc:AlternateContent>
    <mc:AlternateContent xmlns:mc="http://schemas.openxmlformats.org/markup-compatibility/2006">
      <mc:Choice Requires="x14">
        <oleObject progId="Equation.3" shapeId="5533" r:id="rId418">
          <objectPr defaultSize="0" autoPict="0" r:id="rId7">
            <anchor moveWithCells="1" sizeWithCells="1">
              <from>
                <xdr:col>6402</xdr:col>
                <xdr:colOff>200025</xdr:colOff>
                <xdr:row>786421</xdr:row>
                <xdr:rowOff>95250</xdr:rowOff>
              </from>
              <to>
                <xdr:col>6408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533" r:id="rId418"/>
      </mc:Fallback>
    </mc:AlternateContent>
    <mc:AlternateContent xmlns:mc="http://schemas.openxmlformats.org/markup-compatibility/2006">
      <mc:Choice Requires="x14">
        <oleObject progId="Equation.3" shapeId="5534" r:id="rId419">
          <objectPr defaultSize="0" autoPict="0" r:id="rId7">
            <anchor moveWithCells="1" sizeWithCells="1">
              <from>
                <xdr:col>6402</xdr:col>
                <xdr:colOff>200025</xdr:colOff>
                <xdr:row>851957</xdr:row>
                <xdr:rowOff>95250</xdr:rowOff>
              </from>
              <to>
                <xdr:col>6408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534" r:id="rId419"/>
      </mc:Fallback>
    </mc:AlternateContent>
    <mc:AlternateContent xmlns:mc="http://schemas.openxmlformats.org/markup-compatibility/2006">
      <mc:Choice Requires="x14">
        <oleObject progId="Equation.3" shapeId="5535" r:id="rId420">
          <objectPr defaultSize="0" autoPict="0" r:id="rId7">
            <anchor moveWithCells="1" sizeWithCells="1">
              <from>
                <xdr:col>6402</xdr:col>
                <xdr:colOff>200025</xdr:colOff>
                <xdr:row>917493</xdr:row>
                <xdr:rowOff>95250</xdr:rowOff>
              </from>
              <to>
                <xdr:col>6408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535" r:id="rId420"/>
      </mc:Fallback>
    </mc:AlternateContent>
    <mc:AlternateContent xmlns:mc="http://schemas.openxmlformats.org/markup-compatibility/2006">
      <mc:Choice Requires="x14">
        <oleObject progId="Equation.3" shapeId="5536" r:id="rId421">
          <objectPr defaultSize="0" autoPict="0" r:id="rId7">
            <anchor moveWithCells="1" sizeWithCells="1">
              <from>
                <xdr:col>6402</xdr:col>
                <xdr:colOff>200025</xdr:colOff>
                <xdr:row>983029</xdr:row>
                <xdr:rowOff>95250</xdr:rowOff>
              </from>
              <to>
                <xdr:col>6408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536" r:id="rId421"/>
      </mc:Fallback>
    </mc:AlternateContent>
    <mc:AlternateContent xmlns:mc="http://schemas.openxmlformats.org/markup-compatibility/2006">
      <mc:Choice Requires="x14">
        <oleObject progId="Equation.3" shapeId="5537" r:id="rId422">
          <objectPr defaultSize="0" autoPict="0" r:id="rId7">
            <anchor moveWithCells="1" sizeWithCells="1">
              <from>
                <xdr:col>6658</xdr:col>
                <xdr:colOff>200025</xdr:colOff>
                <xdr:row>10</xdr:row>
                <xdr:rowOff>95250</xdr:rowOff>
              </from>
              <to>
                <xdr:col>6664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537" r:id="rId422"/>
      </mc:Fallback>
    </mc:AlternateContent>
    <mc:AlternateContent xmlns:mc="http://schemas.openxmlformats.org/markup-compatibility/2006">
      <mc:Choice Requires="x14">
        <oleObject progId="Equation.3" shapeId="5538" r:id="rId423">
          <objectPr defaultSize="0" autoPict="0" r:id="rId7">
            <anchor moveWithCells="1" sizeWithCells="1">
              <from>
                <xdr:col>6658</xdr:col>
                <xdr:colOff>200025</xdr:colOff>
                <xdr:row>65525</xdr:row>
                <xdr:rowOff>95250</xdr:rowOff>
              </from>
              <to>
                <xdr:col>6664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538" r:id="rId423"/>
      </mc:Fallback>
    </mc:AlternateContent>
    <mc:AlternateContent xmlns:mc="http://schemas.openxmlformats.org/markup-compatibility/2006">
      <mc:Choice Requires="x14">
        <oleObject progId="Equation.3" shapeId="5539" r:id="rId424">
          <objectPr defaultSize="0" autoPict="0" r:id="rId7">
            <anchor moveWithCells="1" sizeWithCells="1">
              <from>
                <xdr:col>6658</xdr:col>
                <xdr:colOff>200025</xdr:colOff>
                <xdr:row>131061</xdr:row>
                <xdr:rowOff>95250</xdr:rowOff>
              </from>
              <to>
                <xdr:col>6664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539" r:id="rId424"/>
      </mc:Fallback>
    </mc:AlternateContent>
    <mc:AlternateContent xmlns:mc="http://schemas.openxmlformats.org/markup-compatibility/2006">
      <mc:Choice Requires="x14">
        <oleObject progId="Equation.3" shapeId="5540" r:id="rId425">
          <objectPr defaultSize="0" autoPict="0" r:id="rId7">
            <anchor moveWithCells="1" sizeWithCells="1">
              <from>
                <xdr:col>6658</xdr:col>
                <xdr:colOff>200025</xdr:colOff>
                <xdr:row>196597</xdr:row>
                <xdr:rowOff>95250</xdr:rowOff>
              </from>
              <to>
                <xdr:col>6664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540" r:id="rId425"/>
      </mc:Fallback>
    </mc:AlternateContent>
    <mc:AlternateContent xmlns:mc="http://schemas.openxmlformats.org/markup-compatibility/2006">
      <mc:Choice Requires="x14">
        <oleObject progId="Equation.3" shapeId="5541" r:id="rId426">
          <objectPr defaultSize="0" autoPict="0" r:id="rId7">
            <anchor moveWithCells="1" sizeWithCells="1">
              <from>
                <xdr:col>6658</xdr:col>
                <xdr:colOff>200025</xdr:colOff>
                <xdr:row>262133</xdr:row>
                <xdr:rowOff>95250</xdr:rowOff>
              </from>
              <to>
                <xdr:col>6664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541" r:id="rId426"/>
      </mc:Fallback>
    </mc:AlternateContent>
    <mc:AlternateContent xmlns:mc="http://schemas.openxmlformats.org/markup-compatibility/2006">
      <mc:Choice Requires="x14">
        <oleObject progId="Equation.3" shapeId="5542" r:id="rId427">
          <objectPr defaultSize="0" autoPict="0" r:id="rId7">
            <anchor moveWithCells="1" sizeWithCells="1">
              <from>
                <xdr:col>6658</xdr:col>
                <xdr:colOff>200025</xdr:colOff>
                <xdr:row>327669</xdr:row>
                <xdr:rowOff>95250</xdr:rowOff>
              </from>
              <to>
                <xdr:col>6664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542" r:id="rId427"/>
      </mc:Fallback>
    </mc:AlternateContent>
    <mc:AlternateContent xmlns:mc="http://schemas.openxmlformats.org/markup-compatibility/2006">
      <mc:Choice Requires="x14">
        <oleObject progId="Equation.3" shapeId="5543" r:id="rId428">
          <objectPr defaultSize="0" autoPict="0" r:id="rId7">
            <anchor moveWithCells="1" sizeWithCells="1">
              <from>
                <xdr:col>6658</xdr:col>
                <xdr:colOff>200025</xdr:colOff>
                <xdr:row>393205</xdr:row>
                <xdr:rowOff>95250</xdr:rowOff>
              </from>
              <to>
                <xdr:col>6664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543" r:id="rId428"/>
      </mc:Fallback>
    </mc:AlternateContent>
    <mc:AlternateContent xmlns:mc="http://schemas.openxmlformats.org/markup-compatibility/2006">
      <mc:Choice Requires="x14">
        <oleObject progId="Equation.3" shapeId="5544" r:id="rId429">
          <objectPr defaultSize="0" autoPict="0" r:id="rId7">
            <anchor moveWithCells="1" sizeWithCells="1">
              <from>
                <xdr:col>6658</xdr:col>
                <xdr:colOff>200025</xdr:colOff>
                <xdr:row>458741</xdr:row>
                <xdr:rowOff>95250</xdr:rowOff>
              </from>
              <to>
                <xdr:col>6664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544" r:id="rId429"/>
      </mc:Fallback>
    </mc:AlternateContent>
    <mc:AlternateContent xmlns:mc="http://schemas.openxmlformats.org/markup-compatibility/2006">
      <mc:Choice Requires="x14">
        <oleObject progId="Equation.3" shapeId="5545" r:id="rId430">
          <objectPr defaultSize="0" autoPict="0" r:id="rId7">
            <anchor moveWithCells="1" sizeWithCells="1">
              <from>
                <xdr:col>6658</xdr:col>
                <xdr:colOff>200025</xdr:colOff>
                <xdr:row>524277</xdr:row>
                <xdr:rowOff>95250</xdr:rowOff>
              </from>
              <to>
                <xdr:col>6664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545" r:id="rId430"/>
      </mc:Fallback>
    </mc:AlternateContent>
    <mc:AlternateContent xmlns:mc="http://schemas.openxmlformats.org/markup-compatibility/2006">
      <mc:Choice Requires="x14">
        <oleObject progId="Equation.3" shapeId="5546" r:id="rId431">
          <objectPr defaultSize="0" autoPict="0" r:id="rId7">
            <anchor moveWithCells="1" sizeWithCells="1">
              <from>
                <xdr:col>6658</xdr:col>
                <xdr:colOff>200025</xdr:colOff>
                <xdr:row>589813</xdr:row>
                <xdr:rowOff>95250</xdr:rowOff>
              </from>
              <to>
                <xdr:col>6664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546" r:id="rId431"/>
      </mc:Fallback>
    </mc:AlternateContent>
    <mc:AlternateContent xmlns:mc="http://schemas.openxmlformats.org/markup-compatibility/2006">
      <mc:Choice Requires="x14">
        <oleObject progId="Equation.3" shapeId="5547" r:id="rId432">
          <objectPr defaultSize="0" autoPict="0" r:id="rId7">
            <anchor moveWithCells="1" sizeWithCells="1">
              <from>
                <xdr:col>6658</xdr:col>
                <xdr:colOff>200025</xdr:colOff>
                <xdr:row>655349</xdr:row>
                <xdr:rowOff>95250</xdr:rowOff>
              </from>
              <to>
                <xdr:col>6664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547" r:id="rId432"/>
      </mc:Fallback>
    </mc:AlternateContent>
    <mc:AlternateContent xmlns:mc="http://schemas.openxmlformats.org/markup-compatibility/2006">
      <mc:Choice Requires="x14">
        <oleObject progId="Equation.3" shapeId="5548" r:id="rId433">
          <objectPr defaultSize="0" autoPict="0" r:id="rId7">
            <anchor moveWithCells="1" sizeWithCells="1">
              <from>
                <xdr:col>6658</xdr:col>
                <xdr:colOff>200025</xdr:colOff>
                <xdr:row>720885</xdr:row>
                <xdr:rowOff>95250</xdr:rowOff>
              </from>
              <to>
                <xdr:col>6664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548" r:id="rId433"/>
      </mc:Fallback>
    </mc:AlternateContent>
    <mc:AlternateContent xmlns:mc="http://schemas.openxmlformats.org/markup-compatibility/2006">
      <mc:Choice Requires="x14">
        <oleObject progId="Equation.3" shapeId="5549" r:id="rId434">
          <objectPr defaultSize="0" autoPict="0" r:id="rId7">
            <anchor moveWithCells="1" sizeWithCells="1">
              <from>
                <xdr:col>6658</xdr:col>
                <xdr:colOff>200025</xdr:colOff>
                <xdr:row>786421</xdr:row>
                <xdr:rowOff>95250</xdr:rowOff>
              </from>
              <to>
                <xdr:col>6664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549" r:id="rId434"/>
      </mc:Fallback>
    </mc:AlternateContent>
    <mc:AlternateContent xmlns:mc="http://schemas.openxmlformats.org/markup-compatibility/2006">
      <mc:Choice Requires="x14">
        <oleObject progId="Equation.3" shapeId="5550" r:id="rId435">
          <objectPr defaultSize="0" autoPict="0" r:id="rId7">
            <anchor moveWithCells="1" sizeWithCells="1">
              <from>
                <xdr:col>6658</xdr:col>
                <xdr:colOff>200025</xdr:colOff>
                <xdr:row>851957</xdr:row>
                <xdr:rowOff>95250</xdr:rowOff>
              </from>
              <to>
                <xdr:col>6664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550" r:id="rId435"/>
      </mc:Fallback>
    </mc:AlternateContent>
    <mc:AlternateContent xmlns:mc="http://schemas.openxmlformats.org/markup-compatibility/2006">
      <mc:Choice Requires="x14">
        <oleObject progId="Equation.3" shapeId="5551" r:id="rId436">
          <objectPr defaultSize="0" autoPict="0" r:id="rId7">
            <anchor moveWithCells="1" sizeWithCells="1">
              <from>
                <xdr:col>6658</xdr:col>
                <xdr:colOff>200025</xdr:colOff>
                <xdr:row>917493</xdr:row>
                <xdr:rowOff>95250</xdr:rowOff>
              </from>
              <to>
                <xdr:col>6664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551" r:id="rId436"/>
      </mc:Fallback>
    </mc:AlternateContent>
    <mc:AlternateContent xmlns:mc="http://schemas.openxmlformats.org/markup-compatibility/2006">
      <mc:Choice Requires="x14">
        <oleObject progId="Equation.3" shapeId="5552" r:id="rId437">
          <objectPr defaultSize="0" autoPict="0" r:id="rId7">
            <anchor moveWithCells="1" sizeWithCells="1">
              <from>
                <xdr:col>6658</xdr:col>
                <xdr:colOff>200025</xdr:colOff>
                <xdr:row>983029</xdr:row>
                <xdr:rowOff>95250</xdr:rowOff>
              </from>
              <to>
                <xdr:col>6664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552" r:id="rId437"/>
      </mc:Fallback>
    </mc:AlternateContent>
    <mc:AlternateContent xmlns:mc="http://schemas.openxmlformats.org/markup-compatibility/2006">
      <mc:Choice Requires="x14">
        <oleObject progId="Equation.3" shapeId="5553" r:id="rId438">
          <objectPr defaultSize="0" autoPict="0" r:id="rId7">
            <anchor moveWithCells="1" sizeWithCells="1">
              <from>
                <xdr:col>6914</xdr:col>
                <xdr:colOff>200025</xdr:colOff>
                <xdr:row>10</xdr:row>
                <xdr:rowOff>95250</xdr:rowOff>
              </from>
              <to>
                <xdr:col>6920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553" r:id="rId438"/>
      </mc:Fallback>
    </mc:AlternateContent>
    <mc:AlternateContent xmlns:mc="http://schemas.openxmlformats.org/markup-compatibility/2006">
      <mc:Choice Requires="x14">
        <oleObject progId="Equation.3" shapeId="5554" r:id="rId439">
          <objectPr defaultSize="0" autoPict="0" r:id="rId7">
            <anchor moveWithCells="1" sizeWithCells="1">
              <from>
                <xdr:col>6914</xdr:col>
                <xdr:colOff>200025</xdr:colOff>
                <xdr:row>65525</xdr:row>
                <xdr:rowOff>95250</xdr:rowOff>
              </from>
              <to>
                <xdr:col>6920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554" r:id="rId439"/>
      </mc:Fallback>
    </mc:AlternateContent>
    <mc:AlternateContent xmlns:mc="http://schemas.openxmlformats.org/markup-compatibility/2006">
      <mc:Choice Requires="x14">
        <oleObject progId="Equation.3" shapeId="5555" r:id="rId440">
          <objectPr defaultSize="0" autoPict="0" r:id="rId7">
            <anchor moveWithCells="1" sizeWithCells="1">
              <from>
                <xdr:col>6914</xdr:col>
                <xdr:colOff>200025</xdr:colOff>
                <xdr:row>131061</xdr:row>
                <xdr:rowOff>95250</xdr:rowOff>
              </from>
              <to>
                <xdr:col>6920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555" r:id="rId440"/>
      </mc:Fallback>
    </mc:AlternateContent>
    <mc:AlternateContent xmlns:mc="http://schemas.openxmlformats.org/markup-compatibility/2006">
      <mc:Choice Requires="x14">
        <oleObject progId="Equation.3" shapeId="5556" r:id="rId441">
          <objectPr defaultSize="0" autoPict="0" r:id="rId7">
            <anchor moveWithCells="1" sizeWithCells="1">
              <from>
                <xdr:col>6914</xdr:col>
                <xdr:colOff>200025</xdr:colOff>
                <xdr:row>196597</xdr:row>
                <xdr:rowOff>95250</xdr:rowOff>
              </from>
              <to>
                <xdr:col>6920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556" r:id="rId441"/>
      </mc:Fallback>
    </mc:AlternateContent>
    <mc:AlternateContent xmlns:mc="http://schemas.openxmlformats.org/markup-compatibility/2006">
      <mc:Choice Requires="x14">
        <oleObject progId="Equation.3" shapeId="5557" r:id="rId442">
          <objectPr defaultSize="0" autoPict="0" r:id="rId7">
            <anchor moveWithCells="1" sizeWithCells="1">
              <from>
                <xdr:col>6914</xdr:col>
                <xdr:colOff>200025</xdr:colOff>
                <xdr:row>262133</xdr:row>
                <xdr:rowOff>95250</xdr:rowOff>
              </from>
              <to>
                <xdr:col>6920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557" r:id="rId442"/>
      </mc:Fallback>
    </mc:AlternateContent>
    <mc:AlternateContent xmlns:mc="http://schemas.openxmlformats.org/markup-compatibility/2006">
      <mc:Choice Requires="x14">
        <oleObject progId="Equation.3" shapeId="5558" r:id="rId443">
          <objectPr defaultSize="0" autoPict="0" r:id="rId7">
            <anchor moveWithCells="1" sizeWithCells="1">
              <from>
                <xdr:col>6914</xdr:col>
                <xdr:colOff>200025</xdr:colOff>
                <xdr:row>327669</xdr:row>
                <xdr:rowOff>95250</xdr:rowOff>
              </from>
              <to>
                <xdr:col>6920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558" r:id="rId443"/>
      </mc:Fallback>
    </mc:AlternateContent>
    <mc:AlternateContent xmlns:mc="http://schemas.openxmlformats.org/markup-compatibility/2006">
      <mc:Choice Requires="x14">
        <oleObject progId="Equation.3" shapeId="5559" r:id="rId444">
          <objectPr defaultSize="0" autoPict="0" r:id="rId7">
            <anchor moveWithCells="1" sizeWithCells="1">
              <from>
                <xdr:col>6914</xdr:col>
                <xdr:colOff>200025</xdr:colOff>
                <xdr:row>393205</xdr:row>
                <xdr:rowOff>95250</xdr:rowOff>
              </from>
              <to>
                <xdr:col>6920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559" r:id="rId444"/>
      </mc:Fallback>
    </mc:AlternateContent>
    <mc:AlternateContent xmlns:mc="http://schemas.openxmlformats.org/markup-compatibility/2006">
      <mc:Choice Requires="x14">
        <oleObject progId="Equation.3" shapeId="5560" r:id="rId445">
          <objectPr defaultSize="0" autoPict="0" r:id="rId7">
            <anchor moveWithCells="1" sizeWithCells="1">
              <from>
                <xdr:col>6914</xdr:col>
                <xdr:colOff>200025</xdr:colOff>
                <xdr:row>458741</xdr:row>
                <xdr:rowOff>95250</xdr:rowOff>
              </from>
              <to>
                <xdr:col>6920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560" r:id="rId445"/>
      </mc:Fallback>
    </mc:AlternateContent>
    <mc:AlternateContent xmlns:mc="http://schemas.openxmlformats.org/markup-compatibility/2006">
      <mc:Choice Requires="x14">
        <oleObject progId="Equation.3" shapeId="5561" r:id="rId446">
          <objectPr defaultSize="0" autoPict="0" r:id="rId7">
            <anchor moveWithCells="1" sizeWithCells="1">
              <from>
                <xdr:col>6914</xdr:col>
                <xdr:colOff>200025</xdr:colOff>
                <xdr:row>524277</xdr:row>
                <xdr:rowOff>95250</xdr:rowOff>
              </from>
              <to>
                <xdr:col>6920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561" r:id="rId446"/>
      </mc:Fallback>
    </mc:AlternateContent>
    <mc:AlternateContent xmlns:mc="http://schemas.openxmlformats.org/markup-compatibility/2006">
      <mc:Choice Requires="x14">
        <oleObject progId="Equation.3" shapeId="5562" r:id="rId447">
          <objectPr defaultSize="0" autoPict="0" r:id="rId7">
            <anchor moveWithCells="1" sizeWithCells="1">
              <from>
                <xdr:col>6914</xdr:col>
                <xdr:colOff>200025</xdr:colOff>
                <xdr:row>589813</xdr:row>
                <xdr:rowOff>95250</xdr:rowOff>
              </from>
              <to>
                <xdr:col>6920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562" r:id="rId447"/>
      </mc:Fallback>
    </mc:AlternateContent>
    <mc:AlternateContent xmlns:mc="http://schemas.openxmlformats.org/markup-compatibility/2006">
      <mc:Choice Requires="x14">
        <oleObject progId="Equation.3" shapeId="5563" r:id="rId448">
          <objectPr defaultSize="0" autoPict="0" r:id="rId7">
            <anchor moveWithCells="1" sizeWithCells="1">
              <from>
                <xdr:col>6914</xdr:col>
                <xdr:colOff>200025</xdr:colOff>
                <xdr:row>655349</xdr:row>
                <xdr:rowOff>95250</xdr:rowOff>
              </from>
              <to>
                <xdr:col>6920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563" r:id="rId448"/>
      </mc:Fallback>
    </mc:AlternateContent>
    <mc:AlternateContent xmlns:mc="http://schemas.openxmlformats.org/markup-compatibility/2006">
      <mc:Choice Requires="x14">
        <oleObject progId="Equation.3" shapeId="5564" r:id="rId449">
          <objectPr defaultSize="0" autoPict="0" r:id="rId7">
            <anchor moveWithCells="1" sizeWithCells="1">
              <from>
                <xdr:col>6914</xdr:col>
                <xdr:colOff>200025</xdr:colOff>
                <xdr:row>720885</xdr:row>
                <xdr:rowOff>95250</xdr:rowOff>
              </from>
              <to>
                <xdr:col>6920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564" r:id="rId449"/>
      </mc:Fallback>
    </mc:AlternateContent>
    <mc:AlternateContent xmlns:mc="http://schemas.openxmlformats.org/markup-compatibility/2006">
      <mc:Choice Requires="x14">
        <oleObject progId="Equation.3" shapeId="5565" r:id="rId450">
          <objectPr defaultSize="0" autoPict="0" r:id="rId7">
            <anchor moveWithCells="1" sizeWithCells="1">
              <from>
                <xdr:col>6914</xdr:col>
                <xdr:colOff>200025</xdr:colOff>
                <xdr:row>786421</xdr:row>
                <xdr:rowOff>95250</xdr:rowOff>
              </from>
              <to>
                <xdr:col>6920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565" r:id="rId450"/>
      </mc:Fallback>
    </mc:AlternateContent>
    <mc:AlternateContent xmlns:mc="http://schemas.openxmlformats.org/markup-compatibility/2006">
      <mc:Choice Requires="x14">
        <oleObject progId="Equation.3" shapeId="5566" r:id="rId451">
          <objectPr defaultSize="0" autoPict="0" r:id="rId7">
            <anchor moveWithCells="1" sizeWithCells="1">
              <from>
                <xdr:col>6914</xdr:col>
                <xdr:colOff>200025</xdr:colOff>
                <xdr:row>851957</xdr:row>
                <xdr:rowOff>95250</xdr:rowOff>
              </from>
              <to>
                <xdr:col>6920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566" r:id="rId451"/>
      </mc:Fallback>
    </mc:AlternateContent>
    <mc:AlternateContent xmlns:mc="http://schemas.openxmlformats.org/markup-compatibility/2006">
      <mc:Choice Requires="x14">
        <oleObject progId="Equation.3" shapeId="5567" r:id="rId452">
          <objectPr defaultSize="0" autoPict="0" r:id="rId7">
            <anchor moveWithCells="1" sizeWithCells="1">
              <from>
                <xdr:col>6914</xdr:col>
                <xdr:colOff>200025</xdr:colOff>
                <xdr:row>917493</xdr:row>
                <xdr:rowOff>95250</xdr:rowOff>
              </from>
              <to>
                <xdr:col>6920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567" r:id="rId452"/>
      </mc:Fallback>
    </mc:AlternateContent>
    <mc:AlternateContent xmlns:mc="http://schemas.openxmlformats.org/markup-compatibility/2006">
      <mc:Choice Requires="x14">
        <oleObject progId="Equation.3" shapeId="5568" r:id="rId453">
          <objectPr defaultSize="0" autoPict="0" r:id="rId7">
            <anchor moveWithCells="1" sizeWithCells="1">
              <from>
                <xdr:col>6914</xdr:col>
                <xdr:colOff>200025</xdr:colOff>
                <xdr:row>983029</xdr:row>
                <xdr:rowOff>95250</xdr:rowOff>
              </from>
              <to>
                <xdr:col>6920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568" r:id="rId453"/>
      </mc:Fallback>
    </mc:AlternateContent>
    <mc:AlternateContent xmlns:mc="http://schemas.openxmlformats.org/markup-compatibility/2006">
      <mc:Choice Requires="x14">
        <oleObject progId="Equation.3" shapeId="5569" r:id="rId454">
          <objectPr defaultSize="0" autoPict="0" r:id="rId7">
            <anchor moveWithCells="1" sizeWithCells="1">
              <from>
                <xdr:col>7170</xdr:col>
                <xdr:colOff>200025</xdr:colOff>
                <xdr:row>10</xdr:row>
                <xdr:rowOff>95250</xdr:rowOff>
              </from>
              <to>
                <xdr:col>7176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569" r:id="rId454"/>
      </mc:Fallback>
    </mc:AlternateContent>
    <mc:AlternateContent xmlns:mc="http://schemas.openxmlformats.org/markup-compatibility/2006">
      <mc:Choice Requires="x14">
        <oleObject progId="Equation.3" shapeId="5570" r:id="rId455">
          <objectPr defaultSize="0" autoPict="0" r:id="rId7">
            <anchor moveWithCells="1" sizeWithCells="1">
              <from>
                <xdr:col>7170</xdr:col>
                <xdr:colOff>200025</xdr:colOff>
                <xdr:row>65525</xdr:row>
                <xdr:rowOff>95250</xdr:rowOff>
              </from>
              <to>
                <xdr:col>7176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570" r:id="rId455"/>
      </mc:Fallback>
    </mc:AlternateContent>
    <mc:AlternateContent xmlns:mc="http://schemas.openxmlformats.org/markup-compatibility/2006">
      <mc:Choice Requires="x14">
        <oleObject progId="Equation.3" shapeId="5571" r:id="rId456">
          <objectPr defaultSize="0" autoPict="0" r:id="rId7">
            <anchor moveWithCells="1" sizeWithCells="1">
              <from>
                <xdr:col>7170</xdr:col>
                <xdr:colOff>200025</xdr:colOff>
                <xdr:row>131061</xdr:row>
                <xdr:rowOff>95250</xdr:rowOff>
              </from>
              <to>
                <xdr:col>7176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571" r:id="rId456"/>
      </mc:Fallback>
    </mc:AlternateContent>
    <mc:AlternateContent xmlns:mc="http://schemas.openxmlformats.org/markup-compatibility/2006">
      <mc:Choice Requires="x14">
        <oleObject progId="Equation.3" shapeId="5572" r:id="rId457">
          <objectPr defaultSize="0" autoPict="0" r:id="rId7">
            <anchor moveWithCells="1" sizeWithCells="1">
              <from>
                <xdr:col>7170</xdr:col>
                <xdr:colOff>200025</xdr:colOff>
                <xdr:row>196597</xdr:row>
                <xdr:rowOff>95250</xdr:rowOff>
              </from>
              <to>
                <xdr:col>7176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572" r:id="rId457"/>
      </mc:Fallback>
    </mc:AlternateContent>
    <mc:AlternateContent xmlns:mc="http://schemas.openxmlformats.org/markup-compatibility/2006">
      <mc:Choice Requires="x14">
        <oleObject progId="Equation.3" shapeId="5573" r:id="rId458">
          <objectPr defaultSize="0" autoPict="0" r:id="rId7">
            <anchor moveWithCells="1" sizeWithCells="1">
              <from>
                <xdr:col>7170</xdr:col>
                <xdr:colOff>200025</xdr:colOff>
                <xdr:row>262133</xdr:row>
                <xdr:rowOff>95250</xdr:rowOff>
              </from>
              <to>
                <xdr:col>7176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573" r:id="rId458"/>
      </mc:Fallback>
    </mc:AlternateContent>
    <mc:AlternateContent xmlns:mc="http://schemas.openxmlformats.org/markup-compatibility/2006">
      <mc:Choice Requires="x14">
        <oleObject progId="Equation.3" shapeId="5574" r:id="rId459">
          <objectPr defaultSize="0" autoPict="0" r:id="rId7">
            <anchor moveWithCells="1" sizeWithCells="1">
              <from>
                <xdr:col>7170</xdr:col>
                <xdr:colOff>200025</xdr:colOff>
                <xdr:row>327669</xdr:row>
                <xdr:rowOff>95250</xdr:rowOff>
              </from>
              <to>
                <xdr:col>7176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574" r:id="rId459"/>
      </mc:Fallback>
    </mc:AlternateContent>
    <mc:AlternateContent xmlns:mc="http://schemas.openxmlformats.org/markup-compatibility/2006">
      <mc:Choice Requires="x14">
        <oleObject progId="Equation.3" shapeId="5575" r:id="rId460">
          <objectPr defaultSize="0" autoPict="0" r:id="rId7">
            <anchor moveWithCells="1" sizeWithCells="1">
              <from>
                <xdr:col>7170</xdr:col>
                <xdr:colOff>200025</xdr:colOff>
                <xdr:row>393205</xdr:row>
                <xdr:rowOff>95250</xdr:rowOff>
              </from>
              <to>
                <xdr:col>7176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575" r:id="rId460"/>
      </mc:Fallback>
    </mc:AlternateContent>
    <mc:AlternateContent xmlns:mc="http://schemas.openxmlformats.org/markup-compatibility/2006">
      <mc:Choice Requires="x14">
        <oleObject progId="Equation.3" shapeId="5576" r:id="rId461">
          <objectPr defaultSize="0" autoPict="0" r:id="rId7">
            <anchor moveWithCells="1" sizeWithCells="1">
              <from>
                <xdr:col>7170</xdr:col>
                <xdr:colOff>200025</xdr:colOff>
                <xdr:row>458741</xdr:row>
                <xdr:rowOff>95250</xdr:rowOff>
              </from>
              <to>
                <xdr:col>7176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576" r:id="rId461"/>
      </mc:Fallback>
    </mc:AlternateContent>
    <mc:AlternateContent xmlns:mc="http://schemas.openxmlformats.org/markup-compatibility/2006">
      <mc:Choice Requires="x14">
        <oleObject progId="Equation.3" shapeId="5577" r:id="rId462">
          <objectPr defaultSize="0" autoPict="0" r:id="rId7">
            <anchor moveWithCells="1" sizeWithCells="1">
              <from>
                <xdr:col>7170</xdr:col>
                <xdr:colOff>200025</xdr:colOff>
                <xdr:row>524277</xdr:row>
                <xdr:rowOff>95250</xdr:rowOff>
              </from>
              <to>
                <xdr:col>7176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577" r:id="rId462"/>
      </mc:Fallback>
    </mc:AlternateContent>
    <mc:AlternateContent xmlns:mc="http://schemas.openxmlformats.org/markup-compatibility/2006">
      <mc:Choice Requires="x14">
        <oleObject progId="Equation.3" shapeId="5578" r:id="rId463">
          <objectPr defaultSize="0" autoPict="0" r:id="rId7">
            <anchor moveWithCells="1" sizeWithCells="1">
              <from>
                <xdr:col>7170</xdr:col>
                <xdr:colOff>200025</xdr:colOff>
                <xdr:row>589813</xdr:row>
                <xdr:rowOff>95250</xdr:rowOff>
              </from>
              <to>
                <xdr:col>7176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578" r:id="rId463"/>
      </mc:Fallback>
    </mc:AlternateContent>
    <mc:AlternateContent xmlns:mc="http://schemas.openxmlformats.org/markup-compatibility/2006">
      <mc:Choice Requires="x14">
        <oleObject progId="Equation.3" shapeId="5579" r:id="rId464">
          <objectPr defaultSize="0" autoPict="0" r:id="rId7">
            <anchor moveWithCells="1" sizeWithCells="1">
              <from>
                <xdr:col>7170</xdr:col>
                <xdr:colOff>200025</xdr:colOff>
                <xdr:row>655349</xdr:row>
                <xdr:rowOff>95250</xdr:rowOff>
              </from>
              <to>
                <xdr:col>7176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579" r:id="rId464"/>
      </mc:Fallback>
    </mc:AlternateContent>
    <mc:AlternateContent xmlns:mc="http://schemas.openxmlformats.org/markup-compatibility/2006">
      <mc:Choice Requires="x14">
        <oleObject progId="Equation.3" shapeId="5580" r:id="rId465">
          <objectPr defaultSize="0" autoPict="0" r:id="rId7">
            <anchor moveWithCells="1" sizeWithCells="1">
              <from>
                <xdr:col>7170</xdr:col>
                <xdr:colOff>200025</xdr:colOff>
                <xdr:row>720885</xdr:row>
                <xdr:rowOff>95250</xdr:rowOff>
              </from>
              <to>
                <xdr:col>7176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580" r:id="rId465"/>
      </mc:Fallback>
    </mc:AlternateContent>
    <mc:AlternateContent xmlns:mc="http://schemas.openxmlformats.org/markup-compatibility/2006">
      <mc:Choice Requires="x14">
        <oleObject progId="Equation.3" shapeId="5581" r:id="rId466">
          <objectPr defaultSize="0" autoPict="0" r:id="rId7">
            <anchor moveWithCells="1" sizeWithCells="1">
              <from>
                <xdr:col>7170</xdr:col>
                <xdr:colOff>200025</xdr:colOff>
                <xdr:row>786421</xdr:row>
                <xdr:rowOff>95250</xdr:rowOff>
              </from>
              <to>
                <xdr:col>7176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581" r:id="rId466"/>
      </mc:Fallback>
    </mc:AlternateContent>
    <mc:AlternateContent xmlns:mc="http://schemas.openxmlformats.org/markup-compatibility/2006">
      <mc:Choice Requires="x14">
        <oleObject progId="Equation.3" shapeId="5582" r:id="rId467">
          <objectPr defaultSize="0" autoPict="0" r:id="rId7">
            <anchor moveWithCells="1" sizeWithCells="1">
              <from>
                <xdr:col>7170</xdr:col>
                <xdr:colOff>200025</xdr:colOff>
                <xdr:row>851957</xdr:row>
                <xdr:rowOff>95250</xdr:rowOff>
              </from>
              <to>
                <xdr:col>7176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582" r:id="rId467"/>
      </mc:Fallback>
    </mc:AlternateContent>
    <mc:AlternateContent xmlns:mc="http://schemas.openxmlformats.org/markup-compatibility/2006">
      <mc:Choice Requires="x14">
        <oleObject progId="Equation.3" shapeId="5583" r:id="rId468">
          <objectPr defaultSize="0" autoPict="0" r:id="rId7">
            <anchor moveWithCells="1" sizeWithCells="1">
              <from>
                <xdr:col>7170</xdr:col>
                <xdr:colOff>200025</xdr:colOff>
                <xdr:row>917493</xdr:row>
                <xdr:rowOff>95250</xdr:rowOff>
              </from>
              <to>
                <xdr:col>7176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583" r:id="rId468"/>
      </mc:Fallback>
    </mc:AlternateContent>
    <mc:AlternateContent xmlns:mc="http://schemas.openxmlformats.org/markup-compatibility/2006">
      <mc:Choice Requires="x14">
        <oleObject progId="Equation.3" shapeId="5584" r:id="rId469">
          <objectPr defaultSize="0" autoPict="0" r:id="rId7">
            <anchor moveWithCells="1" sizeWithCells="1">
              <from>
                <xdr:col>7170</xdr:col>
                <xdr:colOff>200025</xdr:colOff>
                <xdr:row>983029</xdr:row>
                <xdr:rowOff>95250</xdr:rowOff>
              </from>
              <to>
                <xdr:col>7176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584" r:id="rId469"/>
      </mc:Fallback>
    </mc:AlternateContent>
    <mc:AlternateContent xmlns:mc="http://schemas.openxmlformats.org/markup-compatibility/2006">
      <mc:Choice Requires="x14">
        <oleObject progId="Equation.3" shapeId="5585" r:id="rId470">
          <objectPr defaultSize="0" autoPict="0" r:id="rId7">
            <anchor moveWithCells="1" sizeWithCells="1">
              <from>
                <xdr:col>7426</xdr:col>
                <xdr:colOff>200025</xdr:colOff>
                <xdr:row>10</xdr:row>
                <xdr:rowOff>95250</xdr:rowOff>
              </from>
              <to>
                <xdr:col>7432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585" r:id="rId470"/>
      </mc:Fallback>
    </mc:AlternateContent>
    <mc:AlternateContent xmlns:mc="http://schemas.openxmlformats.org/markup-compatibility/2006">
      <mc:Choice Requires="x14">
        <oleObject progId="Equation.3" shapeId="5586" r:id="rId471">
          <objectPr defaultSize="0" autoPict="0" r:id="rId7">
            <anchor moveWithCells="1" sizeWithCells="1">
              <from>
                <xdr:col>7426</xdr:col>
                <xdr:colOff>200025</xdr:colOff>
                <xdr:row>65525</xdr:row>
                <xdr:rowOff>95250</xdr:rowOff>
              </from>
              <to>
                <xdr:col>7432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586" r:id="rId471"/>
      </mc:Fallback>
    </mc:AlternateContent>
    <mc:AlternateContent xmlns:mc="http://schemas.openxmlformats.org/markup-compatibility/2006">
      <mc:Choice Requires="x14">
        <oleObject progId="Equation.3" shapeId="5587" r:id="rId472">
          <objectPr defaultSize="0" autoPict="0" r:id="rId7">
            <anchor moveWithCells="1" sizeWithCells="1">
              <from>
                <xdr:col>7426</xdr:col>
                <xdr:colOff>200025</xdr:colOff>
                <xdr:row>131061</xdr:row>
                <xdr:rowOff>95250</xdr:rowOff>
              </from>
              <to>
                <xdr:col>7432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587" r:id="rId472"/>
      </mc:Fallback>
    </mc:AlternateContent>
    <mc:AlternateContent xmlns:mc="http://schemas.openxmlformats.org/markup-compatibility/2006">
      <mc:Choice Requires="x14">
        <oleObject progId="Equation.3" shapeId="5588" r:id="rId473">
          <objectPr defaultSize="0" autoPict="0" r:id="rId7">
            <anchor moveWithCells="1" sizeWithCells="1">
              <from>
                <xdr:col>7426</xdr:col>
                <xdr:colOff>200025</xdr:colOff>
                <xdr:row>196597</xdr:row>
                <xdr:rowOff>95250</xdr:rowOff>
              </from>
              <to>
                <xdr:col>7432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588" r:id="rId473"/>
      </mc:Fallback>
    </mc:AlternateContent>
    <mc:AlternateContent xmlns:mc="http://schemas.openxmlformats.org/markup-compatibility/2006">
      <mc:Choice Requires="x14">
        <oleObject progId="Equation.3" shapeId="5589" r:id="rId474">
          <objectPr defaultSize="0" autoPict="0" r:id="rId7">
            <anchor moveWithCells="1" sizeWithCells="1">
              <from>
                <xdr:col>7426</xdr:col>
                <xdr:colOff>200025</xdr:colOff>
                <xdr:row>262133</xdr:row>
                <xdr:rowOff>95250</xdr:rowOff>
              </from>
              <to>
                <xdr:col>7432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589" r:id="rId474"/>
      </mc:Fallback>
    </mc:AlternateContent>
    <mc:AlternateContent xmlns:mc="http://schemas.openxmlformats.org/markup-compatibility/2006">
      <mc:Choice Requires="x14">
        <oleObject progId="Equation.3" shapeId="5590" r:id="rId475">
          <objectPr defaultSize="0" autoPict="0" r:id="rId7">
            <anchor moveWithCells="1" sizeWithCells="1">
              <from>
                <xdr:col>7426</xdr:col>
                <xdr:colOff>200025</xdr:colOff>
                <xdr:row>327669</xdr:row>
                <xdr:rowOff>95250</xdr:rowOff>
              </from>
              <to>
                <xdr:col>7432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590" r:id="rId475"/>
      </mc:Fallback>
    </mc:AlternateContent>
    <mc:AlternateContent xmlns:mc="http://schemas.openxmlformats.org/markup-compatibility/2006">
      <mc:Choice Requires="x14">
        <oleObject progId="Equation.3" shapeId="5591" r:id="rId476">
          <objectPr defaultSize="0" autoPict="0" r:id="rId7">
            <anchor moveWithCells="1" sizeWithCells="1">
              <from>
                <xdr:col>7426</xdr:col>
                <xdr:colOff>200025</xdr:colOff>
                <xdr:row>393205</xdr:row>
                <xdr:rowOff>95250</xdr:rowOff>
              </from>
              <to>
                <xdr:col>7432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591" r:id="rId476"/>
      </mc:Fallback>
    </mc:AlternateContent>
    <mc:AlternateContent xmlns:mc="http://schemas.openxmlformats.org/markup-compatibility/2006">
      <mc:Choice Requires="x14">
        <oleObject progId="Equation.3" shapeId="5592" r:id="rId477">
          <objectPr defaultSize="0" autoPict="0" r:id="rId7">
            <anchor moveWithCells="1" sizeWithCells="1">
              <from>
                <xdr:col>7426</xdr:col>
                <xdr:colOff>200025</xdr:colOff>
                <xdr:row>458741</xdr:row>
                <xdr:rowOff>95250</xdr:rowOff>
              </from>
              <to>
                <xdr:col>7432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592" r:id="rId477"/>
      </mc:Fallback>
    </mc:AlternateContent>
    <mc:AlternateContent xmlns:mc="http://schemas.openxmlformats.org/markup-compatibility/2006">
      <mc:Choice Requires="x14">
        <oleObject progId="Equation.3" shapeId="5593" r:id="rId478">
          <objectPr defaultSize="0" autoPict="0" r:id="rId7">
            <anchor moveWithCells="1" sizeWithCells="1">
              <from>
                <xdr:col>7426</xdr:col>
                <xdr:colOff>200025</xdr:colOff>
                <xdr:row>524277</xdr:row>
                <xdr:rowOff>95250</xdr:rowOff>
              </from>
              <to>
                <xdr:col>7432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593" r:id="rId478"/>
      </mc:Fallback>
    </mc:AlternateContent>
    <mc:AlternateContent xmlns:mc="http://schemas.openxmlformats.org/markup-compatibility/2006">
      <mc:Choice Requires="x14">
        <oleObject progId="Equation.3" shapeId="5594" r:id="rId479">
          <objectPr defaultSize="0" autoPict="0" r:id="rId7">
            <anchor moveWithCells="1" sizeWithCells="1">
              <from>
                <xdr:col>7426</xdr:col>
                <xdr:colOff>200025</xdr:colOff>
                <xdr:row>589813</xdr:row>
                <xdr:rowOff>95250</xdr:rowOff>
              </from>
              <to>
                <xdr:col>7432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594" r:id="rId479"/>
      </mc:Fallback>
    </mc:AlternateContent>
    <mc:AlternateContent xmlns:mc="http://schemas.openxmlformats.org/markup-compatibility/2006">
      <mc:Choice Requires="x14">
        <oleObject progId="Equation.3" shapeId="5595" r:id="rId480">
          <objectPr defaultSize="0" autoPict="0" r:id="rId7">
            <anchor moveWithCells="1" sizeWithCells="1">
              <from>
                <xdr:col>7426</xdr:col>
                <xdr:colOff>200025</xdr:colOff>
                <xdr:row>655349</xdr:row>
                <xdr:rowOff>95250</xdr:rowOff>
              </from>
              <to>
                <xdr:col>7432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595" r:id="rId480"/>
      </mc:Fallback>
    </mc:AlternateContent>
    <mc:AlternateContent xmlns:mc="http://schemas.openxmlformats.org/markup-compatibility/2006">
      <mc:Choice Requires="x14">
        <oleObject progId="Equation.3" shapeId="5596" r:id="rId481">
          <objectPr defaultSize="0" autoPict="0" r:id="rId7">
            <anchor moveWithCells="1" sizeWithCells="1">
              <from>
                <xdr:col>7426</xdr:col>
                <xdr:colOff>200025</xdr:colOff>
                <xdr:row>720885</xdr:row>
                <xdr:rowOff>95250</xdr:rowOff>
              </from>
              <to>
                <xdr:col>7432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596" r:id="rId481"/>
      </mc:Fallback>
    </mc:AlternateContent>
    <mc:AlternateContent xmlns:mc="http://schemas.openxmlformats.org/markup-compatibility/2006">
      <mc:Choice Requires="x14">
        <oleObject progId="Equation.3" shapeId="5597" r:id="rId482">
          <objectPr defaultSize="0" autoPict="0" r:id="rId7">
            <anchor moveWithCells="1" sizeWithCells="1">
              <from>
                <xdr:col>7426</xdr:col>
                <xdr:colOff>200025</xdr:colOff>
                <xdr:row>786421</xdr:row>
                <xdr:rowOff>95250</xdr:rowOff>
              </from>
              <to>
                <xdr:col>7432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597" r:id="rId482"/>
      </mc:Fallback>
    </mc:AlternateContent>
    <mc:AlternateContent xmlns:mc="http://schemas.openxmlformats.org/markup-compatibility/2006">
      <mc:Choice Requires="x14">
        <oleObject progId="Equation.3" shapeId="5598" r:id="rId483">
          <objectPr defaultSize="0" autoPict="0" r:id="rId7">
            <anchor moveWithCells="1" sizeWithCells="1">
              <from>
                <xdr:col>7426</xdr:col>
                <xdr:colOff>200025</xdr:colOff>
                <xdr:row>851957</xdr:row>
                <xdr:rowOff>95250</xdr:rowOff>
              </from>
              <to>
                <xdr:col>7432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598" r:id="rId483"/>
      </mc:Fallback>
    </mc:AlternateContent>
    <mc:AlternateContent xmlns:mc="http://schemas.openxmlformats.org/markup-compatibility/2006">
      <mc:Choice Requires="x14">
        <oleObject progId="Equation.3" shapeId="5599" r:id="rId484">
          <objectPr defaultSize="0" autoPict="0" r:id="rId7">
            <anchor moveWithCells="1" sizeWithCells="1">
              <from>
                <xdr:col>7426</xdr:col>
                <xdr:colOff>200025</xdr:colOff>
                <xdr:row>917493</xdr:row>
                <xdr:rowOff>95250</xdr:rowOff>
              </from>
              <to>
                <xdr:col>7432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599" r:id="rId484"/>
      </mc:Fallback>
    </mc:AlternateContent>
    <mc:AlternateContent xmlns:mc="http://schemas.openxmlformats.org/markup-compatibility/2006">
      <mc:Choice Requires="x14">
        <oleObject progId="Equation.3" shapeId="5600" r:id="rId485">
          <objectPr defaultSize="0" autoPict="0" r:id="rId7">
            <anchor moveWithCells="1" sizeWithCells="1">
              <from>
                <xdr:col>7426</xdr:col>
                <xdr:colOff>200025</xdr:colOff>
                <xdr:row>983029</xdr:row>
                <xdr:rowOff>95250</xdr:rowOff>
              </from>
              <to>
                <xdr:col>7432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600" r:id="rId485"/>
      </mc:Fallback>
    </mc:AlternateContent>
    <mc:AlternateContent xmlns:mc="http://schemas.openxmlformats.org/markup-compatibility/2006">
      <mc:Choice Requires="x14">
        <oleObject progId="Equation.3" shapeId="5601" r:id="rId486">
          <objectPr defaultSize="0" autoPict="0" r:id="rId7">
            <anchor moveWithCells="1" sizeWithCells="1">
              <from>
                <xdr:col>7682</xdr:col>
                <xdr:colOff>200025</xdr:colOff>
                <xdr:row>10</xdr:row>
                <xdr:rowOff>95250</xdr:rowOff>
              </from>
              <to>
                <xdr:col>7688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601" r:id="rId486"/>
      </mc:Fallback>
    </mc:AlternateContent>
    <mc:AlternateContent xmlns:mc="http://schemas.openxmlformats.org/markup-compatibility/2006">
      <mc:Choice Requires="x14">
        <oleObject progId="Equation.3" shapeId="5602" r:id="rId487">
          <objectPr defaultSize="0" autoPict="0" r:id="rId7">
            <anchor moveWithCells="1" sizeWithCells="1">
              <from>
                <xdr:col>7682</xdr:col>
                <xdr:colOff>200025</xdr:colOff>
                <xdr:row>65525</xdr:row>
                <xdr:rowOff>95250</xdr:rowOff>
              </from>
              <to>
                <xdr:col>7688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602" r:id="rId487"/>
      </mc:Fallback>
    </mc:AlternateContent>
    <mc:AlternateContent xmlns:mc="http://schemas.openxmlformats.org/markup-compatibility/2006">
      <mc:Choice Requires="x14">
        <oleObject progId="Equation.3" shapeId="5603" r:id="rId488">
          <objectPr defaultSize="0" autoPict="0" r:id="rId7">
            <anchor moveWithCells="1" sizeWithCells="1">
              <from>
                <xdr:col>7682</xdr:col>
                <xdr:colOff>200025</xdr:colOff>
                <xdr:row>131061</xdr:row>
                <xdr:rowOff>95250</xdr:rowOff>
              </from>
              <to>
                <xdr:col>7688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603" r:id="rId488"/>
      </mc:Fallback>
    </mc:AlternateContent>
    <mc:AlternateContent xmlns:mc="http://schemas.openxmlformats.org/markup-compatibility/2006">
      <mc:Choice Requires="x14">
        <oleObject progId="Equation.3" shapeId="5604" r:id="rId489">
          <objectPr defaultSize="0" autoPict="0" r:id="rId7">
            <anchor moveWithCells="1" sizeWithCells="1">
              <from>
                <xdr:col>7682</xdr:col>
                <xdr:colOff>200025</xdr:colOff>
                <xdr:row>196597</xdr:row>
                <xdr:rowOff>95250</xdr:rowOff>
              </from>
              <to>
                <xdr:col>7688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604" r:id="rId489"/>
      </mc:Fallback>
    </mc:AlternateContent>
    <mc:AlternateContent xmlns:mc="http://schemas.openxmlformats.org/markup-compatibility/2006">
      <mc:Choice Requires="x14">
        <oleObject progId="Equation.3" shapeId="5605" r:id="rId490">
          <objectPr defaultSize="0" autoPict="0" r:id="rId7">
            <anchor moveWithCells="1" sizeWithCells="1">
              <from>
                <xdr:col>7682</xdr:col>
                <xdr:colOff>200025</xdr:colOff>
                <xdr:row>262133</xdr:row>
                <xdr:rowOff>95250</xdr:rowOff>
              </from>
              <to>
                <xdr:col>7688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605" r:id="rId490"/>
      </mc:Fallback>
    </mc:AlternateContent>
    <mc:AlternateContent xmlns:mc="http://schemas.openxmlformats.org/markup-compatibility/2006">
      <mc:Choice Requires="x14">
        <oleObject progId="Equation.3" shapeId="5606" r:id="rId491">
          <objectPr defaultSize="0" autoPict="0" r:id="rId7">
            <anchor moveWithCells="1" sizeWithCells="1">
              <from>
                <xdr:col>7682</xdr:col>
                <xdr:colOff>200025</xdr:colOff>
                <xdr:row>327669</xdr:row>
                <xdr:rowOff>95250</xdr:rowOff>
              </from>
              <to>
                <xdr:col>7688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606" r:id="rId491"/>
      </mc:Fallback>
    </mc:AlternateContent>
    <mc:AlternateContent xmlns:mc="http://schemas.openxmlformats.org/markup-compatibility/2006">
      <mc:Choice Requires="x14">
        <oleObject progId="Equation.3" shapeId="5607" r:id="rId492">
          <objectPr defaultSize="0" autoPict="0" r:id="rId7">
            <anchor moveWithCells="1" sizeWithCells="1">
              <from>
                <xdr:col>7682</xdr:col>
                <xdr:colOff>200025</xdr:colOff>
                <xdr:row>393205</xdr:row>
                <xdr:rowOff>95250</xdr:rowOff>
              </from>
              <to>
                <xdr:col>7688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607" r:id="rId492"/>
      </mc:Fallback>
    </mc:AlternateContent>
    <mc:AlternateContent xmlns:mc="http://schemas.openxmlformats.org/markup-compatibility/2006">
      <mc:Choice Requires="x14">
        <oleObject progId="Equation.3" shapeId="5608" r:id="rId493">
          <objectPr defaultSize="0" autoPict="0" r:id="rId7">
            <anchor moveWithCells="1" sizeWithCells="1">
              <from>
                <xdr:col>7682</xdr:col>
                <xdr:colOff>200025</xdr:colOff>
                <xdr:row>458741</xdr:row>
                <xdr:rowOff>95250</xdr:rowOff>
              </from>
              <to>
                <xdr:col>7688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608" r:id="rId493"/>
      </mc:Fallback>
    </mc:AlternateContent>
    <mc:AlternateContent xmlns:mc="http://schemas.openxmlformats.org/markup-compatibility/2006">
      <mc:Choice Requires="x14">
        <oleObject progId="Equation.3" shapeId="5609" r:id="rId494">
          <objectPr defaultSize="0" autoPict="0" r:id="rId7">
            <anchor moveWithCells="1" sizeWithCells="1">
              <from>
                <xdr:col>7682</xdr:col>
                <xdr:colOff>200025</xdr:colOff>
                <xdr:row>524277</xdr:row>
                <xdr:rowOff>95250</xdr:rowOff>
              </from>
              <to>
                <xdr:col>7688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609" r:id="rId494"/>
      </mc:Fallback>
    </mc:AlternateContent>
    <mc:AlternateContent xmlns:mc="http://schemas.openxmlformats.org/markup-compatibility/2006">
      <mc:Choice Requires="x14">
        <oleObject progId="Equation.3" shapeId="5610" r:id="rId495">
          <objectPr defaultSize="0" autoPict="0" r:id="rId7">
            <anchor moveWithCells="1" sizeWithCells="1">
              <from>
                <xdr:col>7682</xdr:col>
                <xdr:colOff>200025</xdr:colOff>
                <xdr:row>589813</xdr:row>
                <xdr:rowOff>95250</xdr:rowOff>
              </from>
              <to>
                <xdr:col>7688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610" r:id="rId495"/>
      </mc:Fallback>
    </mc:AlternateContent>
    <mc:AlternateContent xmlns:mc="http://schemas.openxmlformats.org/markup-compatibility/2006">
      <mc:Choice Requires="x14">
        <oleObject progId="Equation.3" shapeId="5611" r:id="rId496">
          <objectPr defaultSize="0" autoPict="0" r:id="rId7">
            <anchor moveWithCells="1" sizeWithCells="1">
              <from>
                <xdr:col>7682</xdr:col>
                <xdr:colOff>200025</xdr:colOff>
                <xdr:row>655349</xdr:row>
                <xdr:rowOff>95250</xdr:rowOff>
              </from>
              <to>
                <xdr:col>7688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611" r:id="rId496"/>
      </mc:Fallback>
    </mc:AlternateContent>
    <mc:AlternateContent xmlns:mc="http://schemas.openxmlformats.org/markup-compatibility/2006">
      <mc:Choice Requires="x14">
        <oleObject progId="Equation.3" shapeId="5612" r:id="rId497">
          <objectPr defaultSize="0" autoPict="0" r:id="rId7">
            <anchor moveWithCells="1" sizeWithCells="1">
              <from>
                <xdr:col>7682</xdr:col>
                <xdr:colOff>200025</xdr:colOff>
                <xdr:row>720885</xdr:row>
                <xdr:rowOff>95250</xdr:rowOff>
              </from>
              <to>
                <xdr:col>7688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612" r:id="rId497"/>
      </mc:Fallback>
    </mc:AlternateContent>
    <mc:AlternateContent xmlns:mc="http://schemas.openxmlformats.org/markup-compatibility/2006">
      <mc:Choice Requires="x14">
        <oleObject progId="Equation.3" shapeId="5613" r:id="rId498">
          <objectPr defaultSize="0" autoPict="0" r:id="rId7">
            <anchor moveWithCells="1" sizeWithCells="1">
              <from>
                <xdr:col>7682</xdr:col>
                <xdr:colOff>200025</xdr:colOff>
                <xdr:row>786421</xdr:row>
                <xdr:rowOff>95250</xdr:rowOff>
              </from>
              <to>
                <xdr:col>7688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613" r:id="rId498"/>
      </mc:Fallback>
    </mc:AlternateContent>
    <mc:AlternateContent xmlns:mc="http://schemas.openxmlformats.org/markup-compatibility/2006">
      <mc:Choice Requires="x14">
        <oleObject progId="Equation.3" shapeId="5614" r:id="rId499">
          <objectPr defaultSize="0" autoPict="0" r:id="rId7">
            <anchor moveWithCells="1" sizeWithCells="1">
              <from>
                <xdr:col>7682</xdr:col>
                <xdr:colOff>200025</xdr:colOff>
                <xdr:row>851957</xdr:row>
                <xdr:rowOff>95250</xdr:rowOff>
              </from>
              <to>
                <xdr:col>7688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614" r:id="rId499"/>
      </mc:Fallback>
    </mc:AlternateContent>
    <mc:AlternateContent xmlns:mc="http://schemas.openxmlformats.org/markup-compatibility/2006">
      <mc:Choice Requires="x14">
        <oleObject progId="Equation.3" shapeId="5615" r:id="rId500">
          <objectPr defaultSize="0" autoPict="0" r:id="rId7">
            <anchor moveWithCells="1" sizeWithCells="1">
              <from>
                <xdr:col>7682</xdr:col>
                <xdr:colOff>200025</xdr:colOff>
                <xdr:row>917493</xdr:row>
                <xdr:rowOff>95250</xdr:rowOff>
              </from>
              <to>
                <xdr:col>7688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615" r:id="rId500"/>
      </mc:Fallback>
    </mc:AlternateContent>
    <mc:AlternateContent xmlns:mc="http://schemas.openxmlformats.org/markup-compatibility/2006">
      <mc:Choice Requires="x14">
        <oleObject progId="Equation.3" shapeId="5616" r:id="rId501">
          <objectPr defaultSize="0" autoPict="0" r:id="rId7">
            <anchor moveWithCells="1" sizeWithCells="1">
              <from>
                <xdr:col>7682</xdr:col>
                <xdr:colOff>200025</xdr:colOff>
                <xdr:row>983029</xdr:row>
                <xdr:rowOff>95250</xdr:rowOff>
              </from>
              <to>
                <xdr:col>7688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616" r:id="rId501"/>
      </mc:Fallback>
    </mc:AlternateContent>
    <mc:AlternateContent xmlns:mc="http://schemas.openxmlformats.org/markup-compatibility/2006">
      <mc:Choice Requires="x14">
        <oleObject progId="Equation.3" shapeId="5617" r:id="rId502">
          <objectPr defaultSize="0" autoPict="0" r:id="rId7">
            <anchor moveWithCells="1" sizeWithCells="1">
              <from>
                <xdr:col>7938</xdr:col>
                <xdr:colOff>200025</xdr:colOff>
                <xdr:row>10</xdr:row>
                <xdr:rowOff>95250</xdr:rowOff>
              </from>
              <to>
                <xdr:col>7944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617" r:id="rId502"/>
      </mc:Fallback>
    </mc:AlternateContent>
    <mc:AlternateContent xmlns:mc="http://schemas.openxmlformats.org/markup-compatibility/2006">
      <mc:Choice Requires="x14">
        <oleObject progId="Equation.3" shapeId="5618" r:id="rId503">
          <objectPr defaultSize="0" autoPict="0" r:id="rId7">
            <anchor moveWithCells="1" sizeWithCells="1">
              <from>
                <xdr:col>7938</xdr:col>
                <xdr:colOff>200025</xdr:colOff>
                <xdr:row>65525</xdr:row>
                <xdr:rowOff>95250</xdr:rowOff>
              </from>
              <to>
                <xdr:col>7944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618" r:id="rId503"/>
      </mc:Fallback>
    </mc:AlternateContent>
    <mc:AlternateContent xmlns:mc="http://schemas.openxmlformats.org/markup-compatibility/2006">
      <mc:Choice Requires="x14">
        <oleObject progId="Equation.3" shapeId="5619" r:id="rId504">
          <objectPr defaultSize="0" autoPict="0" r:id="rId7">
            <anchor moveWithCells="1" sizeWithCells="1">
              <from>
                <xdr:col>7938</xdr:col>
                <xdr:colOff>200025</xdr:colOff>
                <xdr:row>131061</xdr:row>
                <xdr:rowOff>95250</xdr:rowOff>
              </from>
              <to>
                <xdr:col>7944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619" r:id="rId504"/>
      </mc:Fallback>
    </mc:AlternateContent>
    <mc:AlternateContent xmlns:mc="http://schemas.openxmlformats.org/markup-compatibility/2006">
      <mc:Choice Requires="x14">
        <oleObject progId="Equation.3" shapeId="5620" r:id="rId505">
          <objectPr defaultSize="0" autoPict="0" r:id="rId7">
            <anchor moveWithCells="1" sizeWithCells="1">
              <from>
                <xdr:col>7938</xdr:col>
                <xdr:colOff>200025</xdr:colOff>
                <xdr:row>196597</xdr:row>
                <xdr:rowOff>95250</xdr:rowOff>
              </from>
              <to>
                <xdr:col>7944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620" r:id="rId505"/>
      </mc:Fallback>
    </mc:AlternateContent>
    <mc:AlternateContent xmlns:mc="http://schemas.openxmlformats.org/markup-compatibility/2006">
      <mc:Choice Requires="x14">
        <oleObject progId="Equation.3" shapeId="5621" r:id="rId506">
          <objectPr defaultSize="0" autoPict="0" r:id="rId7">
            <anchor moveWithCells="1" sizeWithCells="1">
              <from>
                <xdr:col>7938</xdr:col>
                <xdr:colOff>200025</xdr:colOff>
                <xdr:row>262133</xdr:row>
                <xdr:rowOff>95250</xdr:rowOff>
              </from>
              <to>
                <xdr:col>7944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621" r:id="rId506"/>
      </mc:Fallback>
    </mc:AlternateContent>
    <mc:AlternateContent xmlns:mc="http://schemas.openxmlformats.org/markup-compatibility/2006">
      <mc:Choice Requires="x14">
        <oleObject progId="Equation.3" shapeId="5622" r:id="rId507">
          <objectPr defaultSize="0" autoPict="0" r:id="rId7">
            <anchor moveWithCells="1" sizeWithCells="1">
              <from>
                <xdr:col>7938</xdr:col>
                <xdr:colOff>200025</xdr:colOff>
                <xdr:row>327669</xdr:row>
                <xdr:rowOff>95250</xdr:rowOff>
              </from>
              <to>
                <xdr:col>7944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622" r:id="rId507"/>
      </mc:Fallback>
    </mc:AlternateContent>
    <mc:AlternateContent xmlns:mc="http://schemas.openxmlformats.org/markup-compatibility/2006">
      <mc:Choice Requires="x14">
        <oleObject progId="Equation.3" shapeId="5623" r:id="rId508">
          <objectPr defaultSize="0" autoPict="0" r:id="rId7">
            <anchor moveWithCells="1" sizeWithCells="1">
              <from>
                <xdr:col>7938</xdr:col>
                <xdr:colOff>200025</xdr:colOff>
                <xdr:row>393205</xdr:row>
                <xdr:rowOff>95250</xdr:rowOff>
              </from>
              <to>
                <xdr:col>7944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623" r:id="rId508"/>
      </mc:Fallback>
    </mc:AlternateContent>
    <mc:AlternateContent xmlns:mc="http://schemas.openxmlformats.org/markup-compatibility/2006">
      <mc:Choice Requires="x14">
        <oleObject progId="Equation.3" shapeId="5624" r:id="rId509">
          <objectPr defaultSize="0" autoPict="0" r:id="rId7">
            <anchor moveWithCells="1" sizeWithCells="1">
              <from>
                <xdr:col>7938</xdr:col>
                <xdr:colOff>200025</xdr:colOff>
                <xdr:row>458741</xdr:row>
                <xdr:rowOff>95250</xdr:rowOff>
              </from>
              <to>
                <xdr:col>7944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624" r:id="rId509"/>
      </mc:Fallback>
    </mc:AlternateContent>
    <mc:AlternateContent xmlns:mc="http://schemas.openxmlformats.org/markup-compatibility/2006">
      <mc:Choice Requires="x14">
        <oleObject progId="Equation.3" shapeId="5625" r:id="rId510">
          <objectPr defaultSize="0" autoPict="0" r:id="rId7">
            <anchor moveWithCells="1" sizeWithCells="1">
              <from>
                <xdr:col>7938</xdr:col>
                <xdr:colOff>200025</xdr:colOff>
                <xdr:row>524277</xdr:row>
                <xdr:rowOff>95250</xdr:rowOff>
              </from>
              <to>
                <xdr:col>7944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625" r:id="rId510"/>
      </mc:Fallback>
    </mc:AlternateContent>
    <mc:AlternateContent xmlns:mc="http://schemas.openxmlformats.org/markup-compatibility/2006">
      <mc:Choice Requires="x14">
        <oleObject progId="Equation.3" shapeId="5626" r:id="rId511">
          <objectPr defaultSize="0" autoPict="0" r:id="rId7">
            <anchor moveWithCells="1" sizeWithCells="1">
              <from>
                <xdr:col>7938</xdr:col>
                <xdr:colOff>200025</xdr:colOff>
                <xdr:row>589813</xdr:row>
                <xdr:rowOff>95250</xdr:rowOff>
              </from>
              <to>
                <xdr:col>7944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626" r:id="rId511"/>
      </mc:Fallback>
    </mc:AlternateContent>
    <mc:AlternateContent xmlns:mc="http://schemas.openxmlformats.org/markup-compatibility/2006">
      <mc:Choice Requires="x14">
        <oleObject progId="Equation.3" shapeId="5627" r:id="rId512">
          <objectPr defaultSize="0" autoPict="0" r:id="rId7">
            <anchor moveWithCells="1" sizeWithCells="1">
              <from>
                <xdr:col>7938</xdr:col>
                <xdr:colOff>200025</xdr:colOff>
                <xdr:row>655349</xdr:row>
                <xdr:rowOff>95250</xdr:rowOff>
              </from>
              <to>
                <xdr:col>7944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627" r:id="rId512"/>
      </mc:Fallback>
    </mc:AlternateContent>
    <mc:AlternateContent xmlns:mc="http://schemas.openxmlformats.org/markup-compatibility/2006">
      <mc:Choice Requires="x14">
        <oleObject progId="Equation.3" shapeId="5628" r:id="rId513">
          <objectPr defaultSize="0" autoPict="0" r:id="rId7">
            <anchor moveWithCells="1" sizeWithCells="1">
              <from>
                <xdr:col>7938</xdr:col>
                <xdr:colOff>200025</xdr:colOff>
                <xdr:row>720885</xdr:row>
                <xdr:rowOff>95250</xdr:rowOff>
              </from>
              <to>
                <xdr:col>7944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628" r:id="rId513"/>
      </mc:Fallback>
    </mc:AlternateContent>
    <mc:AlternateContent xmlns:mc="http://schemas.openxmlformats.org/markup-compatibility/2006">
      <mc:Choice Requires="x14">
        <oleObject progId="Equation.3" shapeId="5629" r:id="rId514">
          <objectPr defaultSize="0" autoPict="0" r:id="rId7">
            <anchor moveWithCells="1" sizeWithCells="1">
              <from>
                <xdr:col>7938</xdr:col>
                <xdr:colOff>200025</xdr:colOff>
                <xdr:row>786421</xdr:row>
                <xdr:rowOff>95250</xdr:rowOff>
              </from>
              <to>
                <xdr:col>7944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629" r:id="rId514"/>
      </mc:Fallback>
    </mc:AlternateContent>
    <mc:AlternateContent xmlns:mc="http://schemas.openxmlformats.org/markup-compatibility/2006">
      <mc:Choice Requires="x14">
        <oleObject progId="Equation.3" shapeId="5630" r:id="rId515">
          <objectPr defaultSize="0" autoPict="0" r:id="rId7">
            <anchor moveWithCells="1" sizeWithCells="1">
              <from>
                <xdr:col>7938</xdr:col>
                <xdr:colOff>200025</xdr:colOff>
                <xdr:row>851957</xdr:row>
                <xdr:rowOff>95250</xdr:rowOff>
              </from>
              <to>
                <xdr:col>7944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630" r:id="rId515"/>
      </mc:Fallback>
    </mc:AlternateContent>
    <mc:AlternateContent xmlns:mc="http://schemas.openxmlformats.org/markup-compatibility/2006">
      <mc:Choice Requires="x14">
        <oleObject progId="Equation.3" shapeId="5631" r:id="rId516">
          <objectPr defaultSize="0" autoPict="0" r:id="rId7">
            <anchor moveWithCells="1" sizeWithCells="1">
              <from>
                <xdr:col>7938</xdr:col>
                <xdr:colOff>200025</xdr:colOff>
                <xdr:row>917493</xdr:row>
                <xdr:rowOff>95250</xdr:rowOff>
              </from>
              <to>
                <xdr:col>7944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631" r:id="rId516"/>
      </mc:Fallback>
    </mc:AlternateContent>
    <mc:AlternateContent xmlns:mc="http://schemas.openxmlformats.org/markup-compatibility/2006">
      <mc:Choice Requires="x14">
        <oleObject progId="Equation.3" shapeId="5632" r:id="rId517">
          <objectPr defaultSize="0" autoPict="0" r:id="rId7">
            <anchor moveWithCells="1" sizeWithCells="1">
              <from>
                <xdr:col>7938</xdr:col>
                <xdr:colOff>200025</xdr:colOff>
                <xdr:row>983029</xdr:row>
                <xdr:rowOff>95250</xdr:rowOff>
              </from>
              <to>
                <xdr:col>7944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632" r:id="rId517"/>
      </mc:Fallback>
    </mc:AlternateContent>
    <mc:AlternateContent xmlns:mc="http://schemas.openxmlformats.org/markup-compatibility/2006">
      <mc:Choice Requires="x14">
        <oleObject progId="Equation.3" shapeId="5633" r:id="rId518">
          <objectPr defaultSize="0" autoPict="0" r:id="rId7">
            <anchor moveWithCells="1" sizeWithCells="1">
              <from>
                <xdr:col>8194</xdr:col>
                <xdr:colOff>200025</xdr:colOff>
                <xdr:row>10</xdr:row>
                <xdr:rowOff>95250</xdr:rowOff>
              </from>
              <to>
                <xdr:col>8200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633" r:id="rId518"/>
      </mc:Fallback>
    </mc:AlternateContent>
    <mc:AlternateContent xmlns:mc="http://schemas.openxmlformats.org/markup-compatibility/2006">
      <mc:Choice Requires="x14">
        <oleObject progId="Equation.3" shapeId="5634" r:id="rId519">
          <objectPr defaultSize="0" autoPict="0" r:id="rId7">
            <anchor moveWithCells="1" sizeWithCells="1">
              <from>
                <xdr:col>8194</xdr:col>
                <xdr:colOff>200025</xdr:colOff>
                <xdr:row>65525</xdr:row>
                <xdr:rowOff>95250</xdr:rowOff>
              </from>
              <to>
                <xdr:col>8200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634" r:id="rId519"/>
      </mc:Fallback>
    </mc:AlternateContent>
    <mc:AlternateContent xmlns:mc="http://schemas.openxmlformats.org/markup-compatibility/2006">
      <mc:Choice Requires="x14">
        <oleObject progId="Equation.3" shapeId="5635" r:id="rId520">
          <objectPr defaultSize="0" autoPict="0" r:id="rId7">
            <anchor moveWithCells="1" sizeWithCells="1">
              <from>
                <xdr:col>8194</xdr:col>
                <xdr:colOff>200025</xdr:colOff>
                <xdr:row>131061</xdr:row>
                <xdr:rowOff>95250</xdr:rowOff>
              </from>
              <to>
                <xdr:col>8200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635" r:id="rId520"/>
      </mc:Fallback>
    </mc:AlternateContent>
    <mc:AlternateContent xmlns:mc="http://schemas.openxmlformats.org/markup-compatibility/2006">
      <mc:Choice Requires="x14">
        <oleObject progId="Equation.3" shapeId="5636" r:id="rId521">
          <objectPr defaultSize="0" autoPict="0" r:id="rId7">
            <anchor moveWithCells="1" sizeWithCells="1">
              <from>
                <xdr:col>8194</xdr:col>
                <xdr:colOff>200025</xdr:colOff>
                <xdr:row>196597</xdr:row>
                <xdr:rowOff>95250</xdr:rowOff>
              </from>
              <to>
                <xdr:col>8200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636" r:id="rId521"/>
      </mc:Fallback>
    </mc:AlternateContent>
    <mc:AlternateContent xmlns:mc="http://schemas.openxmlformats.org/markup-compatibility/2006">
      <mc:Choice Requires="x14">
        <oleObject progId="Equation.3" shapeId="5637" r:id="rId522">
          <objectPr defaultSize="0" autoPict="0" r:id="rId7">
            <anchor moveWithCells="1" sizeWithCells="1">
              <from>
                <xdr:col>8194</xdr:col>
                <xdr:colOff>200025</xdr:colOff>
                <xdr:row>262133</xdr:row>
                <xdr:rowOff>95250</xdr:rowOff>
              </from>
              <to>
                <xdr:col>8200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637" r:id="rId522"/>
      </mc:Fallback>
    </mc:AlternateContent>
    <mc:AlternateContent xmlns:mc="http://schemas.openxmlformats.org/markup-compatibility/2006">
      <mc:Choice Requires="x14">
        <oleObject progId="Equation.3" shapeId="5638" r:id="rId523">
          <objectPr defaultSize="0" autoPict="0" r:id="rId7">
            <anchor moveWithCells="1" sizeWithCells="1">
              <from>
                <xdr:col>8194</xdr:col>
                <xdr:colOff>200025</xdr:colOff>
                <xdr:row>327669</xdr:row>
                <xdr:rowOff>95250</xdr:rowOff>
              </from>
              <to>
                <xdr:col>8200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638" r:id="rId523"/>
      </mc:Fallback>
    </mc:AlternateContent>
    <mc:AlternateContent xmlns:mc="http://schemas.openxmlformats.org/markup-compatibility/2006">
      <mc:Choice Requires="x14">
        <oleObject progId="Equation.3" shapeId="5639" r:id="rId524">
          <objectPr defaultSize="0" autoPict="0" r:id="rId7">
            <anchor moveWithCells="1" sizeWithCells="1">
              <from>
                <xdr:col>8194</xdr:col>
                <xdr:colOff>200025</xdr:colOff>
                <xdr:row>393205</xdr:row>
                <xdr:rowOff>95250</xdr:rowOff>
              </from>
              <to>
                <xdr:col>8200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639" r:id="rId524"/>
      </mc:Fallback>
    </mc:AlternateContent>
    <mc:AlternateContent xmlns:mc="http://schemas.openxmlformats.org/markup-compatibility/2006">
      <mc:Choice Requires="x14">
        <oleObject progId="Equation.3" shapeId="5640" r:id="rId525">
          <objectPr defaultSize="0" autoPict="0" r:id="rId7">
            <anchor moveWithCells="1" sizeWithCells="1">
              <from>
                <xdr:col>8194</xdr:col>
                <xdr:colOff>200025</xdr:colOff>
                <xdr:row>458741</xdr:row>
                <xdr:rowOff>95250</xdr:rowOff>
              </from>
              <to>
                <xdr:col>8200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640" r:id="rId525"/>
      </mc:Fallback>
    </mc:AlternateContent>
    <mc:AlternateContent xmlns:mc="http://schemas.openxmlformats.org/markup-compatibility/2006">
      <mc:Choice Requires="x14">
        <oleObject progId="Equation.3" shapeId="5641" r:id="rId526">
          <objectPr defaultSize="0" autoPict="0" r:id="rId7">
            <anchor moveWithCells="1" sizeWithCells="1">
              <from>
                <xdr:col>8194</xdr:col>
                <xdr:colOff>200025</xdr:colOff>
                <xdr:row>524277</xdr:row>
                <xdr:rowOff>95250</xdr:rowOff>
              </from>
              <to>
                <xdr:col>8200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641" r:id="rId526"/>
      </mc:Fallback>
    </mc:AlternateContent>
    <mc:AlternateContent xmlns:mc="http://schemas.openxmlformats.org/markup-compatibility/2006">
      <mc:Choice Requires="x14">
        <oleObject progId="Equation.3" shapeId="5642" r:id="rId527">
          <objectPr defaultSize="0" autoPict="0" r:id="rId7">
            <anchor moveWithCells="1" sizeWithCells="1">
              <from>
                <xdr:col>8194</xdr:col>
                <xdr:colOff>200025</xdr:colOff>
                <xdr:row>589813</xdr:row>
                <xdr:rowOff>95250</xdr:rowOff>
              </from>
              <to>
                <xdr:col>8200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642" r:id="rId527"/>
      </mc:Fallback>
    </mc:AlternateContent>
    <mc:AlternateContent xmlns:mc="http://schemas.openxmlformats.org/markup-compatibility/2006">
      <mc:Choice Requires="x14">
        <oleObject progId="Equation.3" shapeId="5643" r:id="rId528">
          <objectPr defaultSize="0" autoPict="0" r:id="rId7">
            <anchor moveWithCells="1" sizeWithCells="1">
              <from>
                <xdr:col>8194</xdr:col>
                <xdr:colOff>200025</xdr:colOff>
                <xdr:row>655349</xdr:row>
                <xdr:rowOff>95250</xdr:rowOff>
              </from>
              <to>
                <xdr:col>8200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643" r:id="rId528"/>
      </mc:Fallback>
    </mc:AlternateContent>
    <mc:AlternateContent xmlns:mc="http://schemas.openxmlformats.org/markup-compatibility/2006">
      <mc:Choice Requires="x14">
        <oleObject progId="Equation.3" shapeId="5644" r:id="rId529">
          <objectPr defaultSize="0" autoPict="0" r:id="rId7">
            <anchor moveWithCells="1" sizeWithCells="1">
              <from>
                <xdr:col>8194</xdr:col>
                <xdr:colOff>200025</xdr:colOff>
                <xdr:row>720885</xdr:row>
                <xdr:rowOff>95250</xdr:rowOff>
              </from>
              <to>
                <xdr:col>8200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644" r:id="rId529"/>
      </mc:Fallback>
    </mc:AlternateContent>
    <mc:AlternateContent xmlns:mc="http://schemas.openxmlformats.org/markup-compatibility/2006">
      <mc:Choice Requires="x14">
        <oleObject progId="Equation.3" shapeId="5645" r:id="rId530">
          <objectPr defaultSize="0" autoPict="0" r:id="rId7">
            <anchor moveWithCells="1" sizeWithCells="1">
              <from>
                <xdr:col>8194</xdr:col>
                <xdr:colOff>200025</xdr:colOff>
                <xdr:row>786421</xdr:row>
                <xdr:rowOff>95250</xdr:rowOff>
              </from>
              <to>
                <xdr:col>8200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645" r:id="rId530"/>
      </mc:Fallback>
    </mc:AlternateContent>
    <mc:AlternateContent xmlns:mc="http://schemas.openxmlformats.org/markup-compatibility/2006">
      <mc:Choice Requires="x14">
        <oleObject progId="Equation.3" shapeId="5646" r:id="rId531">
          <objectPr defaultSize="0" autoPict="0" r:id="rId7">
            <anchor moveWithCells="1" sizeWithCells="1">
              <from>
                <xdr:col>8194</xdr:col>
                <xdr:colOff>200025</xdr:colOff>
                <xdr:row>851957</xdr:row>
                <xdr:rowOff>95250</xdr:rowOff>
              </from>
              <to>
                <xdr:col>8200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646" r:id="rId531"/>
      </mc:Fallback>
    </mc:AlternateContent>
    <mc:AlternateContent xmlns:mc="http://schemas.openxmlformats.org/markup-compatibility/2006">
      <mc:Choice Requires="x14">
        <oleObject progId="Equation.3" shapeId="5647" r:id="rId532">
          <objectPr defaultSize="0" autoPict="0" r:id="rId7">
            <anchor moveWithCells="1" sizeWithCells="1">
              <from>
                <xdr:col>8194</xdr:col>
                <xdr:colOff>200025</xdr:colOff>
                <xdr:row>917493</xdr:row>
                <xdr:rowOff>95250</xdr:rowOff>
              </from>
              <to>
                <xdr:col>8200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647" r:id="rId532"/>
      </mc:Fallback>
    </mc:AlternateContent>
    <mc:AlternateContent xmlns:mc="http://schemas.openxmlformats.org/markup-compatibility/2006">
      <mc:Choice Requires="x14">
        <oleObject progId="Equation.3" shapeId="5648" r:id="rId533">
          <objectPr defaultSize="0" autoPict="0" r:id="rId7">
            <anchor moveWithCells="1" sizeWithCells="1">
              <from>
                <xdr:col>8194</xdr:col>
                <xdr:colOff>200025</xdr:colOff>
                <xdr:row>983029</xdr:row>
                <xdr:rowOff>95250</xdr:rowOff>
              </from>
              <to>
                <xdr:col>8200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648" r:id="rId533"/>
      </mc:Fallback>
    </mc:AlternateContent>
    <mc:AlternateContent xmlns:mc="http://schemas.openxmlformats.org/markup-compatibility/2006">
      <mc:Choice Requires="x14">
        <oleObject progId="Equation.3" shapeId="5649" r:id="rId534">
          <objectPr defaultSize="0" autoPict="0" r:id="rId7">
            <anchor moveWithCells="1" sizeWithCells="1">
              <from>
                <xdr:col>8450</xdr:col>
                <xdr:colOff>200025</xdr:colOff>
                <xdr:row>10</xdr:row>
                <xdr:rowOff>95250</xdr:rowOff>
              </from>
              <to>
                <xdr:col>8456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649" r:id="rId534"/>
      </mc:Fallback>
    </mc:AlternateContent>
    <mc:AlternateContent xmlns:mc="http://schemas.openxmlformats.org/markup-compatibility/2006">
      <mc:Choice Requires="x14">
        <oleObject progId="Equation.3" shapeId="5650" r:id="rId535">
          <objectPr defaultSize="0" autoPict="0" r:id="rId7">
            <anchor moveWithCells="1" sizeWithCells="1">
              <from>
                <xdr:col>8450</xdr:col>
                <xdr:colOff>200025</xdr:colOff>
                <xdr:row>65525</xdr:row>
                <xdr:rowOff>95250</xdr:rowOff>
              </from>
              <to>
                <xdr:col>8456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650" r:id="rId535"/>
      </mc:Fallback>
    </mc:AlternateContent>
    <mc:AlternateContent xmlns:mc="http://schemas.openxmlformats.org/markup-compatibility/2006">
      <mc:Choice Requires="x14">
        <oleObject progId="Equation.3" shapeId="5651" r:id="rId536">
          <objectPr defaultSize="0" autoPict="0" r:id="rId7">
            <anchor moveWithCells="1" sizeWithCells="1">
              <from>
                <xdr:col>8450</xdr:col>
                <xdr:colOff>200025</xdr:colOff>
                <xdr:row>131061</xdr:row>
                <xdr:rowOff>95250</xdr:rowOff>
              </from>
              <to>
                <xdr:col>8456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651" r:id="rId536"/>
      </mc:Fallback>
    </mc:AlternateContent>
    <mc:AlternateContent xmlns:mc="http://schemas.openxmlformats.org/markup-compatibility/2006">
      <mc:Choice Requires="x14">
        <oleObject progId="Equation.3" shapeId="5652" r:id="rId537">
          <objectPr defaultSize="0" autoPict="0" r:id="rId7">
            <anchor moveWithCells="1" sizeWithCells="1">
              <from>
                <xdr:col>8450</xdr:col>
                <xdr:colOff>200025</xdr:colOff>
                <xdr:row>196597</xdr:row>
                <xdr:rowOff>95250</xdr:rowOff>
              </from>
              <to>
                <xdr:col>8456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652" r:id="rId537"/>
      </mc:Fallback>
    </mc:AlternateContent>
    <mc:AlternateContent xmlns:mc="http://schemas.openxmlformats.org/markup-compatibility/2006">
      <mc:Choice Requires="x14">
        <oleObject progId="Equation.3" shapeId="5653" r:id="rId538">
          <objectPr defaultSize="0" autoPict="0" r:id="rId7">
            <anchor moveWithCells="1" sizeWithCells="1">
              <from>
                <xdr:col>8450</xdr:col>
                <xdr:colOff>200025</xdr:colOff>
                <xdr:row>262133</xdr:row>
                <xdr:rowOff>95250</xdr:rowOff>
              </from>
              <to>
                <xdr:col>8456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653" r:id="rId538"/>
      </mc:Fallback>
    </mc:AlternateContent>
    <mc:AlternateContent xmlns:mc="http://schemas.openxmlformats.org/markup-compatibility/2006">
      <mc:Choice Requires="x14">
        <oleObject progId="Equation.3" shapeId="5654" r:id="rId539">
          <objectPr defaultSize="0" autoPict="0" r:id="rId7">
            <anchor moveWithCells="1" sizeWithCells="1">
              <from>
                <xdr:col>8450</xdr:col>
                <xdr:colOff>200025</xdr:colOff>
                <xdr:row>327669</xdr:row>
                <xdr:rowOff>95250</xdr:rowOff>
              </from>
              <to>
                <xdr:col>8456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654" r:id="rId539"/>
      </mc:Fallback>
    </mc:AlternateContent>
    <mc:AlternateContent xmlns:mc="http://schemas.openxmlformats.org/markup-compatibility/2006">
      <mc:Choice Requires="x14">
        <oleObject progId="Equation.3" shapeId="5655" r:id="rId540">
          <objectPr defaultSize="0" autoPict="0" r:id="rId7">
            <anchor moveWithCells="1" sizeWithCells="1">
              <from>
                <xdr:col>8450</xdr:col>
                <xdr:colOff>200025</xdr:colOff>
                <xdr:row>393205</xdr:row>
                <xdr:rowOff>95250</xdr:rowOff>
              </from>
              <to>
                <xdr:col>8456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655" r:id="rId540"/>
      </mc:Fallback>
    </mc:AlternateContent>
    <mc:AlternateContent xmlns:mc="http://schemas.openxmlformats.org/markup-compatibility/2006">
      <mc:Choice Requires="x14">
        <oleObject progId="Equation.3" shapeId="5656" r:id="rId541">
          <objectPr defaultSize="0" autoPict="0" r:id="rId7">
            <anchor moveWithCells="1" sizeWithCells="1">
              <from>
                <xdr:col>8450</xdr:col>
                <xdr:colOff>200025</xdr:colOff>
                <xdr:row>458741</xdr:row>
                <xdr:rowOff>95250</xdr:rowOff>
              </from>
              <to>
                <xdr:col>8456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656" r:id="rId541"/>
      </mc:Fallback>
    </mc:AlternateContent>
    <mc:AlternateContent xmlns:mc="http://schemas.openxmlformats.org/markup-compatibility/2006">
      <mc:Choice Requires="x14">
        <oleObject progId="Equation.3" shapeId="5657" r:id="rId542">
          <objectPr defaultSize="0" autoPict="0" r:id="rId7">
            <anchor moveWithCells="1" sizeWithCells="1">
              <from>
                <xdr:col>8450</xdr:col>
                <xdr:colOff>200025</xdr:colOff>
                <xdr:row>524277</xdr:row>
                <xdr:rowOff>95250</xdr:rowOff>
              </from>
              <to>
                <xdr:col>8456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657" r:id="rId542"/>
      </mc:Fallback>
    </mc:AlternateContent>
    <mc:AlternateContent xmlns:mc="http://schemas.openxmlformats.org/markup-compatibility/2006">
      <mc:Choice Requires="x14">
        <oleObject progId="Equation.3" shapeId="5658" r:id="rId543">
          <objectPr defaultSize="0" autoPict="0" r:id="rId7">
            <anchor moveWithCells="1" sizeWithCells="1">
              <from>
                <xdr:col>8450</xdr:col>
                <xdr:colOff>200025</xdr:colOff>
                <xdr:row>589813</xdr:row>
                <xdr:rowOff>95250</xdr:rowOff>
              </from>
              <to>
                <xdr:col>8456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658" r:id="rId543"/>
      </mc:Fallback>
    </mc:AlternateContent>
    <mc:AlternateContent xmlns:mc="http://schemas.openxmlformats.org/markup-compatibility/2006">
      <mc:Choice Requires="x14">
        <oleObject progId="Equation.3" shapeId="5659" r:id="rId544">
          <objectPr defaultSize="0" autoPict="0" r:id="rId7">
            <anchor moveWithCells="1" sizeWithCells="1">
              <from>
                <xdr:col>8450</xdr:col>
                <xdr:colOff>200025</xdr:colOff>
                <xdr:row>655349</xdr:row>
                <xdr:rowOff>95250</xdr:rowOff>
              </from>
              <to>
                <xdr:col>8456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659" r:id="rId544"/>
      </mc:Fallback>
    </mc:AlternateContent>
    <mc:AlternateContent xmlns:mc="http://schemas.openxmlformats.org/markup-compatibility/2006">
      <mc:Choice Requires="x14">
        <oleObject progId="Equation.3" shapeId="5660" r:id="rId545">
          <objectPr defaultSize="0" autoPict="0" r:id="rId7">
            <anchor moveWithCells="1" sizeWithCells="1">
              <from>
                <xdr:col>8450</xdr:col>
                <xdr:colOff>200025</xdr:colOff>
                <xdr:row>720885</xdr:row>
                <xdr:rowOff>95250</xdr:rowOff>
              </from>
              <to>
                <xdr:col>8456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660" r:id="rId545"/>
      </mc:Fallback>
    </mc:AlternateContent>
    <mc:AlternateContent xmlns:mc="http://schemas.openxmlformats.org/markup-compatibility/2006">
      <mc:Choice Requires="x14">
        <oleObject progId="Equation.3" shapeId="5661" r:id="rId546">
          <objectPr defaultSize="0" autoPict="0" r:id="rId7">
            <anchor moveWithCells="1" sizeWithCells="1">
              <from>
                <xdr:col>8450</xdr:col>
                <xdr:colOff>200025</xdr:colOff>
                <xdr:row>786421</xdr:row>
                <xdr:rowOff>95250</xdr:rowOff>
              </from>
              <to>
                <xdr:col>8456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661" r:id="rId546"/>
      </mc:Fallback>
    </mc:AlternateContent>
    <mc:AlternateContent xmlns:mc="http://schemas.openxmlformats.org/markup-compatibility/2006">
      <mc:Choice Requires="x14">
        <oleObject progId="Equation.3" shapeId="5662" r:id="rId547">
          <objectPr defaultSize="0" autoPict="0" r:id="rId7">
            <anchor moveWithCells="1" sizeWithCells="1">
              <from>
                <xdr:col>8450</xdr:col>
                <xdr:colOff>200025</xdr:colOff>
                <xdr:row>851957</xdr:row>
                <xdr:rowOff>95250</xdr:rowOff>
              </from>
              <to>
                <xdr:col>8456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662" r:id="rId547"/>
      </mc:Fallback>
    </mc:AlternateContent>
    <mc:AlternateContent xmlns:mc="http://schemas.openxmlformats.org/markup-compatibility/2006">
      <mc:Choice Requires="x14">
        <oleObject progId="Equation.3" shapeId="5663" r:id="rId548">
          <objectPr defaultSize="0" autoPict="0" r:id="rId7">
            <anchor moveWithCells="1" sizeWithCells="1">
              <from>
                <xdr:col>8450</xdr:col>
                <xdr:colOff>200025</xdr:colOff>
                <xdr:row>917493</xdr:row>
                <xdr:rowOff>95250</xdr:rowOff>
              </from>
              <to>
                <xdr:col>8456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663" r:id="rId548"/>
      </mc:Fallback>
    </mc:AlternateContent>
    <mc:AlternateContent xmlns:mc="http://schemas.openxmlformats.org/markup-compatibility/2006">
      <mc:Choice Requires="x14">
        <oleObject progId="Equation.3" shapeId="5664" r:id="rId549">
          <objectPr defaultSize="0" autoPict="0" r:id="rId7">
            <anchor moveWithCells="1" sizeWithCells="1">
              <from>
                <xdr:col>8450</xdr:col>
                <xdr:colOff>200025</xdr:colOff>
                <xdr:row>983029</xdr:row>
                <xdr:rowOff>95250</xdr:rowOff>
              </from>
              <to>
                <xdr:col>8456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664" r:id="rId549"/>
      </mc:Fallback>
    </mc:AlternateContent>
    <mc:AlternateContent xmlns:mc="http://schemas.openxmlformats.org/markup-compatibility/2006">
      <mc:Choice Requires="x14">
        <oleObject progId="Equation.3" shapeId="5665" r:id="rId550">
          <objectPr defaultSize="0" autoPict="0" r:id="rId7">
            <anchor moveWithCells="1" sizeWithCells="1">
              <from>
                <xdr:col>8706</xdr:col>
                <xdr:colOff>200025</xdr:colOff>
                <xdr:row>10</xdr:row>
                <xdr:rowOff>95250</xdr:rowOff>
              </from>
              <to>
                <xdr:col>8712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665" r:id="rId550"/>
      </mc:Fallback>
    </mc:AlternateContent>
    <mc:AlternateContent xmlns:mc="http://schemas.openxmlformats.org/markup-compatibility/2006">
      <mc:Choice Requires="x14">
        <oleObject progId="Equation.3" shapeId="5666" r:id="rId551">
          <objectPr defaultSize="0" autoPict="0" r:id="rId7">
            <anchor moveWithCells="1" sizeWithCells="1">
              <from>
                <xdr:col>8706</xdr:col>
                <xdr:colOff>200025</xdr:colOff>
                <xdr:row>65525</xdr:row>
                <xdr:rowOff>95250</xdr:rowOff>
              </from>
              <to>
                <xdr:col>8712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666" r:id="rId551"/>
      </mc:Fallback>
    </mc:AlternateContent>
    <mc:AlternateContent xmlns:mc="http://schemas.openxmlformats.org/markup-compatibility/2006">
      <mc:Choice Requires="x14">
        <oleObject progId="Equation.3" shapeId="5667" r:id="rId552">
          <objectPr defaultSize="0" autoPict="0" r:id="rId7">
            <anchor moveWithCells="1" sizeWithCells="1">
              <from>
                <xdr:col>8706</xdr:col>
                <xdr:colOff>200025</xdr:colOff>
                <xdr:row>131061</xdr:row>
                <xdr:rowOff>95250</xdr:rowOff>
              </from>
              <to>
                <xdr:col>8712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667" r:id="rId552"/>
      </mc:Fallback>
    </mc:AlternateContent>
    <mc:AlternateContent xmlns:mc="http://schemas.openxmlformats.org/markup-compatibility/2006">
      <mc:Choice Requires="x14">
        <oleObject progId="Equation.3" shapeId="5668" r:id="rId553">
          <objectPr defaultSize="0" autoPict="0" r:id="rId7">
            <anchor moveWithCells="1" sizeWithCells="1">
              <from>
                <xdr:col>8706</xdr:col>
                <xdr:colOff>200025</xdr:colOff>
                <xdr:row>196597</xdr:row>
                <xdr:rowOff>95250</xdr:rowOff>
              </from>
              <to>
                <xdr:col>8712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668" r:id="rId553"/>
      </mc:Fallback>
    </mc:AlternateContent>
    <mc:AlternateContent xmlns:mc="http://schemas.openxmlformats.org/markup-compatibility/2006">
      <mc:Choice Requires="x14">
        <oleObject progId="Equation.3" shapeId="5669" r:id="rId554">
          <objectPr defaultSize="0" autoPict="0" r:id="rId7">
            <anchor moveWithCells="1" sizeWithCells="1">
              <from>
                <xdr:col>8706</xdr:col>
                <xdr:colOff>200025</xdr:colOff>
                <xdr:row>262133</xdr:row>
                <xdr:rowOff>95250</xdr:rowOff>
              </from>
              <to>
                <xdr:col>8712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669" r:id="rId554"/>
      </mc:Fallback>
    </mc:AlternateContent>
    <mc:AlternateContent xmlns:mc="http://schemas.openxmlformats.org/markup-compatibility/2006">
      <mc:Choice Requires="x14">
        <oleObject progId="Equation.3" shapeId="5670" r:id="rId555">
          <objectPr defaultSize="0" autoPict="0" r:id="rId7">
            <anchor moveWithCells="1" sizeWithCells="1">
              <from>
                <xdr:col>8706</xdr:col>
                <xdr:colOff>200025</xdr:colOff>
                <xdr:row>327669</xdr:row>
                <xdr:rowOff>95250</xdr:rowOff>
              </from>
              <to>
                <xdr:col>8712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670" r:id="rId555"/>
      </mc:Fallback>
    </mc:AlternateContent>
    <mc:AlternateContent xmlns:mc="http://schemas.openxmlformats.org/markup-compatibility/2006">
      <mc:Choice Requires="x14">
        <oleObject progId="Equation.3" shapeId="5671" r:id="rId556">
          <objectPr defaultSize="0" autoPict="0" r:id="rId7">
            <anchor moveWithCells="1" sizeWithCells="1">
              <from>
                <xdr:col>8706</xdr:col>
                <xdr:colOff>200025</xdr:colOff>
                <xdr:row>393205</xdr:row>
                <xdr:rowOff>95250</xdr:rowOff>
              </from>
              <to>
                <xdr:col>8712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671" r:id="rId556"/>
      </mc:Fallback>
    </mc:AlternateContent>
    <mc:AlternateContent xmlns:mc="http://schemas.openxmlformats.org/markup-compatibility/2006">
      <mc:Choice Requires="x14">
        <oleObject progId="Equation.3" shapeId="5672" r:id="rId557">
          <objectPr defaultSize="0" autoPict="0" r:id="rId7">
            <anchor moveWithCells="1" sizeWithCells="1">
              <from>
                <xdr:col>8706</xdr:col>
                <xdr:colOff>200025</xdr:colOff>
                <xdr:row>458741</xdr:row>
                <xdr:rowOff>95250</xdr:rowOff>
              </from>
              <to>
                <xdr:col>8712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672" r:id="rId557"/>
      </mc:Fallback>
    </mc:AlternateContent>
    <mc:AlternateContent xmlns:mc="http://schemas.openxmlformats.org/markup-compatibility/2006">
      <mc:Choice Requires="x14">
        <oleObject progId="Equation.3" shapeId="5673" r:id="rId558">
          <objectPr defaultSize="0" autoPict="0" r:id="rId7">
            <anchor moveWithCells="1" sizeWithCells="1">
              <from>
                <xdr:col>8706</xdr:col>
                <xdr:colOff>200025</xdr:colOff>
                <xdr:row>524277</xdr:row>
                <xdr:rowOff>95250</xdr:rowOff>
              </from>
              <to>
                <xdr:col>8712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673" r:id="rId558"/>
      </mc:Fallback>
    </mc:AlternateContent>
    <mc:AlternateContent xmlns:mc="http://schemas.openxmlformats.org/markup-compatibility/2006">
      <mc:Choice Requires="x14">
        <oleObject progId="Equation.3" shapeId="5674" r:id="rId559">
          <objectPr defaultSize="0" autoPict="0" r:id="rId7">
            <anchor moveWithCells="1" sizeWithCells="1">
              <from>
                <xdr:col>8706</xdr:col>
                <xdr:colOff>200025</xdr:colOff>
                <xdr:row>589813</xdr:row>
                <xdr:rowOff>95250</xdr:rowOff>
              </from>
              <to>
                <xdr:col>8712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674" r:id="rId559"/>
      </mc:Fallback>
    </mc:AlternateContent>
    <mc:AlternateContent xmlns:mc="http://schemas.openxmlformats.org/markup-compatibility/2006">
      <mc:Choice Requires="x14">
        <oleObject progId="Equation.3" shapeId="5675" r:id="rId560">
          <objectPr defaultSize="0" autoPict="0" r:id="rId7">
            <anchor moveWithCells="1" sizeWithCells="1">
              <from>
                <xdr:col>8706</xdr:col>
                <xdr:colOff>200025</xdr:colOff>
                <xdr:row>655349</xdr:row>
                <xdr:rowOff>95250</xdr:rowOff>
              </from>
              <to>
                <xdr:col>8712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675" r:id="rId560"/>
      </mc:Fallback>
    </mc:AlternateContent>
    <mc:AlternateContent xmlns:mc="http://schemas.openxmlformats.org/markup-compatibility/2006">
      <mc:Choice Requires="x14">
        <oleObject progId="Equation.3" shapeId="5676" r:id="rId561">
          <objectPr defaultSize="0" autoPict="0" r:id="rId7">
            <anchor moveWithCells="1" sizeWithCells="1">
              <from>
                <xdr:col>8706</xdr:col>
                <xdr:colOff>200025</xdr:colOff>
                <xdr:row>720885</xdr:row>
                <xdr:rowOff>95250</xdr:rowOff>
              </from>
              <to>
                <xdr:col>8712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676" r:id="rId561"/>
      </mc:Fallback>
    </mc:AlternateContent>
    <mc:AlternateContent xmlns:mc="http://schemas.openxmlformats.org/markup-compatibility/2006">
      <mc:Choice Requires="x14">
        <oleObject progId="Equation.3" shapeId="5677" r:id="rId562">
          <objectPr defaultSize="0" autoPict="0" r:id="rId7">
            <anchor moveWithCells="1" sizeWithCells="1">
              <from>
                <xdr:col>8706</xdr:col>
                <xdr:colOff>200025</xdr:colOff>
                <xdr:row>786421</xdr:row>
                <xdr:rowOff>95250</xdr:rowOff>
              </from>
              <to>
                <xdr:col>8712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677" r:id="rId562"/>
      </mc:Fallback>
    </mc:AlternateContent>
    <mc:AlternateContent xmlns:mc="http://schemas.openxmlformats.org/markup-compatibility/2006">
      <mc:Choice Requires="x14">
        <oleObject progId="Equation.3" shapeId="5678" r:id="rId563">
          <objectPr defaultSize="0" autoPict="0" r:id="rId7">
            <anchor moveWithCells="1" sizeWithCells="1">
              <from>
                <xdr:col>8706</xdr:col>
                <xdr:colOff>200025</xdr:colOff>
                <xdr:row>851957</xdr:row>
                <xdr:rowOff>95250</xdr:rowOff>
              </from>
              <to>
                <xdr:col>8712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678" r:id="rId563"/>
      </mc:Fallback>
    </mc:AlternateContent>
    <mc:AlternateContent xmlns:mc="http://schemas.openxmlformats.org/markup-compatibility/2006">
      <mc:Choice Requires="x14">
        <oleObject progId="Equation.3" shapeId="5679" r:id="rId564">
          <objectPr defaultSize="0" autoPict="0" r:id="rId7">
            <anchor moveWithCells="1" sizeWithCells="1">
              <from>
                <xdr:col>8706</xdr:col>
                <xdr:colOff>200025</xdr:colOff>
                <xdr:row>917493</xdr:row>
                <xdr:rowOff>95250</xdr:rowOff>
              </from>
              <to>
                <xdr:col>8712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679" r:id="rId564"/>
      </mc:Fallback>
    </mc:AlternateContent>
    <mc:AlternateContent xmlns:mc="http://schemas.openxmlformats.org/markup-compatibility/2006">
      <mc:Choice Requires="x14">
        <oleObject progId="Equation.3" shapeId="5680" r:id="rId565">
          <objectPr defaultSize="0" autoPict="0" r:id="rId7">
            <anchor moveWithCells="1" sizeWithCells="1">
              <from>
                <xdr:col>8706</xdr:col>
                <xdr:colOff>200025</xdr:colOff>
                <xdr:row>983029</xdr:row>
                <xdr:rowOff>95250</xdr:rowOff>
              </from>
              <to>
                <xdr:col>8712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680" r:id="rId565"/>
      </mc:Fallback>
    </mc:AlternateContent>
    <mc:AlternateContent xmlns:mc="http://schemas.openxmlformats.org/markup-compatibility/2006">
      <mc:Choice Requires="x14">
        <oleObject progId="Equation.3" shapeId="5681" r:id="rId566">
          <objectPr defaultSize="0" autoPict="0" r:id="rId7">
            <anchor moveWithCells="1" sizeWithCells="1">
              <from>
                <xdr:col>8962</xdr:col>
                <xdr:colOff>200025</xdr:colOff>
                <xdr:row>10</xdr:row>
                <xdr:rowOff>95250</xdr:rowOff>
              </from>
              <to>
                <xdr:col>8968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681" r:id="rId566"/>
      </mc:Fallback>
    </mc:AlternateContent>
    <mc:AlternateContent xmlns:mc="http://schemas.openxmlformats.org/markup-compatibility/2006">
      <mc:Choice Requires="x14">
        <oleObject progId="Equation.3" shapeId="5682" r:id="rId567">
          <objectPr defaultSize="0" autoPict="0" r:id="rId7">
            <anchor moveWithCells="1" sizeWithCells="1">
              <from>
                <xdr:col>8962</xdr:col>
                <xdr:colOff>200025</xdr:colOff>
                <xdr:row>65525</xdr:row>
                <xdr:rowOff>95250</xdr:rowOff>
              </from>
              <to>
                <xdr:col>8968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682" r:id="rId567"/>
      </mc:Fallback>
    </mc:AlternateContent>
    <mc:AlternateContent xmlns:mc="http://schemas.openxmlformats.org/markup-compatibility/2006">
      <mc:Choice Requires="x14">
        <oleObject progId="Equation.3" shapeId="5683" r:id="rId568">
          <objectPr defaultSize="0" autoPict="0" r:id="rId7">
            <anchor moveWithCells="1" sizeWithCells="1">
              <from>
                <xdr:col>8962</xdr:col>
                <xdr:colOff>200025</xdr:colOff>
                <xdr:row>131061</xdr:row>
                <xdr:rowOff>95250</xdr:rowOff>
              </from>
              <to>
                <xdr:col>8968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683" r:id="rId568"/>
      </mc:Fallback>
    </mc:AlternateContent>
    <mc:AlternateContent xmlns:mc="http://schemas.openxmlformats.org/markup-compatibility/2006">
      <mc:Choice Requires="x14">
        <oleObject progId="Equation.3" shapeId="5684" r:id="rId569">
          <objectPr defaultSize="0" autoPict="0" r:id="rId7">
            <anchor moveWithCells="1" sizeWithCells="1">
              <from>
                <xdr:col>8962</xdr:col>
                <xdr:colOff>200025</xdr:colOff>
                <xdr:row>196597</xdr:row>
                <xdr:rowOff>95250</xdr:rowOff>
              </from>
              <to>
                <xdr:col>8968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684" r:id="rId569"/>
      </mc:Fallback>
    </mc:AlternateContent>
    <mc:AlternateContent xmlns:mc="http://schemas.openxmlformats.org/markup-compatibility/2006">
      <mc:Choice Requires="x14">
        <oleObject progId="Equation.3" shapeId="5685" r:id="rId570">
          <objectPr defaultSize="0" autoPict="0" r:id="rId7">
            <anchor moveWithCells="1" sizeWithCells="1">
              <from>
                <xdr:col>8962</xdr:col>
                <xdr:colOff>200025</xdr:colOff>
                <xdr:row>262133</xdr:row>
                <xdr:rowOff>95250</xdr:rowOff>
              </from>
              <to>
                <xdr:col>8968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685" r:id="rId570"/>
      </mc:Fallback>
    </mc:AlternateContent>
    <mc:AlternateContent xmlns:mc="http://schemas.openxmlformats.org/markup-compatibility/2006">
      <mc:Choice Requires="x14">
        <oleObject progId="Equation.3" shapeId="5686" r:id="rId571">
          <objectPr defaultSize="0" autoPict="0" r:id="rId7">
            <anchor moveWithCells="1" sizeWithCells="1">
              <from>
                <xdr:col>8962</xdr:col>
                <xdr:colOff>200025</xdr:colOff>
                <xdr:row>327669</xdr:row>
                <xdr:rowOff>95250</xdr:rowOff>
              </from>
              <to>
                <xdr:col>8968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686" r:id="rId571"/>
      </mc:Fallback>
    </mc:AlternateContent>
    <mc:AlternateContent xmlns:mc="http://schemas.openxmlformats.org/markup-compatibility/2006">
      <mc:Choice Requires="x14">
        <oleObject progId="Equation.3" shapeId="5687" r:id="rId572">
          <objectPr defaultSize="0" autoPict="0" r:id="rId7">
            <anchor moveWithCells="1" sizeWithCells="1">
              <from>
                <xdr:col>8962</xdr:col>
                <xdr:colOff>200025</xdr:colOff>
                <xdr:row>393205</xdr:row>
                <xdr:rowOff>95250</xdr:rowOff>
              </from>
              <to>
                <xdr:col>8968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687" r:id="rId572"/>
      </mc:Fallback>
    </mc:AlternateContent>
    <mc:AlternateContent xmlns:mc="http://schemas.openxmlformats.org/markup-compatibility/2006">
      <mc:Choice Requires="x14">
        <oleObject progId="Equation.3" shapeId="5688" r:id="rId573">
          <objectPr defaultSize="0" autoPict="0" r:id="rId7">
            <anchor moveWithCells="1" sizeWithCells="1">
              <from>
                <xdr:col>8962</xdr:col>
                <xdr:colOff>200025</xdr:colOff>
                <xdr:row>458741</xdr:row>
                <xdr:rowOff>95250</xdr:rowOff>
              </from>
              <to>
                <xdr:col>8968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688" r:id="rId573"/>
      </mc:Fallback>
    </mc:AlternateContent>
    <mc:AlternateContent xmlns:mc="http://schemas.openxmlformats.org/markup-compatibility/2006">
      <mc:Choice Requires="x14">
        <oleObject progId="Equation.3" shapeId="5689" r:id="rId574">
          <objectPr defaultSize="0" autoPict="0" r:id="rId7">
            <anchor moveWithCells="1" sizeWithCells="1">
              <from>
                <xdr:col>8962</xdr:col>
                <xdr:colOff>200025</xdr:colOff>
                <xdr:row>524277</xdr:row>
                <xdr:rowOff>95250</xdr:rowOff>
              </from>
              <to>
                <xdr:col>8968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689" r:id="rId574"/>
      </mc:Fallback>
    </mc:AlternateContent>
    <mc:AlternateContent xmlns:mc="http://schemas.openxmlformats.org/markup-compatibility/2006">
      <mc:Choice Requires="x14">
        <oleObject progId="Equation.3" shapeId="5690" r:id="rId575">
          <objectPr defaultSize="0" autoPict="0" r:id="rId7">
            <anchor moveWithCells="1" sizeWithCells="1">
              <from>
                <xdr:col>8962</xdr:col>
                <xdr:colOff>200025</xdr:colOff>
                <xdr:row>589813</xdr:row>
                <xdr:rowOff>95250</xdr:rowOff>
              </from>
              <to>
                <xdr:col>8968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690" r:id="rId575"/>
      </mc:Fallback>
    </mc:AlternateContent>
    <mc:AlternateContent xmlns:mc="http://schemas.openxmlformats.org/markup-compatibility/2006">
      <mc:Choice Requires="x14">
        <oleObject progId="Equation.3" shapeId="5691" r:id="rId576">
          <objectPr defaultSize="0" autoPict="0" r:id="rId7">
            <anchor moveWithCells="1" sizeWithCells="1">
              <from>
                <xdr:col>8962</xdr:col>
                <xdr:colOff>200025</xdr:colOff>
                <xdr:row>655349</xdr:row>
                <xdr:rowOff>95250</xdr:rowOff>
              </from>
              <to>
                <xdr:col>8968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691" r:id="rId576"/>
      </mc:Fallback>
    </mc:AlternateContent>
    <mc:AlternateContent xmlns:mc="http://schemas.openxmlformats.org/markup-compatibility/2006">
      <mc:Choice Requires="x14">
        <oleObject progId="Equation.3" shapeId="5692" r:id="rId577">
          <objectPr defaultSize="0" autoPict="0" r:id="rId7">
            <anchor moveWithCells="1" sizeWithCells="1">
              <from>
                <xdr:col>8962</xdr:col>
                <xdr:colOff>200025</xdr:colOff>
                <xdr:row>720885</xdr:row>
                <xdr:rowOff>95250</xdr:rowOff>
              </from>
              <to>
                <xdr:col>8968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692" r:id="rId577"/>
      </mc:Fallback>
    </mc:AlternateContent>
    <mc:AlternateContent xmlns:mc="http://schemas.openxmlformats.org/markup-compatibility/2006">
      <mc:Choice Requires="x14">
        <oleObject progId="Equation.3" shapeId="5693" r:id="rId578">
          <objectPr defaultSize="0" autoPict="0" r:id="rId7">
            <anchor moveWithCells="1" sizeWithCells="1">
              <from>
                <xdr:col>8962</xdr:col>
                <xdr:colOff>200025</xdr:colOff>
                <xdr:row>786421</xdr:row>
                <xdr:rowOff>95250</xdr:rowOff>
              </from>
              <to>
                <xdr:col>8968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693" r:id="rId578"/>
      </mc:Fallback>
    </mc:AlternateContent>
    <mc:AlternateContent xmlns:mc="http://schemas.openxmlformats.org/markup-compatibility/2006">
      <mc:Choice Requires="x14">
        <oleObject progId="Equation.3" shapeId="5694" r:id="rId579">
          <objectPr defaultSize="0" autoPict="0" r:id="rId7">
            <anchor moveWithCells="1" sizeWithCells="1">
              <from>
                <xdr:col>8962</xdr:col>
                <xdr:colOff>200025</xdr:colOff>
                <xdr:row>851957</xdr:row>
                <xdr:rowOff>95250</xdr:rowOff>
              </from>
              <to>
                <xdr:col>8968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694" r:id="rId579"/>
      </mc:Fallback>
    </mc:AlternateContent>
    <mc:AlternateContent xmlns:mc="http://schemas.openxmlformats.org/markup-compatibility/2006">
      <mc:Choice Requires="x14">
        <oleObject progId="Equation.3" shapeId="5695" r:id="rId580">
          <objectPr defaultSize="0" autoPict="0" r:id="rId7">
            <anchor moveWithCells="1" sizeWithCells="1">
              <from>
                <xdr:col>8962</xdr:col>
                <xdr:colOff>200025</xdr:colOff>
                <xdr:row>917493</xdr:row>
                <xdr:rowOff>95250</xdr:rowOff>
              </from>
              <to>
                <xdr:col>8968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695" r:id="rId580"/>
      </mc:Fallback>
    </mc:AlternateContent>
    <mc:AlternateContent xmlns:mc="http://schemas.openxmlformats.org/markup-compatibility/2006">
      <mc:Choice Requires="x14">
        <oleObject progId="Equation.3" shapeId="5696" r:id="rId581">
          <objectPr defaultSize="0" autoPict="0" r:id="rId7">
            <anchor moveWithCells="1" sizeWithCells="1">
              <from>
                <xdr:col>8962</xdr:col>
                <xdr:colOff>200025</xdr:colOff>
                <xdr:row>983029</xdr:row>
                <xdr:rowOff>95250</xdr:rowOff>
              </from>
              <to>
                <xdr:col>8968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696" r:id="rId581"/>
      </mc:Fallback>
    </mc:AlternateContent>
    <mc:AlternateContent xmlns:mc="http://schemas.openxmlformats.org/markup-compatibility/2006">
      <mc:Choice Requires="x14">
        <oleObject progId="Equation.3" shapeId="5697" r:id="rId582">
          <objectPr defaultSize="0" autoPict="0" r:id="rId7">
            <anchor moveWithCells="1" sizeWithCells="1">
              <from>
                <xdr:col>9218</xdr:col>
                <xdr:colOff>200025</xdr:colOff>
                <xdr:row>10</xdr:row>
                <xdr:rowOff>95250</xdr:rowOff>
              </from>
              <to>
                <xdr:col>9224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697" r:id="rId582"/>
      </mc:Fallback>
    </mc:AlternateContent>
    <mc:AlternateContent xmlns:mc="http://schemas.openxmlformats.org/markup-compatibility/2006">
      <mc:Choice Requires="x14">
        <oleObject progId="Equation.3" shapeId="5698" r:id="rId583">
          <objectPr defaultSize="0" autoPict="0" r:id="rId7">
            <anchor moveWithCells="1" sizeWithCells="1">
              <from>
                <xdr:col>9218</xdr:col>
                <xdr:colOff>200025</xdr:colOff>
                <xdr:row>65525</xdr:row>
                <xdr:rowOff>95250</xdr:rowOff>
              </from>
              <to>
                <xdr:col>9224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698" r:id="rId583"/>
      </mc:Fallback>
    </mc:AlternateContent>
    <mc:AlternateContent xmlns:mc="http://schemas.openxmlformats.org/markup-compatibility/2006">
      <mc:Choice Requires="x14">
        <oleObject progId="Equation.3" shapeId="5699" r:id="rId584">
          <objectPr defaultSize="0" autoPict="0" r:id="rId7">
            <anchor moveWithCells="1" sizeWithCells="1">
              <from>
                <xdr:col>9218</xdr:col>
                <xdr:colOff>200025</xdr:colOff>
                <xdr:row>131061</xdr:row>
                <xdr:rowOff>95250</xdr:rowOff>
              </from>
              <to>
                <xdr:col>9224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699" r:id="rId584"/>
      </mc:Fallback>
    </mc:AlternateContent>
    <mc:AlternateContent xmlns:mc="http://schemas.openxmlformats.org/markup-compatibility/2006">
      <mc:Choice Requires="x14">
        <oleObject progId="Equation.3" shapeId="5700" r:id="rId585">
          <objectPr defaultSize="0" autoPict="0" r:id="rId7">
            <anchor moveWithCells="1" sizeWithCells="1">
              <from>
                <xdr:col>9218</xdr:col>
                <xdr:colOff>200025</xdr:colOff>
                <xdr:row>196597</xdr:row>
                <xdr:rowOff>95250</xdr:rowOff>
              </from>
              <to>
                <xdr:col>9224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700" r:id="rId585"/>
      </mc:Fallback>
    </mc:AlternateContent>
    <mc:AlternateContent xmlns:mc="http://schemas.openxmlformats.org/markup-compatibility/2006">
      <mc:Choice Requires="x14">
        <oleObject progId="Equation.3" shapeId="5701" r:id="rId586">
          <objectPr defaultSize="0" autoPict="0" r:id="rId7">
            <anchor moveWithCells="1" sizeWithCells="1">
              <from>
                <xdr:col>9218</xdr:col>
                <xdr:colOff>200025</xdr:colOff>
                <xdr:row>262133</xdr:row>
                <xdr:rowOff>95250</xdr:rowOff>
              </from>
              <to>
                <xdr:col>9224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701" r:id="rId586"/>
      </mc:Fallback>
    </mc:AlternateContent>
    <mc:AlternateContent xmlns:mc="http://schemas.openxmlformats.org/markup-compatibility/2006">
      <mc:Choice Requires="x14">
        <oleObject progId="Equation.3" shapeId="5702" r:id="rId587">
          <objectPr defaultSize="0" autoPict="0" r:id="rId7">
            <anchor moveWithCells="1" sizeWithCells="1">
              <from>
                <xdr:col>9218</xdr:col>
                <xdr:colOff>200025</xdr:colOff>
                <xdr:row>327669</xdr:row>
                <xdr:rowOff>95250</xdr:rowOff>
              </from>
              <to>
                <xdr:col>9224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702" r:id="rId587"/>
      </mc:Fallback>
    </mc:AlternateContent>
    <mc:AlternateContent xmlns:mc="http://schemas.openxmlformats.org/markup-compatibility/2006">
      <mc:Choice Requires="x14">
        <oleObject progId="Equation.3" shapeId="5703" r:id="rId588">
          <objectPr defaultSize="0" autoPict="0" r:id="rId7">
            <anchor moveWithCells="1" sizeWithCells="1">
              <from>
                <xdr:col>9218</xdr:col>
                <xdr:colOff>200025</xdr:colOff>
                <xdr:row>393205</xdr:row>
                <xdr:rowOff>95250</xdr:rowOff>
              </from>
              <to>
                <xdr:col>9224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703" r:id="rId588"/>
      </mc:Fallback>
    </mc:AlternateContent>
    <mc:AlternateContent xmlns:mc="http://schemas.openxmlformats.org/markup-compatibility/2006">
      <mc:Choice Requires="x14">
        <oleObject progId="Equation.3" shapeId="5704" r:id="rId589">
          <objectPr defaultSize="0" autoPict="0" r:id="rId7">
            <anchor moveWithCells="1" sizeWithCells="1">
              <from>
                <xdr:col>9218</xdr:col>
                <xdr:colOff>200025</xdr:colOff>
                <xdr:row>458741</xdr:row>
                <xdr:rowOff>95250</xdr:rowOff>
              </from>
              <to>
                <xdr:col>9224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704" r:id="rId589"/>
      </mc:Fallback>
    </mc:AlternateContent>
    <mc:AlternateContent xmlns:mc="http://schemas.openxmlformats.org/markup-compatibility/2006">
      <mc:Choice Requires="x14">
        <oleObject progId="Equation.3" shapeId="5705" r:id="rId590">
          <objectPr defaultSize="0" autoPict="0" r:id="rId7">
            <anchor moveWithCells="1" sizeWithCells="1">
              <from>
                <xdr:col>9218</xdr:col>
                <xdr:colOff>200025</xdr:colOff>
                <xdr:row>524277</xdr:row>
                <xdr:rowOff>95250</xdr:rowOff>
              </from>
              <to>
                <xdr:col>9224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705" r:id="rId590"/>
      </mc:Fallback>
    </mc:AlternateContent>
    <mc:AlternateContent xmlns:mc="http://schemas.openxmlformats.org/markup-compatibility/2006">
      <mc:Choice Requires="x14">
        <oleObject progId="Equation.3" shapeId="5706" r:id="rId591">
          <objectPr defaultSize="0" autoPict="0" r:id="rId7">
            <anchor moveWithCells="1" sizeWithCells="1">
              <from>
                <xdr:col>9218</xdr:col>
                <xdr:colOff>200025</xdr:colOff>
                <xdr:row>589813</xdr:row>
                <xdr:rowOff>95250</xdr:rowOff>
              </from>
              <to>
                <xdr:col>9224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706" r:id="rId591"/>
      </mc:Fallback>
    </mc:AlternateContent>
    <mc:AlternateContent xmlns:mc="http://schemas.openxmlformats.org/markup-compatibility/2006">
      <mc:Choice Requires="x14">
        <oleObject progId="Equation.3" shapeId="5707" r:id="rId592">
          <objectPr defaultSize="0" autoPict="0" r:id="rId7">
            <anchor moveWithCells="1" sizeWithCells="1">
              <from>
                <xdr:col>9218</xdr:col>
                <xdr:colOff>200025</xdr:colOff>
                <xdr:row>655349</xdr:row>
                <xdr:rowOff>95250</xdr:rowOff>
              </from>
              <to>
                <xdr:col>9224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707" r:id="rId592"/>
      </mc:Fallback>
    </mc:AlternateContent>
    <mc:AlternateContent xmlns:mc="http://schemas.openxmlformats.org/markup-compatibility/2006">
      <mc:Choice Requires="x14">
        <oleObject progId="Equation.3" shapeId="5708" r:id="rId593">
          <objectPr defaultSize="0" autoPict="0" r:id="rId7">
            <anchor moveWithCells="1" sizeWithCells="1">
              <from>
                <xdr:col>9218</xdr:col>
                <xdr:colOff>200025</xdr:colOff>
                <xdr:row>720885</xdr:row>
                <xdr:rowOff>95250</xdr:rowOff>
              </from>
              <to>
                <xdr:col>9224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708" r:id="rId593"/>
      </mc:Fallback>
    </mc:AlternateContent>
    <mc:AlternateContent xmlns:mc="http://schemas.openxmlformats.org/markup-compatibility/2006">
      <mc:Choice Requires="x14">
        <oleObject progId="Equation.3" shapeId="5709" r:id="rId594">
          <objectPr defaultSize="0" autoPict="0" r:id="rId7">
            <anchor moveWithCells="1" sizeWithCells="1">
              <from>
                <xdr:col>9218</xdr:col>
                <xdr:colOff>200025</xdr:colOff>
                <xdr:row>786421</xdr:row>
                <xdr:rowOff>95250</xdr:rowOff>
              </from>
              <to>
                <xdr:col>9224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709" r:id="rId594"/>
      </mc:Fallback>
    </mc:AlternateContent>
    <mc:AlternateContent xmlns:mc="http://schemas.openxmlformats.org/markup-compatibility/2006">
      <mc:Choice Requires="x14">
        <oleObject progId="Equation.3" shapeId="5710" r:id="rId595">
          <objectPr defaultSize="0" autoPict="0" r:id="rId7">
            <anchor moveWithCells="1" sizeWithCells="1">
              <from>
                <xdr:col>9218</xdr:col>
                <xdr:colOff>200025</xdr:colOff>
                <xdr:row>851957</xdr:row>
                <xdr:rowOff>95250</xdr:rowOff>
              </from>
              <to>
                <xdr:col>9224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710" r:id="rId595"/>
      </mc:Fallback>
    </mc:AlternateContent>
    <mc:AlternateContent xmlns:mc="http://schemas.openxmlformats.org/markup-compatibility/2006">
      <mc:Choice Requires="x14">
        <oleObject progId="Equation.3" shapeId="5711" r:id="rId596">
          <objectPr defaultSize="0" autoPict="0" r:id="rId7">
            <anchor moveWithCells="1" sizeWithCells="1">
              <from>
                <xdr:col>9218</xdr:col>
                <xdr:colOff>200025</xdr:colOff>
                <xdr:row>917493</xdr:row>
                <xdr:rowOff>95250</xdr:rowOff>
              </from>
              <to>
                <xdr:col>9224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711" r:id="rId596"/>
      </mc:Fallback>
    </mc:AlternateContent>
    <mc:AlternateContent xmlns:mc="http://schemas.openxmlformats.org/markup-compatibility/2006">
      <mc:Choice Requires="x14">
        <oleObject progId="Equation.3" shapeId="5712" r:id="rId597">
          <objectPr defaultSize="0" autoPict="0" r:id="rId7">
            <anchor moveWithCells="1" sizeWithCells="1">
              <from>
                <xdr:col>9218</xdr:col>
                <xdr:colOff>200025</xdr:colOff>
                <xdr:row>983029</xdr:row>
                <xdr:rowOff>95250</xdr:rowOff>
              </from>
              <to>
                <xdr:col>9224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712" r:id="rId597"/>
      </mc:Fallback>
    </mc:AlternateContent>
    <mc:AlternateContent xmlns:mc="http://schemas.openxmlformats.org/markup-compatibility/2006">
      <mc:Choice Requires="x14">
        <oleObject progId="Equation.3" shapeId="5713" r:id="rId598">
          <objectPr defaultSize="0" autoPict="0" r:id="rId7">
            <anchor moveWithCells="1" sizeWithCells="1">
              <from>
                <xdr:col>9474</xdr:col>
                <xdr:colOff>200025</xdr:colOff>
                <xdr:row>10</xdr:row>
                <xdr:rowOff>95250</xdr:rowOff>
              </from>
              <to>
                <xdr:col>9480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713" r:id="rId598"/>
      </mc:Fallback>
    </mc:AlternateContent>
    <mc:AlternateContent xmlns:mc="http://schemas.openxmlformats.org/markup-compatibility/2006">
      <mc:Choice Requires="x14">
        <oleObject progId="Equation.3" shapeId="5714" r:id="rId599">
          <objectPr defaultSize="0" autoPict="0" r:id="rId7">
            <anchor moveWithCells="1" sizeWithCells="1">
              <from>
                <xdr:col>9474</xdr:col>
                <xdr:colOff>200025</xdr:colOff>
                <xdr:row>65525</xdr:row>
                <xdr:rowOff>95250</xdr:rowOff>
              </from>
              <to>
                <xdr:col>9480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714" r:id="rId599"/>
      </mc:Fallback>
    </mc:AlternateContent>
    <mc:AlternateContent xmlns:mc="http://schemas.openxmlformats.org/markup-compatibility/2006">
      <mc:Choice Requires="x14">
        <oleObject progId="Equation.3" shapeId="5715" r:id="rId600">
          <objectPr defaultSize="0" autoPict="0" r:id="rId7">
            <anchor moveWithCells="1" sizeWithCells="1">
              <from>
                <xdr:col>9474</xdr:col>
                <xdr:colOff>200025</xdr:colOff>
                <xdr:row>131061</xdr:row>
                <xdr:rowOff>95250</xdr:rowOff>
              </from>
              <to>
                <xdr:col>9480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715" r:id="rId600"/>
      </mc:Fallback>
    </mc:AlternateContent>
    <mc:AlternateContent xmlns:mc="http://schemas.openxmlformats.org/markup-compatibility/2006">
      <mc:Choice Requires="x14">
        <oleObject progId="Equation.3" shapeId="5716" r:id="rId601">
          <objectPr defaultSize="0" autoPict="0" r:id="rId7">
            <anchor moveWithCells="1" sizeWithCells="1">
              <from>
                <xdr:col>9474</xdr:col>
                <xdr:colOff>200025</xdr:colOff>
                <xdr:row>196597</xdr:row>
                <xdr:rowOff>95250</xdr:rowOff>
              </from>
              <to>
                <xdr:col>9480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716" r:id="rId601"/>
      </mc:Fallback>
    </mc:AlternateContent>
    <mc:AlternateContent xmlns:mc="http://schemas.openxmlformats.org/markup-compatibility/2006">
      <mc:Choice Requires="x14">
        <oleObject progId="Equation.3" shapeId="5717" r:id="rId602">
          <objectPr defaultSize="0" autoPict="0" r:id="rId7">
            <anchor moveWithCells="1" sizeWithCells="1">
              <from>
                <xdr:col>9474</xdr:col>
                <xdr:colOff>200025</xdr:colOff>
                <xdr:row>262133</xdr:row>
                <xdr:rowOff>95250</xdr:rowOff>
              </from>
              <to>
                <xdr:col>9480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717" r:id="rId602"/>
      </mc:Fallback>
    </mc:AlternateContent>
    <mc:AlternateContent xmlns:mc="http://schemas.openxmlformats.org/markup-compatibility/2006">
      <mc:Choice Requires="x14">
        <oleObject progId="Equation.3" shapeId="5718" r:id="rId603">
          <objectPr defaultSize="0" autoPict="0" r:id="rId7">
            <anchor moveWithCells="1" sizeWithCells="1">
              <from>
                <xdr:col>9474</xdr:col>
                <xdr:colOff>200025</xdr:colOff>
                <xdr:row>327669</xdr:row>
                <xdr:rowOff>95250</xdr:rowOff>
              </from>
              <to>
                <xdr:col>9480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718" r:id="rId603"/>
      </mc:Fallback>
    </mc:AlternateContent>
    <mc:AlternateContent xmlns:mc="http://schemas.openxmlformats.org/markup-compatibility/2006">
      <mc:Choice Requires="x14">
        <oleObject progId="Equation.3" shapeId="5719" r:id="rId604">
          <objectPr defaultSize="0" autoPict="0" r:id="rId7">
            <anchor moveWithCells="1" sizeWithCells="1">
              <from>
                <xdr:col>9474</xdr:col>
                <xdr:colOff>200025</xdr:colOff>
                <xdr:row>393205</xdr:row>
                <xdr:rowOff>95250</xdr:rowOff>
              </from>
              <to>
                <xdr:col>9480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719" r:id="rId604"/>
      </mc:Fallback>
    </mc:AlternateContent>
    <mc:AlternateContent xmlns:mc="http://schemas.openxmlformats.org/markup-compatibility/2006">
      <mc:Choice Requires="x14">
        <oleObject progId="Equation.3" shapeId="5720" r:id="rId605">
          <objectPr defaultSize="0" autoPict="0" r:id="rId7">
            <anchor moveWithCells="1" sizeWithCells="1">
              <from>
                <xdr:col>9474</xdr:col>
                <xdr:colOff>200025</xdr:colOff>
                <xdr:row>458741</xdr:row>
                <xdr:rowOff>95250</xdr:rowOff>
              </from>
              <to>
                <xdr:col>9480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720" r:id="rId605"/>
      </mc:Fallback>
    </mc:AlternateContent>
    <mc:AlternateContent xmlns:mc="http://schemas.openxmlformats.org/markup-compatibility/2006">
      <mc:Choice Requires="x14">
        <oleObject progId="Equation.3" shapeId="5721" r:id="rId606">
          <objectPr defaultSize="0" autoPict="0" r:id="rId7">
            <anchor moveWithCells="1" sizeWithCells="1">
              <from>
                <xdr:col>9474</xdr:col>
                <xdr:colOff>200025</xdr:colOff>
                <xdr:row>524277</xdr:row>
                <xdr:rowOff>95250</xdr:rowOff>
              </from>
              <to>
                <xdr:col>9480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721" r:id="rId606"/>
      </mc:Fallback>
    </mc:AlternateContent>
    <mc:AlternateContent xmlns:mc="http://schemas.openxmlformats.org/markup-compatibility/2006">
      <mc:Choice Requires="x14">
        <oleObject progId="Equation.3" shapeId="5722" r:id="rId607">
          <objectPr defaultSize="0" autoPict="0" r:id="rId7">
            <anchor moveWithCells="1" sizeWithCells="1">
              <from>
                <xdr:col>9474</xdr:col>
                <xdr:colOff>200025</xdr:colOff>
                <xdr:row>589813</xdr:row>
                <xdr:rowOff>95250</xdr:rowOff>
              </from>
              <to>
                <xdr:col>9480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722" r:id="rId607"/>
      </mc:Fallback>
    </mc:AlternateContent>
    <mc:AlternateContent xmlns:mc="http://schemas.openxmlformats.org/markup-compatibility/2006">
      <mc:Choice Requires="x14">
        <oleObject progId="Equation.3" shapeId="5723" r:id="rId608">
          <objectPr defaultSize="0" autoPict="0" r:id="rId7">
            <anchor moveWithCells="1" sizeWithCells="1">
              <from>
                <xdr:col>9474</xdr:col>
                <xdr:colOff>200025</xdr:colOff>
                <xdr:row>655349</xdr:row>
                <xdr:rowOff>95250</xdr:rowOff>
              </from>
              <to>
                <xdr:col>9480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723" r:id="rId608"/>
      </mc:Fallback>
    </mc:AlternateContent>
    <mc:AlternateContent xmlns:mc="http://schemas.openxmlformats.org/markup-compatibility/2006">
      <mc:Choice Requires="x14">
        <oleObject progId="Equation.3" shapeId="5724" r:id="rId609">
          <objectPr defaultSize="0" autoPict="0" r:id="rId7">
            <anchor moveWithCells="1" sizeWithCells="1">
              <from>
                <xdr:col>9474</xdr:col>
                <xdr:colOff>200025</xdr:colOff>
                <xdr:row>720885</xdr:row>
                <xdr:rowOff>95250</xdr:rowOff>
              </from>
              <to>
                <xdr:col>9480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724" r:id="rId609"/>
      </mc:Fallback>
    </mc:AlternateContent>
    <mc:AlternateContent xmlns:mc="http://schemas.openxmlformats.org/markup-compatibility/2006">
      <mc:Choice Requires="x14">
        <oleObject progId="Equation.3" shapeId="5725" r:id="rId610">
          <objectPr defaultSize="0" autoPict="0" r:id="rId7">
            <anchor moveWithCells="1" sizeWithCells="1">
              <from>
                <xdr:col>9474</xdr:col>
                <xdr:colOff>200025</xdr:colOff>
                <xdr:row>786421</xdr:row>
                <xdr:rowOff>95250</xdr:rowOff>
              </from>
              <to>
                <xdr:col>9480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725" r:id="rId610"/>
      </mc:Fallback>
    </mc:AlternateContent>
    <mc:AlternateContent xmlns:mc="http://schemas.openxmlformats.org/markup-compatibility/2006">
      <mc:Choice Requires="x14">
        <oleObject progId="Equation.3" shapeId="5726" r:id="rId611">
          <objectPr defaultSize="0" autoPict="0" r:id="rId7">
            <anchor moveWithCells="1" sizeWithCells="1">
              <from>
                <xdr:col>9474</xdr:col>
                <xdr:colOff>200025</xdr:colOff>
                <xdr:row>851957</xdr:row>
                <xdr:rowOff>95250</xdr:rowOff>
              </from>
              <to>
                <xdr:col>9480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726" r:id="rId611"/>
      </mc:Fallback>
    </mc:AlternateContent>
    <mc:AlternateContent xmlns:mc="http://schemas.openxmlformats.org/markup-compatibility/2006">
      <mc:Choice Requires="x14">
        <oleObject progId="Equation.3" shapeId="5727" r:id="rId612">
          <objectPr defaultSize="0" autoPict="0" r:id="rId7">
            <anchor moveWithCells="1" sizeWithCells="1">
              <from>
                <xdr:col>9474</xdr:col>
                <xdr:colOff>200025</xdr:colOff>
                <xdr:row>917493</xdr:row>
                <xdr:rowOff>95250</xdr:rowOff>
              </from>
              <to>
                <xdr:col>9480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727" r:id="rId612"/>
      </mc:Fallback>
    </mc:AlternateContent>
    <mc:AlternateContent xmlns:mc="http://schemas.openxmlformats.org/markup-compatibility/2006">
      <mc:Choice Requires="x14">
        <oleObject progId="Equation.3" shapeId="5728" r:id="rId613">
          <objectPr defaultSize="0" autoPict="0" r:id="rId7">
            <anchor moveWithCells="1" sizeWithCells="1">
              <from>
                <xdr:col>9474</xdr:col>
                <xdr:colOff>200025</xdr:colOff>
                <xdr:row>983029</xdr:row>
                <xdr:rowOff>95250</xdr:rowOff>
              </from>
              <to>
                <xdr:col>9480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728" r:id="rId613"/>
      </mc:Fallback>
    </mc:AlternateContent>
    <mc:AlternateContent xmlns:mc="http://schemas.openxmlformats.org/markup-compatibility/2006">
      <mc:Choice Requires="x14">
        <oleObject progId="Equation.3" shapeId="5729" r:id="rId614">
          <objectPr defaultSize="0" autoPict="0" r:id="rId7">
            <anchor moveWithCells="1" sizeWithCells="1">
              <from>
                <xdr:col>9730</xdr:col>
                <xdr:colOff>200025</xdr:colOff>
                <xdr:row>10</xdr:row>
                <xdr:rowOff>95250</xdr:rowOff>
              </from>
              <to>
                <xdr:col>9736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729" r:id="rId614"/>
      </mc:Fallback>
    </mc:AlternateContent>
    <mc:AlternateContent xmlns:mc="http://schemas.openxmlformats.org/markup-compatibility/2006">
      <mc:Choice Requires="x14">
        <oleObject progId="Equation.3" shapeId="5730" r:id="rId615">
          <objectPr defaultSize="0" autoPict="0" r:id="rId7">
            <anchor moveWithCells="1" sizeWithCells="1">
              <from>
                <xdr:col>9730</xdr:col>
                <xdr:colOff>200025</xdr:colOff>
                <xdr:row>65525</xdr:row>
                <xdr:rowOff>95250</xdr:rowOff>
              </from>
              <to>
                <xdr:col>9736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730" r:id="rId615"/>
      </mc:Fallback>
    </mc:AlternateContent>
    <mc:AlternateContent xmlns:mc="http://schemas.openxmlformats.org/markup-compatibility/2006">
      <mc:Choice Requires="x14">
        <oleObject progId="Equation.3" shapeId="5731" r:id="rId616">
          <objectPr defaultSize="0" autoPict="0" r:id="rId7">
            <anchor moveWithCells="1" sizeWithCells="1">
              <from>
                <xdr:col>9730</xdr:col>
                <xdr:colOff>200025</xdr:colOff>
                <xdr:row>131061</xdr:row>
                <xdr:rowOff>95250</xdr:rowOff>
              </from>
              <to>
                <xdr:col>9736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731" r:id="rId616"/>
      </mc:Fallback>
    </mc:AlternateContent>
    <mc:AlternateContent xmlns:mc="http://schemas.openxmlformats.org/markup-compatibility/2006">
      <mc:Choice Requires="x14">
        <oleObject progId="Equation.3" shapeId="5732" r:id="rId617">
          <objectPr defaultSize="0" autoPict="0" r:id="rId7">
            <anchor moveWithCells="1" sizeWithCells="1">
              <from>
                <xdr:col>9730</xdr:col>
                <xdr:colOff>200025</xdr:colOff>
                <xdr:row>196597</xdr:row>
                <xdr:rowOff>95250</xdr:rowOff>
              </from>
              <to>
                <xdr:col>9736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732" r:id="rId617"/>
      </mc:Fallback>
    </mc:AlternateContent>
    <mc:AlternateContent xmlns:mc="http://schemas.openxmlformats.org/markup-compatibility/2006">
      <mc:Choice Requires="x14">
        <oleObject progId="Equation.3" shapeId="5733" r:id="rId618">
          <objectPr defaultSize="0" autoPict="0" r:id="rId7">
            <anchor moveWithCells="1" sizeWithCells="1">
              <from>
                <xdr:col>9730</xdr:col>
                <xdr:colOff>200025</xdr:colOff>
                <xdr:row>262133</xdr:row>
                <xdr:rowOff>95250</xdr:rowOff>
              </from>
              <to>
                <xdr:col>9736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733" r:id="rId618"/>
      </mc:Fallback>
    </mc:AlternateContent>
    <mc:AlternateContent xmlns:mc="http://schemas.openxmlformats.org/markup-compatibility/2006">
      <mc:Choice Requires="x14">
        <oleObject progId="Equation.3" shapeId="5734" r:id="rId619">
          <objectPr defaultSize="0" autoPict="0" r:id="rId7">
            <anchor moveWithCells="1" sizeWithCells="1">
              <from>
                <xdr:col>9730</xdr:col>
                <xdr:colOff>200025</xdr:colOff>
                <xdr:row>327669</xdr:row>
                <xdr:rowOff>95250</xdr:rowOff>
              </from>
              <to>
                <xdr:col>9736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734" r:id="rId619"/>
      </mc:Fallback>
    </mc:AlternateContent>
    <mc:AlternateContent xmlns:mc="http://schemas.openxmlformats.org/markup-compatibility/2006">
      <mc:Choice Requires="x14">
        <oleObject progId="Equation.3" shapeId="5735" r:id="rId620">
          <objectPr defaultSize="0" autoPict="0" r:id="rId7">
            <anchor moveWithCells="1" sizeWithCells="1">
              <from>
                <xdr:col>9730</xdr:col>
                <xdr:colOff>200025</xdr:colOff>
                <xdr:row>393205</xdr:row>
                <xdr:rowOff>95250</xdr:rowOff>
              </from>
              <to>
                <xdr:col>9736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735" r:id="rId620"/>
      </mc:Fallback>
    </mc:AlternateContent>
    <mc:AlternateContent xmlns:mc="http://schemas.openxmlformats.org/markup-compatibility/2006">
      <mc:Choice Requires="x14">
        <oleObject progId="Equation.3" shapeId="5736" r:id="rId621">
          <objectPr defaultSize="0" autoPict="0" r:id="rId7">
            <anchor moveWithCells="1" sizeWithCells="1">
              <from>
                <xdr:col>9730</xdr:col>
                <xdr:colOff>200025</xdr:colOff>
                <xdr:row>458741</xdr:row>
                <xdr:rowOff>95250</xdr:rowOff>
              </from>
              <to>
                <xdr:col>9736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736" r:id="rId621"/>
      </mc:Fallback>
    </mc:AlternateContent>
    <mc:AlternateContent xmlns:mc="http://schemas.openxmlformats.org/markup-compatibility/2006">
      <mc:Choice Requires="x14">
        <oleObject progId="Equation.3" shapeId="5737" r:id="rId622">
          <objectPr defaultSize="0" autoPict="0" r:id="rId7">
            <anchor moveWithCells="1" sizeWithCells="1">
              <from>
                <xdr:col>9730</xdr:col>
                <xdr:colOff>200025</xdr:colOff>
                <xdr:row>524277</xdr:row>
                <xdr:rowOff>95250</xdr:rowOff>
              </from>
              <to>
                <xdr:col>9736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737" r:id="rId622"/>
      </mc:Fallback>
    </mc:AlternateContent>
    <mc:AlternateContent xmlns:mc="http://schemas.openxmlformats.org/markup-compatibility/2006">
      <mc:Choice Requires="x14">
        <oleObject progId="Equation.3" shapeId="5738" r:id="rId623">
          <objectPr defaultSize="0" autoPict="0" r:id="rId7">
            <anchor moveWithCells="1" sizeWithCells="1">
              <from>
                <xdr:col>9730</xdr:col>
                <xdr:colOff>200025</xdr:colOff>
                <xdr:row>589813</xdr:row>
                <xdr:rowOff>95250</xdr:rowOff>
              </from>
              <to>
                <xdr:col>9736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738" r:id="rId623"/>
      </mc:Fallback>
    </mc:AlternateContent>
    <mc:AlternateContent xmlns:mc="http://schemas.openxmlformats.org/markup-compatibility/2006">
      <mc:Choice Requires="x14">
        <oleObject progId="Equation.3" shapeId="5739" r:id="rId624">
          <objectPr defaultSize="0" autoPict="0" r:id="rId7">
            <anchor moveWithCells="1" sizeWithCells="1">
              <from>
                <xdr:col>9730</xdr:col>
                <xdr:colOff>200025</xdr:colOff>
                <xdr:row>655349</xdr:row>
                <xdr:rowOff>95250</xdr:rowOff>
              </from>
              <to>
                <xdr:col>9736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739" r:id="rId624"/>
      </mc:Fallback>
    </mc:AlternateContent>
    <mc:AlternateContent xmlns:mc="http://schemas.openxmlformats.org/markup-compatibility/2006">
      <mc:Choice Requires="x14">
        <oleObject progId="Equation.3" shapeId="5740" r:id="rId625">
          <objectPr defaultSize="0" autoPict="0" r:id="rId7">
            <anchor moveWithCells="1" sizeWithCells="1">
              <from>
                <xdr:col>9730</xdr:col>
                <xdr:colOff>200025</xdr:colOff>
                <xdr:row>720885</xdr:row>
                <xdr:rowOff>95250</xdr:rowOff>
              </from>
              <to>
                <xdr:col>9736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740" r:id="rId625"/>
      </mc:Fallback>
    </mc:AlternateContent>
    <mc:AlternateContent xmlns:mc="http://schemas.openxmlformats.org/markup-compatibility/2006">
      <mc:Choice Requires="x14">
        <oleObject progId="Equation.3" shapeId="5741" r:id="rId626">
          <objectPr defaultSize="0" autoPict="0" r:id="rId7">
            <anchor moveWithCells="1" sizeWithCells="1">
              <from>
                <xdr:col>9730</xdr:col>
                <xdr:colOff>200025</xdr:colOff>
                <xdr:row>786421</xdr:row>
                <xdr:rowOff>95250</xdr:rowOff>
              </from>
              <to>
                <xdr:col>9736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741" r:id="rId626"/>
      </mc:Fallback>
    </mc:AlternateContent>
    <mc:AlternateContent xmlns:mc="http://schemas.openxmlformats.org/markup-compatibility/2006">
      <mc:Choice Requires="x14">
        <oleObject progId="Equation.3" shapeId="5742" r:id="rId627">
          <objectPr defaultSize="0" autoPict="0" r:id="rId7">
            <anchor moveWithCells="1" sizeWithCells="1">
              <from>
                <xdr:col>9730</xdr:col>
                <xdr:colOff>200025</xdr:colOff>
                <xdr:row>851957</xdr:row>
                <xdr:rowOff>95250</xdr:rowOff>
              </from>
              <to>
                <xdr:col>9736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742" r:id="rId627"/>
      </mc:Fallback>
    </mc:AlternateContent>
    <mc:AlternateContent xmlns:mc="http://schemas.openxmlformats.org/markup-compatibility/2006">
      <mc:Choice Requires="x14">
        <oleObject progId="Equation.3" shapeId="5743" r:id="rId628">
          <objectPr defaultSize="0" autoPict="0" r:id="rId7">
            <anchor moveWithCells="1" sizeWithCells="1">
              <from>
                <xdr:col>9730</xdr:col>
                <xdr:colOff>200025</xdr:colOff>
                <xdr:row>917493</xdr:row>
                <xdr:rowOff>95250</xdr:rowOff>
              </from>
              <to>
                <xdr:col>9736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743" r:id="rId628"/>
      </mc:Fallback>
    </mc:AlternateContent>
    <mc:AlternateContent xmlns:mc="http://schemas.openxmlformats.org/markup-compatibility/2006">
      <mc:Choice Requires="x14">
        <oleObject progId="Equation.3" shapeId="5744" r:id="rId629">
          <objectPr defaultSize="0" autoPict="0" r:id="rId7">
            <anchor moveWithCells="1" sizeWithCells="1">
              <from>
                <xdr:col>9730</xdr:col>
                <xdr:colOff>200025</xdr:colOff>
                <xdr:row>983029</xdr:row>
                <xdr:rowOff>95250</xdr:rowOff>
              </from>
              <to>
                <xdr:col>9736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744" r:id="rId629"/>
      </mc:Fallback>
    </mc:AlternateContent>
    <mc:AlternateContent xmlns:mc="http://schemas.openxmlformats.org/markup-compatibility/2006">
      <mc:Choice Requires="x14">
        <oleObject progId="Equation.3" shapeId="5745" r:id="rId630">
          <objectPr defaultSize="0" autoPict="0" r:id="rId7">
            <anchor moveWithCells="1" sizeWithCells="1">
              <from>
                <xdr:col>9986</xdr:col>
                <xdr:colOff>200025</xdr:colOff>
                <xdr:row>10</xdr:row>
                <xdr:rowOff>95250</xdr:rowOff>
              </from>
              <to>
                <xdr:col>9992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745" r:id="rId630"/>
      </mc:Fallback>
    </mc:AlternateContent>
    <mc:AlternateContent xmlns:mc="http://schemas.openxmlformats.org/markup-compatibility/2006">
      <mc:Choice Requires="x14">
        <oleObject progId="Equation.3" shapeId="5746" r:id="rId631">
          <objectPr defaultSize="0" autoPict="0" r:id="rId7">
            <anchor moveWithCells="1" sizeWithCells="1">
              <from>
                <xdr:col>9986</xdr:col>
                <xdr:colOff>200025</xdr:colOff>
                <xdr:row>65525</xdr:row>
                <xdr:rowOff>95250</xdr:rowOff>
              </from>
              <to>
                <xdr:col>9992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746" r:id="rId631"/>
      </mc:Fallback>
    </mc:AlternateContent>
    <mc:AlternateContent xmlns:mc="http://schemas.openxmlformats.org/markup-compatibility/2006">
      <mc:Choice Requires="x14">
        <oleObject progId="Equation.3" shapeId="5747" r:id="rId632">
          <objectPr defaultSize="0" autoPict="0" r:id="rId7">
            <anchor moveWithCells="1" sizeWithCells="1">
              <from>
                <xdr:col>9986</xdr:col>
                <xdr:colOff>200025</xdr:colOff>
                <xdr:row>131061</xdr:row>
                <xdr:rowOff>95250</xdr:rowOff>
              </from>
              <to>
                <xdr:col>9992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747" r:id="rId632"/>
      </mc:Fallback>
    </mc:AlternateContent>
    <mc:AlternateContent xmlns:mc="http://schemas.openxmlformats.org/markup-compatibility/2006">
      <mc:Choice Requires="x14">
        <oleObject progId="Equation.3" shapeId="5748" r:id="rId633">
          <objectPr defaultSize="0" autoPict="0" r:id="rId7">
            <anchor moveWithCells="1" sizeWithCells="1">
              <from>
                <xdr:col>9986</xdr:col>
                <xdr:colOff>200025</xdr:colOff>
                <xdr:row>196597</xdr:row>
                <xdr:rowOff>95250</xdr:rowOff>
              </from>
              <to>
                <xdr:col>9992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748" r:id="rId633"/>
      </mc:Fallback>
    </mc:AlternateContent>
    <mc:AlternateContent xmlns:mc="http://schemas.openxmlformats.org/markup-compatibility/2006">
      <mc:Choice Requires="x14">
        <oleObject progId="Equation.3" shapeId="5749" r:id="rId634">
          <objectPr defaultSize="0" autoPict="0" r:id="rId7">
            <anchor moveWithCells="1" sizeWithCells="1">
              <from>
                <xdr:col>9986</xdr:col>
                <xdr:colOff>200025</xdr:colOff>
                <xdr:row>262133</xdr:row>
                <xdr:rowOff>95250</xdr:rowOff>
              </from>
              <to>
                <xdr:col>9992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749" r:id="rId634"/>
      </mc:Fallback>
    </mc:AlternateContent>
    <mc:AlternateContent xmlns:mc="http://schemas.openxmlformats.org/markup-compatibility/2006">
      <mc:Choice Requires="x14">
        <oleObject progId="Equation.3" shapeId="5750" r:id="rId635">
          <objectPr defaultSize="0" autoPict="0" r:id="rId7">
            <anchor moveWithCells="1" sizeWithCells="1">
              <from>
                <xdr:col>9986</xdr:col>
                <xdr:colOff>200025</xdr:colOff>
                <xdr:row>327669</xdr:row>
                <xdr:rowOff>95250</xdr:rowOff>
              </from>
              <to>
                <xdr:col>9992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750" r:id="rId635"/>
      </mc:Fallback>
    </mc:AlternateContent>
    <mc:AlternateContent xmlns:mc="http://schemas.openxmlformats.org/markup-compatibility/2006">
      <mc:Choice Requires="x14">
        <oleObject progId="Equation.3" shapeId="5751" r:id="rId636">
          <objectPr defaultSize="0" autoPict="0" r:id="rId7">
            <anchor moveWithCells="1" sizeWithCells="1">
              <from>
                <xdr:col>9986</xdr:col>
                <xdr:colOff>200025</xdr:colOff>
                <xdr:row>393205</xdr:row>
                <xdr:rowOff>95250</xdr:rowOff>
              </from>
              <to>
                <xdr:col>9992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751" r:id="rId636"/>
      </mc:Fallback>
    </mc:AlternateContent>
    <mc:AlternateContent xmlns:mc="http://schemas.openxmlformats.org/markup-compatibility/2006">
      <mc:Choice Requires="x14">
        <oleObject progId="Equation.3" shapeId="5752" r:id="rId637">
          <objectPr defaultSize="0" autoPict="0" r:id="rId7">
            <anchor moveWithCells="1" sizeWithCells="1">
              <from>
                <xdr:col>9986</xdr:col>
                <xdr:colOff>200025</xdr:colOff>
                <xdr:row>458741</xdr:row>
                <xdr:rowOff>95250</xdr:rowOff>
              </from>
              <to>
                <xdr:col>9992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752" r:id="rId637"/>
      </mc:Fallback>
    </mc:AlternateContent>
    <mc:AlternateContent xmlns:mc="http://schemas.openxmlformats.org/markup-compatibility/2006">
      <mc:Choice Requires="x14">
        <oleObject progId="Equation.3" shapeId="5753" r:id="rId638">
          <objectPr defaultSize="0" autoPict="0" r:id="rId7">
            <anchor moveWithCells="1" sizeWithCells="1">
              <from>
                <xdr:col>9986</xdr:col>
                <xdr:colOff>200025</xdr:colOff>
                <xdr:row>524277</xdr:row>
                <xdr:rowOff>95250</xdr:rowOff>
              </from>
              <to>
                <xdr:col>9992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753" r:id="rId638"/>
      </mc:Fallback>
    </mc:AlternateContent>
    <mc:AlternateContent xmlns:mc="http://schemas.openxmlformats.org/markup-compatibility/2006">
      <mc:Choice Requires="x14">
        <oleObject progId="Equation.3" shapeId="5754" r:id="rId639">
          <objectPr defaultSize="0" autoPict="0" r:id="rId7">
            <anchor moveWithCells="1" sizeWithCells="1">
              <from>
                <xdr:col>9986</xdr:col>
                <xdr:colOff>200025</xdr:colOff>
                <xdr:row>589813</xdr:row>
                <xdr:rowOff>95250</xdr:rowOff>
              </from>
              <to>
                <xdr:col>9992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754" r:id="rId639"/>
      </mc:Fallback>
    </mc:AlternateContent>
    <mc:AlternateContent xmlns:mc="http://schemas.openxmlformats.org/markup-compatibility/2006">
      <mc:Choice Requires="x14">
        <oleObject progId="Equation.3" shapeId="5755" r:id="rId640">
          <objectPr defaultSize="0" autoPict="0" r:id="rId7">
            <anchor moveWithCells="1" sizeWithCells="1">
              <from>
                <xdr:col>9986</xdr:col>
                <xdr:colOff>200025</xdr:colOff>
                <xdr:row>655349</xdr:row>
                <xdr:rowOff>95250</xdr:rowOff>
              </from>
              <to>
                <xdr:col>9992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755" r:id="rId640"/>
      </mc:Fallback>
    </mc:AlternateContent>
    <mc:AlternateContent xmlns:mc="http://schemas.openxmlformats.org/markup-compatibility/2006">
      <mc:Choice Requires="x14">
        <oleObject progId="Equation.3" shapeId="5756" r:id="rId641">
          <objectPr defaultSize="0" autoPict="0" r:id="rId7">
            <anchor moveWithCells="1" sizeWithCells="1">
              <from>
                <xdr:col>9986</xdr:col>
                <xdr:colOff>200025</xdr:colOff>
                <xdr:row>720885</xdr:row>
                <xdr:rowOff>95250</xdr:rowOff>
              </from>
              <to>
                <xdr:col>9992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756" r:id="rId641"/>
      </mc:Fallback>
    </mc:AlternateContent>
    <mc:AlternateContent xmlns:mc="http://schemas.openxmlformats.org/markup-compatibility/2006">
      <mc:Choice Requires="x14">
        <oleObject progId="Equation.3" shapeId="5757" r:id="rId642">
          <objectPr defaultSize="0" autoPict="0" r:id="rId7">
            <anchor moveWithCells="1" sizeWithCells="1">
              <from>
                <xdr:col>9986</xdr:col>
                <xdr:colOff>200025</xdr:colOff>
                <xdr:row>786421</xdr:row>
                <xdr:rowOff>95250</xdr:rowOff>
              </from>
              <to>
                <xdr:col>9992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757" r:id="rId642"/>
      </mc:Fallback>
    </mc:AlternateContent>
    <mc:AlternateContent xmlns:mc="http://schemas.openxmlformats.org/markup-compatibility/2006">
      <mc:Choice Requires="x14">
        <oleObject progId="Equation.3" shapeId="5758" r:id="rId643">
          <objectPr defaultSize="0" autoPict="0" r:id="rId7">
            <anchor moveWithCells="1" sizeWithCells="1">
              <from>
                <xdr:col>9986</xdr:col>
                <xdr:colOff>200025</xdr:colOff>
                <xdr:row>851957</xdr:row>
                <xdr:rowOff>95250</xdr:rowOff>
              </from>
              <to>
                <xdr:col>9992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758" r:id="rId643"/>
      </mc:Fallback>
    </mc:AlternateContent>
    <mc:AlternateContent xmlns:mc="http://schemas.openxmlformats.org/markup-compatibility/2006">
      <mc:Choice Requires="x14">
        <oleObject progId="Equation.3" shapeId="5759" r:id="rId644">
          <objectPr defaultSize="0" autoPict="0" r:id="rId7">
            <anchor moveWithCells="1" sizeWithCells="1">
              <from>
                <xdr:col>9986</xdr:col>
                <xdr:colOff>200025</xdr:colOff>
                <xdr:row>917493</xdr:row>
                <xdr:rowOff>95250</xdr:rowOff>
              </from>
              <to>
                <xdr:col>9992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759" r:id="rId644"/>
      </mc:Fallback>
    </mc:AlternateContent>
    <mc:AlternateContent xmlns:mc="http://schemas.openxmlformats.org/markup-compatibility/2006">
      <mc:Choice Requires="x14">
        <oleObject progId="Equation.3" shapeId="5760" r:id="rId645">
          <objectPr defaultSize="0" autoPict="0" r:id="rId7">
            <anchor moveWithCells="1" sizeWithCells="1">
              <from>
                <xdr:col>9986</xdr:col>
                <xdr:colOff>200025</xdr:colOff>
                <xdr:row>983029</xdr:row>
                <xdr:rowOff>95250</xdr:rowOff>
              </from>
              <to>
                <xdr:col>9992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760" r:id="rId645"/>
      </mc:Fallback>
    </mc:AlternateContent>
    <mc:AlternateContent xmlns:mc="http://schemas.openxmlformats.org/markup-compatibility/2006">
      <mc:Choice Requires="x14">
        <oleObject progId="Equation.3" shapeId="5761" r:id="rId646">
          <objectPr defaultSize="0" autoPict="0" r:id="rId7">
            <anchor moveWithCells="1" sizeWithCells="1">
              <from>
                <xdr:col>10242</xdr:col>
                <xdr:colOff>200025</xdr:colOff>
                <xdr:row>10</xdr:row>
                <xdr:rowOff>95250</xdr:rowOff>
              </from>
              <to>
                <xdr:col>10248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761" r:id="rId646"/>
      </mc:Fallback>
    </mc:AlternateContent>
    <mc:AlternateContent xmlns:mc="http://schemas.openxmlformats.org/markup-compatibility/2006">
      <mc:Choice Requires="x14">
        <oleObject progId="Equation.3" shapeId="5762" r:id="rId647">
          <objectPr defaultSize="0" autoPict="0" r:id="rId7">
            <anchor moveWithCells="1" sizeWithCells="1">
              <from>
                <xdr:col>10242</xdr:col>
                <xdr:colOff>200025</xdr:colOff>
                <xdr:row>65525</xdr:row>
                <xdr:rowOff>95250</xdr:rowOff>
              </from>
              <to>
                <xdr:col>10248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762" r:id="rId647"/>
      </mc:Fallback>
    </mc:AlternateContent>
    <mc:AlternateContent xmlns:mc="http://schemas.openxmlformats.org/markup-compatibility/2006">
      <mc:Choice Requires="x14">
        <oleObject progId="Equation.3" shapeId="5763" r:id="rId648">
          <objectPr defaultSize="0" autoPict="0" r:id="rId7">
            <anchor moveWithCells="1" sizeWithCells="1">
              <from>
                <xdr:col>10242</xdr:col>
                <xdr:colOff>200025</xdr:colOff>
                <xdr:row>131061</xdr:row>
                <xdr:rowOff>95250</xdr:rowOff>
              </from>
              <to>
                <xdr:col>10248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763" r:id="rId648"/>
      </mc:Fallback>
    </mc:AlternateContent>
    <mc:AlternateContent xmlns:mc="http://schemas.openxmlformats.org/markup-compatibility/2006">
      <mc:Choice Requires="x14">
        <oleObject progId="Equation.3" shapeId="5764" r:id="rId649">
          <objectPr defaultSize="0" autoPict="0" r:id="rId7">
            <anchor moveWithCells="1" sizeWithCells="1">
              <from>
                <xdr:col>10242</xdr:col>
                <xdr:colOff>200025</xdr:colOff>
                <xdr:row>196597</xdr:row>
                <xdr:rowOff>95250</xdr:rowOff>
              </from>
              <to>
                <xdr:col>10248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764" r:id="rId649"/>
      </mc:Fallback>
    </mc:AlternateContent>
    <mc:AlternateContent xmlns:mc="http://schemas.openxmlformats.org/markup-compatibility/2006">
      <mc:Choice Requires="x14">
        <oleObject progId="Equation.3" shapeId="5765" r:id="rId650">
          <objectPr defaultSize="0" autoPict="0" r:id="rId7">
            <anchor moveWithCells="1" sizeWithCells="1">
              <from>
                <xdr:col>10242</xdr:col>
                <xdr:colOff>200025</xdr:colOff>
                <xdr:row>262133</xdr:row>
                <xdr:rowOff>95250</xdr:rowOff>
              </from>
              <to>
                <xdr:col>10248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765" r:id="rId650"/>
      </mc:Fallback>
    </mc:AlternateContent>
    <mc:AlternateContent xmlns:mc="http://schemas.openxmlformats.org/markup-compatibility/2006">
      <mc:Choice Requires="x14">
        <oleObject progId="Equation.3" shapeId="5766" r:id="rId651">
          <objectPr defaultSize="0" autoPict="0" r:id="rId7">
            <anchor moveWithCells="1" sizeWithCells="1">
              <from>
                <xdr:col>10242</xdr:col>
                <xdr:colOff>200025</xdr:colOff>
                <xdr:row>327669</xdr:row>
                <xdr:rowOff>95250</xdr:rowOff>
              </from>
              <to>
                <xdr:col>10248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766" r:id="rId651"/>
      </mc:Fallback>
    </mc:AlternateContent>
    <mc:AlternateContent xmlns:mc="http://schemas.openxmlformats.org/markup-compatibility/2006">
      <mc:Choice Requires="x14">
        <oleObject progId="Equation.3" shapeId="5767" r:id="rId652">
          <objectPr defaultSize="0" autoPict="0" r:id="rId7">
            <anchor moveWithCells="1" sizeWithCells="1">
              <from>
                <xdr:col>10242</xdr:col>
                <xdr:colOff>200025</xdr:colOff>
                <xdr:row>393205</xdr:row>
                <xdr:rowOff>95250</xdr:rowOff>
              </from>
              <to>
                <xdr:col>10248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767" r:id="rId652"/>
      </mc:Fallback>
    </mc:AlternateContent>
    <mc:AlternateContent xmlns:mc="http://schemas.openxmlformats.org/markup-compatibility/2006">
      <mc:Choice Requires="x14">
        <oleObject progId="Equation.3" shapeId="5768" r:id="rId653">
          <objectPr defaultSize="0" autoPict="0" r:id="rId7">
            <anchor moveWithCells="1" sizeWithCells="1">
              <from>
                <xdr:col>10242</xdr:col>
                <xdr:colOff>200025</xdr:colOff>
                <xdr:row>458741</xdr:row>
                <xdr:rowOff>95250</xdr:rowOff>
              </from>
              <to>
                <xdr:col>10248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768" r:id="rId653"/>
      </mc:Fallback>
    </mc:AlternateContent>
    <mc:AlternateContent xmlns:mc="http://schemas.openxmlformats.org/markup-compatibility/2006">
      <mc:Choice Requires="x14">
        <oleObject progId="Equation.3" shapeId="5769" r:id="rId654">
          <objectPr defaultSize="0" autoPict="0" r:id="rId7">
            <anchor moveWithCells="1" sizeWithCells="1">
              <from>
                <xdr:col>10242</xdr:col>
                <xdr:colOff>200025</xdr:colOff>
                <xdr:row>524277</xdr:row>
                <xdr:rowOff>95250</xdr:rowOff>
              </from>
              <to>
                <xdr:col>10248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769" r:id="rId654"/>
      </mc:Fallback>
    </mc:AlternateContent>
    <mc:AlternateContent xmlns:mc="http://schemas.openxmlformats.org/markup-compatibility/2006">
      <mc:Choice Requires="x14">
        <oleObject progId="Equation.3" shapeId="5770" r:id="rId655">
          <objectPr defaultSize="0" autoPict="0" r:id="rId7">
            <anchor moveWithCells="1" sizeWithCells="1">
              <from>
                <xdr:col>10242</xdr:col>
                <xdr:colOff>200025</xdr:colOff>
                <xdr:row>589813</xdr:row>
                <xdr:rowOff>95250</xdr:rowOff>
              </from>
              <to>
                <xdr:col>10248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770" r:id="rId655"/>
      </mc:Fallback>
    </mc:AlternateContent>
    <mc:AlternateContent xmlns:mc="http://schemas.openxmlformats.org/markup-compatibility/2006">
      <mc:Choice Requires="x14">
        <oleObject progId="Equation.3" shapeId="5771" r:id="rId656">
          <objectPr defaultSize="0" autoPict="0" r:id="rId7">
            <anchor moveWithCells="1" sizeWithCells="1">
              <from>
                <xdr:col>10242</xdr:col>
                <xdr:colOff>200025</xdr:colOff>
                <xdr:row>655349</xdr:row>
                <xdr:rowOff>95250</xdr:rowOff>
              </from>
              <to>
                <xdr:col>10248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771" r:id="rId656"/>
      </mc:Fallback>
    </mc:AlternateContent>
    <mc:AlternateContent xmlns:mc="http://schemas.openxmlformats.org/markup-compatibility/2006">
      <mc:Choice Requires="x14">
        <oleObject progId="Equation.3" shapeId="5772" r:id="rId657">
          <objectPr defaultSize="0" autoPict="0" r:id="rId7">
            <anchor moveWithCells="1" sizeWithCells="1">
              <from>
                <xdr:col>10242</xdr:col>
                <xdr:colOff>200025</xdr:colOff>
                <xdr:row>720885</xdr:row>
                <xdr:rowOff>95250</xdr:rowOff>
              </from>
              <to>
                <xdr:col>10248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772" r:id="rId657"/>
      </mc:Fallback>
    </mc:AlternateContent>
    <mc:AlternateContent xmlns:mc="http://schemas.openxmlformats.org/markup-compatibility/2006">
      <mc:Choice Requires="x14">
        <oleObject progId="Equation.3" shapeId="5773" r:id="rId658">
          <objectPr defaultSize="0" autoPict="0" r:id="rId7">
            <anchor moveWithCells="1" sizeWithCells="1">
              <from>
                <xdr:col>10242</xdr:col>
                <xdr:colOff>200025</xdr:colOff>
                <xdr:row>786421</xdr:row>
                <xdr:rowOff>95250</xdr:rowOff>
              </from>
              <to>
                <xdr:col>10248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773" r:id="rId658"/>
      </mc:Fallback>
    </mc:AlternateContent>
    <mc:AlternateContent xmlns:mc="http://schemas.openxmlformats.org/markup-compatibility/2006">
      <mc:Choice Requires="x14">
        <oleObject progId="Equation.3" shapeId="5774" r:id="rId659">
          <objectPr defaultSize="0" autoPict="0" r:id="rId7">
            <anchor moveWithCells="1" sizeWithCells="1">
              <from>
                <xdr:col>10242</xdr:col>
                <xdr:colOff>200025</xdr:colOff>
                <xdr:row>851957</xdr:row>
                <xdr:rowOff>95250</xdr:rowOff>
              </from>
              <to>
                <xdr:col>10248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774" r:id="rId659"/>
      </mc:Fallback>
    </mc:AlternateContent>
    <mc:AlternateContent xmlns:mc="http://schemas.openxmlformats.org/markup-compatibility/2006">
      <mc:Choice Requires="x14">
        <oleObject progId="Equation.3" shapeId="5775" r:id="rId660">
          <objectPr defaultSize="0" autoPict="0" r:id="rId7">
            <anchor moveWithCells="1" sizeWithCells="1">
              <from>
                <xdr:col>10242</xdr:col>
                <xdr:colOff>200025</xdr:colOff>
                <xdr:row>917493</xdr:row>
                <xdr:rowOff>95250</xdr:rowOff>
              </from>
              <to>
                <xdr:col>10248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775" r:id="rId660"/>
      </mc:Fallback>
    </mc:AlternateContent>
    <mc:AlternateContent xmlns:mc="http://schemas.openxmlformats.org/markup-compatibility/2006">
      <mc:Choice Requires="x14">
        <oleObject progId="Equation.3" shapeId="5776" r:id="rId661">
          <objectPr defaultSize="0" autoPict="0" r:id="rId7">
            <anchor moveWithCells="1" sizeWithCells="1">
              <from>
                <xdr:col>10242</xdr:col>
                <xdr:colOff>200025</xdr:colOff>
                <xdr:row>983029</xdr:row>
                <xdr:rowOff>95250</xdr:rowOff>
              </from>
              <to>
                <xdr:col>10248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776" r:id="rId661"/>
      </mc:Fallback>
    </mc:AlternateContent>
    <mc:AlternateContent xmlns:mc="http://schemas.openxmlformats.org/markup-compatibility/2006">
      <mc:Choice Requires="x14">
        <oleObject progId="Equation.3" shapeId="5777" r:id="rId662">
          <objectPr defaultSize="0" autoPict="0" r:id="rId7">
            <anchor moveWithCells="1" sizeWithCells="1">
              <from>
                <xdr:col>10498</xdr:col>
                <xdr:colOff>200025</xdr:colOff>
                <xdr:row>10</xdr:row>
                <xdr:rowOff>95250</xdr:rowOff>
              </from>
              <to>
                <xdr:col>10504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777" r:id="rId662"/>
      </mc:Fallback>
    </mc:AlternateContent>
    <mc:AlternateContent xmlns:mc="http://schemas.openxmlformats.org/markup-compatibility/2006">
      <mc:Choice Requires="x14">
        <oleObject progId="Equation.3" shapeId="5778" r:id="rId663">
          <objectPr defaultSize="0" autoPict="0" r:id="rId7">
            <anchor moveWithCells="1" sizeWithCells="1">
              <from>
                <xdr:col>10498</xdr:col>
                <xdr:colOff>200025</xdr:colOff>
                <xdr:row>65525</xdr:row>
                <xdr:rowOff>95250</xdr:rowOff>
              </from>
              <to>
                <xdr:col>10504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778" r:id="rId663"/>
      </mc:Fallback>
    </mc:AlternateContent>
    <mc:AlternateContent xmlns:mc="http://schemas.openxmlformats.org/markup-compatibility/2006">
      <mc:Choice Requires="x14">
        <oleObject progId="Equation.3" shapeId="5779" r:id="rId664">
          <objectPr defaultSize="0" autoPict="0" r:id="rId7">
            <anchor moveWithCells="1" sizeWithCells="1">
              <from>
                <xdr:col>10498</xdr:col>
                <xdr:colOff>200025</xdr:colOff>
                <xdr:row>131061</xdr:row>
                <xdr:rowOff>95250</xdr:rowOff>
              </from>
              <to>
                <xdr:col>10504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779" r:id="rId664"/>
      </mc:Fallback>
    </mc:AlternateContent>
    <mc:AlternateContent xmlns:mc="http://schemas.openxmlformats.org/markup-compatibility/2006">
      <mc:Choice Requires="x14">
        <oleObject progId="Equation.3" shapeId="5780" r:id="rId665">
          <objectPr defaultSize="0" autoPict="0" r:id="rId7">
            <anchor moveWithCells="1" sizeWithCells="1">
              <from>
                <xdr:col>10498</xdr:col>
                <xdr:colOff>200025</xdr:colOff>
                <xdr:row>196597</xdr:row>
                <xdr:rowOff>95250</xdr:rowOff>
              </from>
              <to>
                <xdr:col>10504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780" r:id="rId665"/>
      </mc:Fallback>
    </mc:AlternateContent>
    <mc:AlternateContent xmlns:mc="http://schemas.openxmlformats.org/markup-compatibility/2006">
      <mc:Choice Requires="x14">
        <oleObject progId="Equation.3" shapeId="5781" r:id="rId666">
          <objectPr defaultSize="0" autoPict="0" r:id="rId7">
            <anchor moveWithCells="1" sizeWithCells="1">
              <from>
                <xdr:col>10498</xdr:col>
                <xdr:colOff>200025</xdr:colOff>
                <xdr:row>262133</xdr:row>
                <xdr:rowOff>95250</xdr:rowOff>
              </from>
              <to>
                <xdr:col>10504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781" r:id="rId666"/>
      </mc:Fallback>
    </mc:AlternateContent>
    <mc:AlternateContent xmlns:mc="http://schemas.openxmlformats.org/markup-compatibility/2006">
      <mc:Choice Requires="x14">
        <oleObject progId="Equation.3" shapeId="5782" r:id="rId667">
          <objectPr defaultSize="0" autoPict="0" r:id="rId7">
            <anchor moveWithCells="1" sizeWithCells="1">
              <from>
                <xdr:col>10498</xdr:col>
                <xdr:colOff>200025</xdr:colOff>
                <xdr:row>327669</xdr:row>
                <xdr:rowOff>95250</xdr:rowOff>
              </from>
              <to>
                <xdr:col>10504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782" r:id="rId667"/>
      </mc:Fallback>
    </mc:AlternateContent>
    <mc:AlternateContent xmlns:mc="http://schemas.openxmlformats.org/markup-compatibility/2006">
      <mc:Choice Requires="x14">
        <oleObject progId="Equation.3" shapeId="5783" r:id="rId668">
          <objectPr defaultSize="0" autoPict="0" r:id="rId7">
            <anchor moveWithCells="1" sizeWithCells="1">
              <from>
                <xdr:col>10498</xdr:col>
                <xdr:colOff>200025</xdr:colOff>
                <xdr:row>393205</xdr:row>
                <xdr:rowOff>95250</xdr:rowOff>
              </from>
              <to>
                <xdr:col>10504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783" r:id="rId668"/>
      </mc:Fallback>
    </mc:AlternateContent>
    <mc:AlternateContent xmlns:mc="http://schemas.openxmlformats.org/markup-compatibility/2006">
      <mc:Choice Requires="x14">
        <oleObject progId="Equation.3" shapeId="5784" r:id="rId669">
          <objectPr defaultSize="0" autoPict="0" r:id="rId7">
            <anchor moveWithCells="1" sizeWithCells="1">
              <from>
                <xdr:col>10498</xdr:col>
                <xdr:colOff>200025</xdr:colOff>
                <xdr:row>458741</xdr:row>
                <xdr:rowOff>95250</xdr:rowOff>
              </from>
              <to>
                <xdr:col>10504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784" r:id="rId669"/>
      </mc:Fallback>
    </mc:AlternateContent>
    <mc:AlternateContent xmlns:mc="http://schemas.openxmlformats.org/markup-compatibility/2006">
      <mc:Choice Requires="x14">
        <oleObject progId="Equation.3" shapeId="5785" r:id="rId670">
          <objectPr defaultSize="0" autoPict="0" r:id="rId7">
            <anchor moveWithCells="1" sizeWithCells="1">
              <from>
                <xdr:col>10498</xdr:col>
                <xdr:colOff>200025</xdr:colOff>
                <xdr:row>524277</xdr:row>
                <xdr:rowOff>95250</xdr:rowOff>
              </from>
              <to>
                <xdr:col>10504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785" r:id="rId670"/>
      </mc:Fallback>
    </mc:AlternateContent>
    <mc:AlternateContent xmlns:mc="http://schemas.openxmlformats.org/markup-compatibility/2006">
      <mc:Choice Requires="x14">
        <oleObject progId="Equation.3" shapeId="5786" r:id="rId671">
          <objectPr defaultSize="0" autoPict="0" r:id="rId7">
            <anchor moveWithCells="1" sizeWithCells="1">
              <from>
                <xdr:col>10498</xdr:col>
                <xdr:colOff>200025</xdr:colOff>
                <xdr:row>589813</xdr:row>
                <xdr:rowOff>95250</xdr:rowOff>
              </from>
              <to>
                <xdr:col>10504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786" r:id="rId671"/>
      </mc:Fallback>
    </mc:AlternateContent>
    <mc:AlternateContent xmlns:mc="http://schemas.openxmlformats.org/markup-compatibility/2006">
      <mc:Choice Requires="x14">
        <oleObject progId="Equation.3" shapeId="5787" r:id="rId672">
          <objectPr defaultSize="0" autoPict="0" r:id="rId7">
            <anchor moveWithCells="1" sizeWithCells="1">
              <from>
                <xdr:col>10498</xdr:col>
                <xdr:colOff>200025</xdr:colOff>
                <xdr:row>655349</xdr:row>
                <xdr:rowOff>95250</xdr:rowOff>
              </from>
              <to>
                <xdr:col>10504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787" r:id="rId672"/>
      </mc:Fallback>
    </mc:AlternateContent>
    <mc:AlternateContent xmlns:mc="http://schemas.openxmlformats.org/markup-compatibility/2006">
      <mc:Choice Requires="x14">
        <oleObject progId="Equation.3" shapeId="5788" r:id="rId673">
          <objectPr defaultSize="0" autoPict="0" r:id="rId7">
            <anchor moveWithCells="1" sizeWithCells="1">
              <from>
                <xdr:col>10498</xdr:col>
                <xdr:colOff>200025</xdr:colOff>
                <xdr:row>720885</xdr:row>
                <xdr:rowOff>95250</xdr:rowOff>
              </from>
              <to>
                <xdr:col>10504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788" r:id="rId673"/>
      </mc:Fallback>
    </mc:AlternateContent>
    <mc:AlternateContent xmlns:mc="http://schemas.openxmlformats.org/markup-compatibility/2006">
      <mc:Choice Requires="x14">
        <oleObject progId="Equation.3" shapeId="5789" r:id="rId674">
          <objectPr defaultSize="0" autoPict="0" r:id="rId7">
            <anchor moveWithCells="1" sizeWithCells="1">
              <from>
                <xdr:col>10498</xdr:col>
                <xdr:colOff>200025</xdr:colOff>
                <xdr:row>786421</xdr:row>
                <xdr:rowOff>95250</xdr:rowOff>
              </from>
              <to>
                <xdr:col>10504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789" r:id="rId674"/>
      </mc:Fallback>
    </mc:AlternateContent>
    <mc:AlternateContent xmlns:mc="http://schemas.openxmlformats.org/markup-compatibility/2006">
      <mc:Choice Requires="x14">
        <oleObject progId="Equation.3" shapeId="5790" r:id="rId675">
          <objectPr defaultSize="0" autoPict="0" r:id="rId7">
            <anchor moveWithCells="1" sizeWithCells="1">
              <from>
                <xdr:col>10498</xdr:col>
                <xdr:colOff>200025</xdr:colOff>
                <xdr:row>851957</xdr:row>
                <xdr:rowOff>95250</xdr:rowOff>
              </from>
              <to>
                <xdr:col>10504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790" r:id="rId675"/>
      </mc:Fallback>
    </mc:AlternateContent>
    <mc:AlternateContent xmlns:mc="http://schemas.openxmlformats.org/markup-compatibility/2006">
      <mc:Choice Requires="x14">
        <oleObject progId="Equation.3" shapeId="5791" r:id="rId676">
          <objectPr defaultSize="0" autoPict="0" r:id="rId7">
            <anchor moveWithCells="1" sizeWithCells="1">
              <from>
                <xdr:col>10498</xdr:col>
                <xdr:colOff>200025</xdr:colOff>
                <xdr:row>917493</xdr:row>
                <xdr:rowOff>95250</xdr:rowOff>
              </from>
              <to>
                <xdr:col>10504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791" r:id="rId676"/>
      </mc:Fallback>
    </mc:AlternateContent>
    <mc:AlternateContent xmlns:mc="http://schemas.openxmlformats.org/markup-compatibility/2006">
      <mc:Choice Requires="x14">
        <oleObject progId="Equation.3" shapeId="5792" r:id="rId677">
          <objectPr defaultSize="0" autoPict="0" r:id="rId7">
            <anchor moveWithCells="1" sizeWithCells="1">
              <from>
                <xdr:col>10498</xdr:col>
                <xdr:colOff>200025</xdr:colOff>
                <xdr:row>983029</xdr:row>
                <xdr:rowOff>95250</xdr:rowOff>
              </from>
              <to>
                <xdr:col>10504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792" r:id="rId677"/>
      </mc:Fallback>
    </mc:AlternateContent>
    <mc:AlternateContent xmlns:mc="http://schemas.openxmlformats.org/markup-compatibility/2006">
      <mc:Choice Requires="x14">
        <oleObject progId="Equation.3" shapeId="5793" r:id="rId678">
          <objectPr defaultSize="0" autoPict="0" r:id="rId7">
            <anchor moveWithCells="1" sizeWithCells="1">
              <from>
                <xdr:col>10754</xdr:col>
                <xdr:colOff>200025</xdr:colOff>
                <xdr:row>10</xdr:row>
                <xdr:rowOff>95250</xdr:rowOff>
              </from>
              <to>
                <xdr:col>10760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793" r:id="rId678"/>
      </mc:Fallback>
    </mc:AlternateContent>
    <mc:AlternateContent xmlns:mc="http://schemas.openxmlformats.org/markup-compatibility/2006">
      <mc:Choice Requires="x14">
        <oleObject progId="Equation.3" shapeId="5794" r:id="rId679">
          <objectPr defaultSize="0" autoPict="0" r:id="rId7">
            <anchor moveWithCells="1" sizeWithCells="1">
              <from>
                <xdr:col>10754</xdr:col>
                <xdr:colOff>200025</xdr:colOff>
                <xdr:row>65525</xdr:row>
                <xdr:rowOff>95250</xdr:rowOff>
              </from>
              <to>
                <xdr:col>10760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794" r:id="rId679"/>
      </mc:Fallback>
    </mc:AlternateContent>
    <mc:AlternateContent xmlns:mc="http://schemas.openxmlformats.org/markup-compatibility/2006">
      <mc:Choice Requires="x14">
        <oleObject progId="Equation.3" shapeId="5795" r:id="rId680">
          <objectPr defaultSize="0" autoPict="0" r:id="rId7">
            <anchor moveWithCells="1" sizeWithCells="1">
              <from>
                <xdr:col>10754</xdr:col>
                <xdr:colOff>200025</xdr:colOff>
                <xdr:row>131061</xdr:row>
                <xdr:rowOff>95250</xdr:rowOff>
              </from>
              <to>
                <xdr:col>10760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795" r:id="rId680"/>
      </mc:Fallback>
    </mc:AlternateContent>
    <mc:AlternateContent xmlns:mc="http://schemas.openxmlformats.org/markup-compatibility/2006">
      <mc:Choice Requires="x14">
        <oleObject progId="Equation.3" shapeId="5796" r:id="rId681">
          <objectPr defaultSize="0" autoPict="0" r:id="rId7">
            <anchor moveWithCells="1" sizeWithCells="1">
              <from>
                <xdr:col>10754</xdr:col>
                <xdr:colOff>200025</xdr:colOff>
                <xdr:row>196597</xdr:row>
                <xdr:rowOff>95250</xdr:rowOff>
              </from>
              <to>
                <xdr:col>10760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796" r:id="rId681"/>
      </mc:Fallback>
    </mc:AlternateContent>
    <mc:AlternateContent xmlns:mc="http://schemas.openxmlformats.org/markup-compatibility/2006">
      <mc:Choice Requires="x14">
        <oleObject progId="Equation.3" shapeId="5797" r:id="rId682">
          <objectPr defaultSize="0" autoPict="0" r:id="rId7">
            <anchor moveWithCells="1" sizeWithCells="1">
              <from>
                <xdr:col>10754</xdr:col>
                <xdr:colOff>200025</xdr:colOff>
                <xdr:row>262133</xdr:row>
                <xdr:rowOff>95250</xdr:rowOff>
              </from>
              <to>
                <xdr:col>10760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797" r:id="rId682"/>
      </mc:Fallback>
    </mc:AlternateContent>
    <mc:AlternateContent xmlns:mc="http://schemas.openxmlformats.org/markup-compatibility/2006">
      <mc:Choice Requires="x14">
        <oleObject progId="Equation.3" shapeId="5798" r:id="rId683">
          <objectPr defaultSize="0" autoPict="0" r:id="rId7">
            <anchor moveWithCells="1" sizeWithCells="1">
              <from>
                <xdr:col>10754</xdr:col>
                <xdr:colOff>200025</xdr:colOff>
                <xdr:row>327669</xdr:row>
                <xdr:rowOff>95250</xdr:rowOff>
              </from>
              <to>
                <xdr:col>10760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798" r:id="rId683"/>
      </mc:Fallback>
    </mc:AlternateContent>
    <mc:AlternateContent xmlns:mc="http://schemas.openxmlformats.org/markup-compatibility/2006">
      <mc:Choice Requires="x14">
        <oleObject progId="Equation.3" shapeId="5799" r:id="rId684">
          <objectPr defaultSize="0" autoPict="0" r:id="rId7">
            <anchor moveWithCells="1" sizeWithCells="1">
              <from>
                <xdr:col>10754</xdr:col>
                <xdr:colOff>200025</xdr:colOff>
                <xdr:row>393205</xdr:row>
                <xdr:rowOff>95250</xdr:rowOff>
              </from>
              <to>
                <xdr:col>10760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799" r:id="rId684"/>
      </mc:Fallback>
    </mc:AlternateContent>
    <mc:AlternateContent xmlns:mc="http://schemas.openxmlformats.org/markup-compatibility/2006">
      <mc:Choice Requires="x14">
        <oleObject progId="Equation.3" shapeId="5800" r:id="rId685">
          <objectPr defaultSize="0" autoPict="0" r:id="rId7">
            <anchor moveWithCells="1" sizeWithCells="1">
              <from>
                <xdr:col>10754</xdr:col>
                <xdr:colOff>200025</xdr:colOff>
                <xdr:row>458741</xdr:row>
                <xdr:rowOff>95250</xdr:rowOff>
              </from>
              <to>
                <xdr:col>10760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800" r:id="rId685"/>
      </mc:Fallback>
    </mc:AlternateContent>
    <mc:AlternateContent xmlns:mc="http://schemas.openxmlformats.org/markup-compatibility/2006">
      <mc:Choice Requires="x14">
        <oleObject progId="Equation.3" shapeId="5801" r:id="rId686">
          <objectPr defaultSize="0" autoPict="0" r:id="rId7">
            <anchor moveWithCells="1" sizeWithCells="1">
              <from>
                <xdr:col>10754</xdr:col>
                <xdr:colOff>200025</xdr:colOff>
                <xdr:row>524277</xdr:row>
                <xdr:rowOff>95250</xdr:rowOff>
              </from>
              <to>
                <xdr:col>10760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801" r:id="rId686"/>
      </mc:Fallback>
    </mc:AlternateContent>
    <mc:AlternateContent xmlns:mc="http://schemas.openxmlformats.org/markup-compatibility/2006">
      <mc:Choice Requires="x14">
        <oleObject progId="Equation.3" shapeId="5802" r:id="rId687">
          <objectPr defaultSize="0" autoPict="0" r:id="rId7">
            <anchor moveWithCells="1" sizeWithCells="1">
              <from>
                <xdr:col>10754</xdr:col>
                <xdr:colOff>200025</xdr:colOff>
                <xdr:row>589813</xdr:row>
                <xdr:rowOff>95250</xdr:rowOff>
              </from>
              <to>
                <xdr:col>10760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802" r:id="rId687"/>
      </mc:Fallback>
    </mc:AlternateContent>
    <mc:AlternateContent xmlns:mc="http://schemas.openxmlformats.org/markup-compatibility/2006">
      <mc:Choice Requires="x14">
        <oleObject progId="Equation.3" shapeId="5803" r:id="rId688">
          <objectPr defaultSize="0" autoPict="0" r:id="rId7">
            <anchor moveWithCells="1" sizeWithCells="1">
              <from>
                <xdr:col>10754</xdr:col>
                <xdr:colOff>200025</xdr:colOff>
                <xdr:row>655349</xdr:row>
                <xdr:rowOff>95250</xdr:rowOff>
              </from>
              <to>
                <xdr:col>10760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803" r:id="rId688"/>
      </mc:Fallback>
    </mc:AlternateContent>
    <mc:AlternateContent xmlns:mc="http://schemas.openxmlformats.org/markup-compatibility/2006">
      <mc:Choice Requires="x14">
        <oleObject progId="Equation.3" shapeId="5804" r:id="rId689">
          <objectPr defaultSize="0" autoPict="0" r:id="rId7">
            <anchor moveWithCells="1" sizeWithCells="1">
              <from>
                <xdr:col>10754</xdr:col>
                <xdr:colOff>200025</xdr:colOff>
                <xdr:row>720885</xdr:row>
                <xdr:rowOff>95250</xdr:rowOff>
              </from>
              <to>
                <xdr:col>10760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804" r:id="rId689"/>
      </mc:Fallback>
    </mc:AlternateContent>
    <mc:AlternateContent xmlns:mc="http://schemas.openxmlformats.org/markup-compatibility/2006">
      <mc:Choice Requires="x14">
        <oleObject progId="Equation.3" shapeId="5805" r:id="rId690">
          <objectPr defaultSize="0" autoPict="0" r:id="rId7">
            <anchor moveWithCells="1" sizeWithCells="1">
              <from>
                <xdr:col>10754</xdr:col>
                <xdr:colOff>200025</xdr:colOff>
                <xdr:row>786421</xdr:row>
                <xdr:rowOff>95250</xdr:rowOff>
              </from>
              <to>
                <xdr:col>10760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805" r:id="rId690"/>
      </mc:Fallback>
    </mc:AlternateContent>
    <mc:AlternateContent xmlns:mc="http://schemas.openxmlformats.org/markup-compatibility/2006">
      <mc:Choice Requires="x14">
        <oleObject progId="Equation.3" shapeId="5806" r:id="rId691">
          <objectPr defaultSize="0" autoPict="0" r:id="rId7">
            <anchor moveWithCells="1" sizeWithCells="1">
              <from>
                <xdr:col>10754</xdr:col>
                <xdr:colOff>200025</xdr:colOff>
                <xdr:row>851957</xdr:row>
                <xdr:rowOff>95250</xdr:rowOff>
              </from>
              <to>
                <xdr:col>10760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806" r:id="rId691"/>
      </mc:Fallback>
    </mc:AlternateContent>
    <mc:AlternateContent xmlns:mc="http://schemas.openxmlformats.org/markup-compatibility/2006">
      <mc:Choice Requires="x14">
        <oleObject progId="Equation.3" shapeId="5807" r:id="rId692">
          <objectPr defaultSize="0" autoPict="0" r:id="rId7">
            <anchor moveWithCells="1" sizeWithCells="1">
              <from>
                <xdr:col>10754</xdr:col>
                <xdr:colOff>200025</xdr:colOff>
                <xdr:row>917493</xdr:row>
                <xdr:rowOff>95250</xdr:rowOff>
              </from>
              <to>
                <xdr:col>10760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807" r:id="rId692"/>
      </mc:Fallback>
    </mc:AlternateContent>
    <mc:AlternateContent xmlns:mc="http://schemas.openxmlformats.org/markup-compatibility/2006">
      <mc:Choice Requires="x14">
        <oleObject progId="Equation.3" shapeId="5808" r:id="rId693">
          <objectPr defaultSize="0" autoPict="0" r:id="rId7">
            <anchor moveWithCells="1" sizeWithCells="1">
              <from>
                <xdr:col>10754</xdr:col>
                <xdr:colOff>200025</xdr:colOff>
                <xdr:row>983029</xdr:row>
                <xdr:rowOff>95250</xdr:rowOff>
              </from>
              <to>
                <xdr:col>10760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808" r:id="rId693"/>
      </mc:Fallback>
    </mc:AlternateContent>
    <mc:AlternateContent xmlns:mc="http://schemas.openxmlformats.org/markup-compatibility/2006">
      <mc:Choice Requires="x14">
        <oleObject progId="Equation.3" shapeId="5809" r:id="rId694">
          <objectPr defaultSize="0" autoPict="0" r:id="rId7">
            <anchor moveWithCells="1" sizeWithCells="1">
              <from>
                <xdr:col>11010</xdr:col>
                <xdr:colOff>200025</xdr:colOff>
                <xdr:row>10</xdr:row>
                <xdr:rowOff>95250</xdr:rowOff>
              </from>
              <to>
                <xdr:col>11016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809" r:id="rId694"/>
      </mc:Fallback>
    </mc:AlternateContent>
    <mc:AlternateContent xmlns:mc="http://schemas.openxmlformats.org/markup-compatibility/2006">
      <mc:Choice Requires="x14">
        <oleObject progId="Equation.3" shapeId="5810" r:id="rId695">
          <objectPr defaultSize="0" autoPict="0" r:id="rId7">
            <anchor moveWithCells="1" sizeWithCells="1">
              <from>
                <xdr:col>11010</xdr:col>
                <xdr:colOff>200025</xdr:colOff>
                <xdr:row>65525</xdr:row>
                <xdr:rowOff>95250</xdr:rowOff>
              </from>
              <to>
                <xdr:col>11016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810" r:id="rId695"/>
      </mc:Fallback>
    </mc:AlternateContent>
    <mc:AlternateContent xmlns:mc="http://schemas.openxmlformats.org/markup-compatibility/2006">
      <mc:Choice Requires="x14">
        <oleObject progId="Equation.3" shapeId="5811" r:id="rId696">
          <objectPr defaultSize="0" autoPict="0" r:id="rId7">
            <anchor moveWithCells="1" sizeWithCells="1">
              <from>
                <xdr:col>11010</xdr:col>
                <xdr:colOff>200025</xdr:colOff>
                <xdr:row>131061</xdr:row>
                <xdr:rowOff>95250</xdr:rowOff>
              </from>
              <to>
                <xdr:col>11016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811" r:id="rId696"/>
      </mc:Fallback>
    </mc:AlternateContent>
    <mc:AlternateContent xmlns:mc="http://schemas.openxmlformats.org/markup-compatibility/2006">
      <mc:Choice Requires="x14">
        <oleObject progId="Equation.3" shapeId="5812" r:id="rId697">
          <objectPr defaultSize="0" autoPict="0" r:id="rId7">
            <anchor moveWithCells="1" sizeWithCells="1">
              <from>
                <xdr:col>11010</xdr:col>
                <xdr:colOff>200025</xdr:colOff>
                <xdr:row>196597</xdr:row>
                <xdr:rowOff>95250</xdr:rowOff>
              </from>
              <to>
                <xdr:col>11016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812" r:id="rId697"/>
      </mc:Fallback>
    </mc:AlternateContent>
    <mc:AlternateContent xmlns:mc="http://schemas.openxmlformats.org/markup-compatibility/2006">
      <mc:Choice Requires="x14">
        <oleObject progId="Equation.3" shapeId="5813" r:id="rId698">
          <objectPr defaultSize="0" autoPict="0" r:id="rId7">
            <anchor moveWithCells="1" sizeWithCells="1">
              <from>
                <xdr:col>11010</xdr:col>
                <xdr:colOff>200025</xdr:colOff>
                <xdr:row>262133</xdr:row>
                <xdr:rowOff>95250</xdr:rowOff>
              </from>
              <to>
                <xdr:col>11016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813" r:id="rId698"/>
      </mc:Fallback>
    </mc:AlternateContent>
    <mc:AlternateContent xmlns:mc="http://schemas.openxmlformats.org/markup-compatibility/2006">
      <mc:Choice Requires="x14">
        <oleObject progId="Equation.3" shapeId="5814" r:id="rId699">
          <objectPr defaultSize="0" autoPict="0" r:id="rId7">
            <anchor moveWithCells="1" sizeWithCells="1">
              <from>
                <xdr:col>11010</xdr:col>
                <xdr:colOff>200025</xdr:colOff>
                <xdr:row>327669</xdr:row>
                <xdr:rowOff>95250</xdr:rowOff>
              </from>
              <to>
                <xdr:col>11016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814" r:id="rId699"/>
      </mc:Fallback>
    </mc:AlternateContent>
    <mc:AlternateContent xmlns:mc="http://schemas.openxmlformats.org/markup-compatibility/2006">
      <mc:Choice Requires="x14">
        <oleObject progId="Equation.3" shapeId="5815" r:id="rId700">
          <objectPr defaultSize="0" autoPict="0" r:id="rId7">
            <anchor moveWithCells="1" sizeWithCells="1">
              <from>
                <xdr:col>11010</xdr:col>
                <xdr:colOff>200025</xdr:colOff>
                <xdr:row>393205</xdr:row>
                <xdr:rowOff>95250</xdr:rowOff>
              </from>
              <to>
                <xdr:col>11016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815" r:id="rId700"/>
      </mc:Fallback>
    </mc:AlternateContent>
    <mc:AlternateContent xmlns:mc="http://schemas.openxmlformats.org/markup-compatibility/2006">
      <mc:Choice Requires="x14">
        <oleObject progId="Equation.3" shapeId="5816" r:id="rId701">
          <objectPr defaultSize="0" autoPict="0" r:id="rId7">
            <anchor moveWithCells="1" sizeWithCells="1">
              <from>
                <xdr:col>11010</xdr:col>
                <xdr:colOff>200025</xdr:colOff>
                <xdr:row>458741</xdr:row>
                <xdr:rowOff>95250</xdr:rowOff>
              </from>
              <to>
                <xdr:col>11016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816" r:id="rId701"/>
      </mc:Fallback>
    </mc:AlternateContent>
    <mc:AlternateContent xmlns:mc="http://schemas.openxmlformats.org/markup-compatibility/2006">
      <mc:Choice Requires="x14">
        <oleObject progId="Equation.3" shapeId="5817" r:id="rId702">
          <objectPr defaultSize="0" autoPict="0" r:id="rId7">
            <anchor moveWithCells="1" sizeWithCells="1">
              <from>
                <xdr:col>11010</xdr:col>
                <xdr:colOff>200025</xdr:colOff>
                <xdr:row>524277</xdr:row>
                <xdr:rowOff>95250</xdr:rowOff>
              </from>
              <to>
                <xdr:col>11016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817" r:id="rId702"/>
      </mc:Fallback>
    </mc:AlternateContent>
    <mc:AlternateContent xmlns:mc="http://schemas.openxmlformats.org/markup-compatibility/2006">
      <mc:Choice Requires="x14">
        <oleObject progId="Equation.3" shapeId="5818" r:id="rId703">
          <objectPr defaultSize="0" autoPict="0" r:id="rId7">
            <anchor moveWithCells="1" sizeWithCells="1">
              <from>
                <xdr:col>11010</xdr:col>
                <xdr:colOff>200025</xdr:colOff>
                <xdr:row>589813</xdr:row>
                <xdr:rowOff>95250</xdr:rowOff>
              </from>
              <to>
                <xdr:col>11016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818" r:id="rId703"/>
      </mc:Fallback>
    </mc:AlternateContent>
    <mc:AlternateContent xmlns:mc="http://schemas.openxmlformats.org/markup-compatibility/2006">
      <mc:Choice Requires="x14">
        <oleObject progId="Equation.3" shapeId="5819" r:id="rId704">
          <objectPr defaultSize="0" autoPict="0" r:id="rId7">
            <anchor moveWithCells="1" sizeWithCells="1">
              <from>
                <xdr:col>11010</xdr:col>
                <xdr:colOff>200025</xdr:colOff>
                <xdr:row>655349</xdr:row>
                <xdr:rowOff>95250</xdr:rowOff>
              </from>
              <to>
                <xdr:col>11016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819" r:id="rId704"/>
      </mc:Fallback>
    </mc:AlternateContent>
    <mc:AlternateContent xmlns:mc="http://schemas.openxmlformats.org/markup-compatibility/2006">
      <mc:Choice Requires="x14">
        <oleObject progId="Equation.3" shapeId="5820" r:id="rId705">
          <objectPr defaultSize="0" autoPict="0" r:id="rId7">
            <anchor moveWithCells="1" sizeWithCells="1">
              <from>
                <xdr:col>11010</xdr:col>
                <xdr:colOff>200025</xdr:colOff>
                <xdr:row>720885</xdr:row>
                <xdr:rowOff>95250</xdr:rowOff>
              </from>
              <to>
                <xdr:col>11016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820" r:id="rId705"/>
      </mc:Fallback>
    </mc:AlternateContent>
    <mc:AlternateContent xmlns:mc="http://schemas.openxmlformats.org/markup-compatibility/2006">
      <mc:Choice Requires="x14">
        <oleObject progId="Equation.3" shapeId="5821" r:id="rId706">
          <objectPr defaultSize="0" autoPict="0" r:id="rId7">
            <anchor moveWithCells="1" sizeWithCells="1">
              <from>
                <xdr:col>11010</xdr:col>
                <xdr:colOff>200025</xdr:colOff>
                <xdr:row>786421</xdr:row>
                <xdr:rowOff>95250</xdr:rowOff>
              </from>
              <to>
                <xdr:col>11016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821" r:id="rId706"/>
      </mc:Fallback>
    </mc:AlternateContent>
    <mc:AlternateContent xmlns:mc="http://schemas.openxmlformats.org/markup-compatibility/2006">
      <mc:Choice Requires="x14">
        <oleObject progId="Equation.3" shapeId="5822" r:id="rId707">
          <objectPr defaultSize="0" autoPict="0" r:id="rId7">
            <anchor moveWithCells="1" sizeWithCells="1">
              <from>
                <xdr:col>11010</xdr:col>
                <xdr:colOff>200025</xdr:colOff>
                <xdr:row>851957</xdr:row>
                <xdr:rowOff>95250</xdr:rowOff>
              </from>
              <to>
                <xdr:col>11016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822" r:id="rId707"/>
      </mc:Fallback>
    </mc:AlternateContent>
    <mc:AlternateContent xmlns:mc="http://schemas.openxmlformats.org/markup-compatibility/2006">
      <mc:Choice Requires="x14">
        <oleObject progId="Equation.3" shapeId="5823" r:id="rId708">
          <objectPr defaultSize="0" autoPict="0" r:id="rId7">
            <anchor moveWithCells="1" sizeWithCells="1">
              <from>
                <xdr:col>11010</xdr:col>
                <xdr:colOff>200025</xdr:colOff>
                <xdr:row>917493</xdr:row>
                <xdr:rowOff>95250</xdr:rowOff>
              </from>
              <to>
                <xdr:col>11016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823" r:id="rId708"/>
      </mc:Fallback>
    </mc:AlternateContent>
    <mc:AlternateContent xmlns:mc="http://schemas.openxmlformats.org/markup-compatibility/2006">
      <mc:Choice Requires="x14">
        <oleObject progId="Equation.3" shapeId="5824" r:id="rId709">
          <objectPr defaultSize="0" autoPict="0" r:id="rId7">
            <anchor moveWithCells="1" sizeWithCells="1">
              <from>
                <xdr:col>11010</xdr:col>
                <xdr:colOff>200025</xdr:colOff>
                <xdr:row>983029</xdr:row>
                <xdr:rowOff>95250</xdr:rowOff>
              </from>
              <to>
                <xdr:col>11016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824" r:id="rId709"/>
      </mc:Fallback>
    </mc:AlternateContent>
    <mc:AlternateContent xmlns:mc="http://schemas.openxmlformats.org/markup-compatibility/2006">
      <mc:Choice Requires="x14">
        <oleObject progId="Equation.3" shapeId="5825" r:id="rId710">
          <objectPr defaultSize="0" autoPict="0" r:id="rId7">
            <anchor moveWithCells="1" sizeWithCells="1">
              <from>
                <xdr:col>11266</xdr:col>
                <xdr:colOff>200025</xdr:colOff>
                <xdr:row>10</xdr:row>
                <xdr:rowOff>95250</xdr:rowOff>
              </from>
              <to>
                <xdr:col>11272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825" r:id="rId710"/>
      </mc:Fallback>
    </mc:AlternateContent>
    <mc:AlternateContent xmlns:mc="http://schemas.openxmlformats.org/markup-compatibility/2006">
      <mc:Choice Requires="x14">
        <oleObject progId="Equation.3" shapeId="5826" r:id="rId711">
          <objectPr defaultSize="0" autoPict="0" r:id="rId7">
            <anchor moveWithCells="1" sizeWithCells="1">
              <from>
                <xdr:col>11266</xdr:col>
                <xdr:colOff>200025</xdr:colOff>
                <xdr:row>65525</xdr:row>
                <xdr:rowOff>95250</xdr:rowOff>
              </from>
              <to>
                <xdr:col>11272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826" r:id="rId711"/>
      </mc:Fallback>
    </mc:AlternateContent>
    <mc:AlternateContent xmlns:mc="http://schemas.openxmlformats.org/markup-compatibility/2006">
      <mc:Choice Requires="x14">
        <oleObject progId="Equation.3" shapeId="5827" r:id="rId712">
          <objectPr defaultSize="0" autoPict="0" r:id="rId7">
            <anchor moveWithCells="1" sizeWithCells="1">
              <from>
                <xdr:col>11266</xdr:col>
                <xdr:colOff>200025</xdr:colOff>
                <xdr:row>131061</xdr:row>
                <xdr:rowOff>95250</xdr:rowOff>
              </from>
              <to>
                <xdr:col>11272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827" r:id="rId712"/>
      </mc:Fallback>
    </mc:AlternateContent>
    <mc:AlternateContent xmlns:mc="http://schemas.openxmlformats.org/markup-compatibility/2006">
      <mc:Choice Requires="x14">
        <oleObject progId="Equation.3" shapeId="5828" r:id="rId713">
          <objectPr defaultSize="0" autoPict="0" r:id="rId7">
            <anchor moveWithCells="1" sizeWithCells="1">
              <from>
                <xdr:col>11266</xdr:col>
                <xdr:colOff>200025</xdr:colOff>
                <xdr:row>196597</xdr:row>
                <xdr:rowOff>95250</xdr:rowOff>
              </from>
              <to>
                <xdr:col>11272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828" r:id="rId713"/>
      </mc:Fallback>
    </mc:AlternateContent>
    <mc:AlternateContent xmlns:mc="http://schemas.openxmlformats.org/markup-compatibility/2006">
      <mc:Choice Requires="x14">
        <oleObject progId="Equation.3" shapeId="5829" r:id="rId714">
          <objectPr defaultSize="0" autoPict="0" r:id="rId7">
            <anchor moveWithCells="1" sizeWithCells="1">
              <from>
                <xdr:col>11266</xdr:col>
                <xdr:colOff>200025</xdr:colOff>
                <xdr:row>262133</xdr:row>
                <xdr:rowOff>95250</xdr:rowOff>
              </from>
              <to>
                <xdr:col>11272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829" r:id="rId714"/>
      </mc:Fallback>
    </mc:AlternateContent>
    <mc:AlternateContent xmlns:mc="http://schemas.openxmlformats.org/markup-compatibility/2006">
      <mc:Choice Requires="x14">
        <oleObject progId="Equation.3" shapeId="5830" r:id="rId715">
          <objectPr defaultSize="0" autoPict="0" r:id="rId7">
            <anchor moveWithCells="1" sizeWithCells="1">
              <from>
                <xdr:col>11266</xdr:col>
                <xdr:colOff>200025</xdr:colOff>
                <xdr:row>327669</xdr:row>
                <xdr:rowOff>95250</xdr:rowOff>
              </from>
              <to>
                <xdr:col>11272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830" r:id="rId715"/>
      </mc:Fallback>
    </mc:AlternateContent>
    <mc:AlternateContent xmlns:mc="http://schemas.openxmlformats.org/markup-compatibility/2006">
      <mc:Choice Requires="x14">
        <oleObject progId="Equation.3" shapeId="5831" r:id="rId716">
          <objectPr defaultSize="0" autoPict="0" r:id="rId7">
            <anchor moveWithCells="1" sizeWithCells="1">
              <from>
                <xdr:col>11266</xdr:col>
                <xdr:colOff>200025</xdr:colOff>
                <xdr:row>393205</xdr:row>
                <xdr:rowOff>95250</xdr:rowOff>
              </from>
              <to>
                <xdr:col>11272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831" r:id="rId716"/>
      </mc:Fallback>
    </mc:AlternateContent>
    <mc:AlternateContent xmlns:mc="http://schemas.openxmlformats.org/markup-compatibility/2006">
      <mc:Choice Requires="x14">
        <oleObject progId="Equation.3" shapeId="5832" r:id="rId717">
          <objectPr defaultSize="0" autoPict="0" r:id="rId7">
            <anchor moveWithCells="1" sizeWithCells="1">
              <from>
                <xdr:col>11266</xdr:col>
                <xdr:colOff>200025</xdr:colOff>
                <xdr:row>458741</xdr:row>
                <xdr:rowOff>95250</xdr:rowOff>
              </from>
              <to>
                <xdr:col>11272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832" r:id="rId717"/>
      </mc:Fallback>
    </mc:AlternateContent>
    <mc:AlternateContent xmlns:mc="http://schemas.openxmlformats.org/markup-compatibility/2006">
      <mc:Choice Requires="x14">
        <oleObject progId="Equation.3" shapeId="5833" r:id="rId718">
          <objectPr defaultSize="0" autoPict="0" r:id="rId7">
            <anchor moveWithCells="1" sizeWithCells="1">
              <from>
                <xdr:col>11266</xdr:col>
                <xdr:colOff>200025</xdr:colOff>
                <xdr:row>524277</xdr:row>
                <xdr:rowOff>95250</xdr:rowOff>
              </from>
              <to>
                <xdr:col>11272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833" r:id="rId718"/>
      </mc:Fallback>
    </mc:AlternateContent>
    <mc:AlternateContent xmlns:mc="http://schemas.openxmlformats.org/markup-compatibility/2006">
      <mc:Choice Requires="x14">
        <oleObject progId="Equation.3" shapeId="5834" r:id="rId719">
          <objectPr defaultSize="0" autoPict="0" r:id="rId7">
            <anchor moveWithCells="1" sizeWithCells="1">
              <from>
                <xdr:col>11266</xdr:col>
                <xdr:colOff>200025</xdr:colOff>
                <xdr:row>589813</xdr:row>
                <xdr:rowOff>95250</xdr:rowOff>
              </from>
              <to>
                <xdr:col>11272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834" r:id="rId719"/>
      </mc:Fallback>
    </mc:AlternateContent>
    <mc:AlternateContent xmlns:mc="http://schemas.openxmlformats.org/markup-compatibility/2006">
      <mc:Choice Requires="x14">
        <oleObject progId="Equation.3" shapeId="5835" r:id="rId720">
          <objectPr defaultSize="0" autoPict="0" r:id="rId7">
            <anchor moveWithCells="1" sizeWithCells="1">
              <from>
                <xdr:col>11266</xdr:col>
                <xdr:colOff>200025</xdr:colOff>
                <xdr:row>655349</xdr:row>
                <xdr:rowOff>95250</xdr:rowOff>
              </from>
              <to>
                <xdr:col>11272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835" r:id="rId720"/>
      </mc:Fallback>
    </mc:AlternateContent>
    <mc:AlternateContent xmlns:mc="http://schemas.openxmlformats.org/markup-compatibility/2006">
      <mc:Choice Requires="x14">
        <oleObject progId="Equation.3" shapeId="5836" r:id="rId721">
          <objectPr defaultSize="0" autoPict="0" r:id="rId7">
            <anchor moveWithCells="1" sizeWithCells="1">
              <from>
                <xdr:col>11266</xdr:col>
                <xdr:colOff>200025</xdr:colOff>
                <xdr:row>720885</xdr:row>
                <xdr:rowOff>95250</xdr:rowOff>
              </from>
              <to>
                <xdr:col>11272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836" r:id="rId721"/>
      </mc:Fallback>
    </mc:AlternateContent>
    <mc:AlternateContent xmlns:mc="http://schemas.openxmlformats.org/markup-compatibility/2006">
      <mc:Choice Requires="x14">
        <oleObject progId="Equation.3" shapeId="5837" r:id="rId722">
          <objectPr defaultSize="0" autoPict="0" r:id="rId7">
            <anchor moveWithCells="1" sizeWithCells="1">
              <from>
                <xdr:col>11266</xdr:col>
                <xdr:colOff>200025</xdr:colOff>
                <xdr:row>786421</xdr:row>
                <xdr:rowOff>95250</xdr:rowOff>
              </from>
              <to>
                <xdr:col>11272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837" r:id="rId722"/>
      </mc:Fallback>
    </mc:AlternateContent>
    <mc:AlternateContent xmlns:mc="http://schemas.openxmlformats.org/markup-compatibility/2006">
      <mc:Choice Requires="x14">
        <oleObject progId="Equation.3" shapeId="5838" r:id="rId723">
          <objectPr defaultSize="0" autoPict="0" r:id="rId7">
            <anchor moveWithCells="1" sizeWithCells="1">
              <from>
                <xdr:col>11266</xdr:col>
                <xdr:colOff>200025</xdr:colOff>
                <xdr:row>851957</xdr:row>
                <xdr:rowOff>95250</xdr:rowOff>
              </from>
              <to>
                <xdr:col>11272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838" r:id="rId723"/>
      </mc:Fallback>
    </mc:AlternateContent>
    <mc:AlternateContent xmlns:mc="http://schemas.openxmlformats.org/markup-compatibility/2006">
      <mc:Choice Requires="x14">
        <oleObject progId="Equation.3" shapeId="5839" r:id="rId724">
          <objectPr defaultSize="0" autoPict="0" r:id="rId7">
            <anchor moveWithCells="1" sizeWithCells="1">
              <from>
                <xdr:col>11266</xdr:col>
                <xdr:colOff>200025</xdr:colOff>
                <xdr:row>917493</xdr:row>
                <xdr:rowOff>95250</xdr:rowOff>
              </from>
              <to>
                <xdr:col>11272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839" r:id="rId724"/>
      </mc:Fallback>
    </mc:AlternateContent>
    <mc:AlternateContent xmlns:mc="http://schemas.openxmlformats.org/markup-compatibility/2006">
      <mc:Choice Requires="x14">
        <oleObject progId="Equation.3" shapeId="5840" r:id="rId725">
          <objectPr defaultSize="0" autoPict="0" r:id="rId7">
            <anchor moveWithCells="1" sizeWithCells="1">
              <from>
                <xdr:col>11266</xdr:col>
                <xdr:colOff>200025</xdr:colOff>
                <xdr:row>983029</xdr:row>
                <xdr:rowOff>95250</xdr:rowOff>
              </from>
              <to>
                <xdr:col>11272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840" r:id="rId725"/>
      </mc:Fallback>
    </mc:AlternateContent>
    <mc:AlternateContent xmlns:mc="http://schemas.openxmlformats.org/markup-compatibility/2006">
      <mc:Choice Requires="x14">
        <oleObject progId="Equation.3" shapeId="5841" r:id="rId726">
          <objectPr defaultSize="0" autoPict="0" r:id="rId7">
            <anchor moveWithCells="1" sizeWithCells="1">
              <from>
                <xdr:col>11522</xdr:col>
                <xdr:colOff>200025</xdr:colOff>
                <xdr:row>10</xdr:row>
                <xdr:rowOff>95250</xdr:rowOff>
              </from>
              <to>
                <xdr:col>11528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841" r:id="rId726"/>
      </mc:Fallback>
    </mc:AlternateContent>
    <mc:AlternateContent xmlns:mc="http://schemas.openxmlformats.org/markup-compatibility/2006">
      <mc:Choice Requires="x14">
        <oleObject progId="Equation.3" shapeId="5842" r:id="rId727">
          <objectPr defaultSize="0" autoPict="0" r:id="rId7">
            <anchor moveWithCells="1" sizeWithCells="1">
              <from>
                <xdr:col>11522</xdr:col>
                <xdr:colOff>200025</xdr:colOff>
                <xdr:row>65525</xdr:row>
                <xdr:rowOff>95250</xdr:rowOff>
              </from>
              <to>
                <xdr:col>11528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842" r:id="rId727"/>
      </mc:Fallback>
    </mc:AlternateContent>
    <mc:AlternateContent xmlns:mc="http://schemas.openxmlformats.org/markup-compatibility/2006">
      <mc:Choice Requires="x14">
        <oleObject progId="Equation.3" shapeId="5843" r:id="rId728">
          <objectPr defaultSize="0" autoPict="0" r:id="rId7">
            <anchor moveWithCells="1" sizeWithCells="1">
              <from>
                <xdr:col>11522</xdr:col>
                <xdr:colOff>200025</xdr:colOff>
                <xdr:row>131061</xdr:row>
                <xdr:rowOff>95250</xdr:rowOff>
              </from>
              <to>
                <xdr:col>11528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843" r:id="rId728"/>
      </mc:Fallback>
    </mc:AlternateContent>
    <mc:AlternateContent xmlns:mc="http://schemas.openxmlformats.org/markup-compatibility/2006">
      <mc:Choice Requires="x14">
        <oleObject progId="Equation.3" shapeId="5844" r:id="rId729">
          <objectPr defaultSize="0" autoPict="0" r:id="rId7">
            <anchor moveWithCells="1" sizeWithCells="1">
              <from>
                <xdr:col>11522</xdr:col>
                <xdr:colOff>200025</xdr:colOff>
                <xdr:row>196597</xdr:row>
                <xdr:rowOff>95250</xdr:rowOff>
              </from>
              <to>
                <xdr:col>11528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844" r:id="rId729"/>
      </mc:Fallback>
    </mc:AlternateContent>
    <mc:AlternateContent xmlns:mc="http://schemas.openxmlformats.org/markup-compatibility/2006">
      <mc:Choice Requires="x14">
        <oleObject progId="Equation.3" shapeId="5845" r:id="rId730">
          <objectPr defaultSize="0" autoPict="0" r:id="rId7">
            <anchor moveWithCells="1" sizeWithCells="1">
              <from>
                <xdr:col>11522</xdr:col>
                <xdr:colOff>200025</xdr:colOff>
                <xdr:row>262133</xdr:row>
                <xdr:rowOff>95250</xdr:rowOff>
              </from>
              <to>
                <xdr:col>11528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845" r:id="rId730"/>
      </mc:Fallback>
    </mc:AlternateContent>
    <mc:AlternateContent xmlns:mc="http://schemas.openxmlformats.org/markup-compatibility/2006">
      <mc:Choice Requires="x14">
        <oleObject progId="Equation.3" shapeId="5846" r:id="rId731">
          <objectPr defaultSize="0" autoPict="0" r:id="rId7">
            <anchor moveWithCells="1" sizeWithCells="1">
              <from>
                <xdr:col>11522</xdr:col>
                <xdr:colOff>200025</xdr:colOff>
                <xdr:row>327669</xdr:row>
                <xdr:rowOff>95250</xdr:rowOff>
              </from>
              <to>
                <xdr:col>11528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846" r:id="rId731"/>
      </mc:Fallback>
    </mc:AlternateContent>
    <mc:AlternateContent xmlns:mc="http://schemas.openxmlformats.org/markup-compatibility/2006">
      <mc:Choice Requires="x14">
        <oleObject progId="Equation.3" shapeId="5847" r:id="rId732">
          <objectPr defaultSize="0" autoPict="0" r:id="rId7">
            <anchor moveWithCells="1" sizeWithCells="1">
              <from>
                <xdr:col>11522</xdr:col>
                <xdr:colOff>200025</xdr:colOff>
                <xdr:row>393205</xdr:row>
                <xdr:rowOff>95250</xdr:rowOff>
              </from>
              <to>
                <xdr:col>11528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847" r:id="rId732"/>
      </mc:Fallback>
    </mc:AlternateContent>
    <mc:AlternateContent xmlns:mc="http://schemas.openxmlformats.org/markup-compatibility/2006">
      <mc:Choice Requires="x14">
        <oleObject progId="Equation.3" shapeId="5848" r:id="rId733">
          <objectPr defaultSize="0" autoPict="0" r:id="rId7">
            <anchor moveWithCells="1" sizeWithCells="1">
              <from>
                <xdr:col>11522</xdr:col>
                <xdr:colOff>200025</xdr:colOff>
                <xdr:row>458741</xdr:row>
                <xdr:rowOff>95250</xdr:rowOff>
              </from>
              <to>
                <xdr:col>11528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848" r:id="rId733"/>
      </mc:Fallback>
    </mc:AlternateContent>
    <mc:AlternateContent xmlns:mc="http://schemas.openxmlformats.org/markup-compatibility/2006">
      <mc:Choice Requires="x14">
        <oleObject progId="Equation.3" shapeId="5849" r:id="rId734">
          <objectPr defaultSize="0" autoPict="0" r:id="rId7">
            <anchor moveWithCells="1" sizeWithCells="1">
              <from>
                <xdr:col>11522</xdr:col>
                <xdr:colOff>200025</xdr:colOff>
                <xdr:row>524277</xdr:row>
                <xdr:rowOff>95250</xdr:rowOff>
              </from>
              <to>
                <xdr:col>11528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849" r:id="rId734"/>
      </mc:Fallback>
    </mc:AlternateContent>
    <mc:AlternateContent xmlns:mc="http://schemas.openxmlformats.org/markup-compatibility/2006">
      <mc:Choice Requires="x14">
        <oleObject progId="Equation.3" shapeId="5850" r:id="rId735">
          <objectPr defaultSize="0" autoPict="0" r:id="rId7">
            <anchor moveWithCells="1" sizeWithCells="1">
              <from>
                <xdr:col>11522</xdr:col>
                <xdr:colOff>200025</xdr:colOff>
                <xdr:row>589813</xdr:row>
                <xdr:rowOff>95250</xdr:rowOff>
              </from>
              <to>
                <xdr:col>11528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850" r:id="rId735"/>
      </mc:Fallback>
    </mc:AlternateContent>
    <mc:AlternateContent xmlns:mc="http://schemas.openxmlformats.org/markup-compatibility/2006">
      <mc:Choice Requires="x14">
        <oleObject progId="Equation.3" shapeId="5851" r:id="rId736">
          <objectPr defaultSize="0" autoPict="0" r:id="rId7">
            <anchor moveWithCells="1" sizeWithCells="1">
              <from>
                <xdr:col>11522</xdr:col>
                <xdr:colOff>200025</xdr:colOff>
                <xdr:row>655349</xdr:row>
                <xdr:rowOff>95250</xdr:rowOff>
              </from>
              <to>
                <xdr:col>11528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851" r:id="rId736"/>
      </mc:Fallback>
    </mc:AlternateContent>
    <mc:AlternateContent xmlns:mc="http://schemas.openxmlformats.org/markup-compatibility/2006">
      <mc:Choice Requires="x14">
        <oleObject progId="Equation.3" shapeId="5852" r:id="rId737">
          <objectPr defaultSize="0" autoPict="0" r:id="rId7">
            <anchor moveWithCells="1" sizeWithCells="1">
              <from>
                <xdr:col>11522</xdr:col>
                <xdr:colOff>200025</xdr:colOff>
                <xdr:row>720885</xdr:row>
                <xdr:rowOff>95250</xdr:rowOff>
              </from>
              <to>
                <xdr:col>11528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852" r:id="rId737"/>
      </mc:Fallback>
    </mc:AlternateContent>
    <mc:AlternateContent xmlns:mc="http://schemas.openxmlformats.org/markup-compatibility/2006">
      <mc:Choice Requires="x14">
        <oleObject progId="Equation.3" shapeId="5853" r:id="rId738">
          <objectPr defaultSize="0" autoPict="0" r:id="rId7">
            <anchor moveWithCells="1" sizeWithCells="1">
              <from>
                <xdr:col>11522</xdr:col>
                <xdr:colOff>200025</xdr:colOff>
                <xdr:row>786421</xdr:row>
                <xdr:rowOff>95250</xdr:rowOff>
              </from>
              <to>
                <xdr:col>11528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853" r:id="rId738"/>
      </mc:Fallback>
    </mc:AlternateContent>
    <mc:AlternateContent xmlns:mc="http://schemas.openxmlformats.org/markup-compatibility/2006">
      <mc:Choice Requires="x14">
        <oleObject progId="Equation.3" shapeId="5854" r:id="rId739">
          <objectPr defaultSize="0" autoPict="0" r:id="rId7">
            <anchor moveWithCells="1" sizeWithCells="1">
              <from>
                <xdr:col>11522</xdr:col>
                <xdr:colOff>200025</xdr:colOff>
                <xdr:row>851957</xdr:row>
                <xdr:rowOff>95250</xdr:rowOff>
              </from>
              <to>
                <xdr:col>11528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854" r:id="rId739"/>
      </mc:Fallback>
    </mc:AlternateContent>
    <mc:AlternateContent xmlns:mc="http://schemas.openxmlformats.org/markup-compatibility/2006">
      <mc:Choice Requires="x14">
        <oleObject progId="Equation.3" shapeId="5855" r:id="rId740">
          <objectPr defaultSize="0" autoPict="0" r:id="rId7">
            <anchor moveWithCells="1" sizeWithCells="1">
              <from>
                <xdr:col>11522</xdr:col>
                <xdr:colOff>200025</xdr:colOff>
                <xdr:row>917493</xdr:row>
                <xdr:rowOff>95250</xdr:rowOff>
              </from>
              <to>
                <xdr:col>11528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855" r:id="rId740"/>
      </mc:Fallback>
    </mc:AlternateContent>
    <mc:AlternateContent xmlns:mc="http://schemas.openxmlformats.org/markup-compatibility/2006">
      <mc:Choice Requires="x14">
        <oleObject progId="Equation.3" shapeId="5856" r:id="rId741">
          <objectPr defaultSize="0" autoPict="0" r:id="rId7">
            <anchor moveWithCells="1" sizeWithCells="1">
              <from>
                <xdr:col>11522</xdr:col>
                <xdr:colOff>200025</xdr:colOff>
                <xdr:row>983029</xdr:row>
                <xdr:rowOff>95250</xdr:rowOff>
              </from>
              <to>
                <xdr:col>11528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856" r:id="rId741"/>
      </mc:Fallback>
    </mc:AlternateContent>
    <mc:AlternateContent xmlns:mc="http://schemas.openxmlformats.org/markup-compatibility/2006">
      <mc:Choice Requires="x14">
        <oleObject progId="Equation.3" shapeId="5857" r:id="rId742">
          <objectPr defaultSize="0" autoPict="0" r:id="rId7">
            <anchor moveWithCells="1" sizeWithCells="1">
              <from>
                <xdr:col>11778</xdr:col>
                <xdr:colOff>200025</xdr:colOff>
                <xdr:row>10</xdr:row>
                <xdr:rowOff>95250</xdr:rowOff>
              </from>
              <to>
                <xdr:col>11784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857" r:id="rId742"/>
      </mc:Fallback>
    </mc:AlternateContent>
    <mc:AlternateContent xmlns:mc="http://schemas.openxmlformats.org/markup-compatibility/2006">
      <mc:Choice Requires="x14">
        <oleObject progId="Equation.3" shapeId="5858" r:id="rId743">
          <objectPr defaultSize="0" autoPict="0" r:id="rId7">
            <anchor moveWithCells="1" sizeWithCells="1">
              <from>
                <xdr:col>11778</xdr:col>
                <xdr:colOff>200025</xdr:colOff>
                <xdr:row>65525</xdr:row>
                <xdr:rowOff>95250</xdr:rowOff>
              </from>
              <to>
                <xdr:col>11784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858" r:id="rId743"/>
      </mc:Fallback>
    </mc:AlternateContent>
    <mc:AlternateContent xmlns:mc="http://schemas.openxmlformats.org/markup-compatibility/2006">
      <mc:Choice Requires="x14">
        <oleObject progId="Equation.3" shapeId="5859" r:id="rId744">
          <objectPr defaultSize="0" autoPict="0" r:id="rId7">
            <anchor moveWithCells="1" sizeWithCells="1">
              <from>
                <xdr:col>11778</xdr:col>
                <xdr:colOff>200025</xdr:colOff>
                <xdr:row>131061</xdr:row>
                <xdr:rowOff>95250</xdr:rowOff>
              </from>
              <to>
                <xdr:col>11784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859" r:id="rId744"/>
      </mc:Fallback>
    </mc:AlternateContent>
    <mc:AlternateContent xmlns:mc="http://schemas.openxmlformats.org/markup-compatibility/2006">
      <mc:Choice Requires="x14">
        <oleObject progId="Equation.3" shapeId="5860" r:id="rId745">
          <objectPr defaultSize="0" autoPict="0" r:id="rId7">
            <anchor moveWithCells="1" sizeWithCells="1">
              <from>
                <xdr:col>11778</xdr:col>
                <xdr:colOff>200025</xdr:colOff>
                <xdr:row>196597</xdr:row>
                <xdr:rowOff>95250</xdr:rowOff>
              </from>
              <to>
                <xdr:col>11784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860" r:id="rId745"/>
      </mc:Fallback>
    </mc:AlternateContent>
    <mc:AlternateContent xmlns:mc="http://schemas.openxmlformats.org/markup-compatibility/2006">
      <mc:Choice Requires="x14">
        <oleObject progId="Equation.3" shapeId="5861" r:id="rId746">
          <objectPr defaultSize="0" autoPict="0" r:id="rId7">
            <anchor moveWithCells="1" sizeWithCells="1">
              <from>
                <xdr:col>11778</xdr:col>
                <xdr:colOff>200025</xdr:colOff>
                <xdr:row>262133</xdr:row>
                <xdr:rowOff>95250</xdr:rowOff>
              </from>
              <to>
                <xdr:col>11784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861" r:id="rId746"/>
      </mc:Fallback>
    </mc:AlternateContent>
    <mc:AlternateContent xmlns:mc="http://schemas.openxmlformats.org/markup-compatibility/2006">
      <mc:Choice Requires="x14">
        <oleObject progId="Equation.3" shapeId="5862" r:id="rId747">
          <objectPr defaultSize="0" autoPict="0" r:id="rId7">
            <anchor moveWithCells="1" sizeWithCells="1">
              <from>
                <xdr:col>11778</xdr:col>
                <xdr:colOff>200025</xdr:colOff>
                <xdr:row>327669</xdr:row>
                <xdr:rowOff>95250</xdr:rowOff>
              </from>
              <to>
                <xdr:col>11784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862" r:id="rId747"/>
      </mc:Fallback>
    </mc:AlternateContent>
    <mc:AlternateContent xmlns:mc="http://schemas.openxmlformats.org/markup-compatibility/2006">
      <mc:Choice Requires="x14">
        <oleObject progId="Equation.3" shapeId="5863" r:id="rId748">
          <objectPr defaultSize="0" autoPict="0" r:id="rId7">
            <anchor moveWithCells="1" sizeWithCells="1">
              <from>
                <xdr:col>11778</xdr:col>
                <xdr:colOff>200025</xdr:colOff>
                <xdr:row>393205</xdr:row>
                <xdr:rowOff>95250</xdr:rowOff>
              </from>
              <to>
                <xdr:col>11784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863" r:id="rId748"/>
      </mc:Fallback>
    </mc:AlternateContent>
    <mc:AlternateContent xmlns:mc="http://schemas.openxmlformats.org/markup-compatibility/2006">
      <mc:Choice Requires="x14">
        <oleObject progId="Equation.3" shapeId="5864" r:id="rId749">
          <objectPr defaultSize="0" autoPict="0" r:id="rId7">
            <anchor moveWithCells="1" sizeWithCells="1">
              <from>
                <xdr:col>11778</xdr:col>
                <xdr:colOff>200025</xdr:colOff>
                <xdr:row>458741</xdr:row>
                <xdr:rowOff>95250</xdr:rowOff>
              </from>
              <to>
                <xdr:col>11784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864" r:id="rId749"/>
      </mc:Fallback>
    </mc:AlternateContent>
    <mc:AlternateContent xmlns:mc="http://schemas.openxmlformats.org/markup-compatibility/2006">
      <mc:Choice Requires="x14">
        <oleObject progId="Equation.3" shapeId="5865" r:id="rId750">
          <objectPr defaultSize="0" autoPict="0" r:id="rId7">
            <anchor moveWithCells="1" sizeWithCells="1">
              <from>
                <xdr:col>11778</xdr:col>
                <xdr:colOff>200025</xdr:colOff>
                <xdr:row>524277</xdr:row>
                <xdr:rowOff>95250</xdr:rowOff>
              </from>
              <to>
                <xdr:col>11784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865" r:id="rId750"/>
      </mc:Fallback>
    </mc:AlternateContent>
    <mc:AlternateContent xmlns:mc="http://schemas.openxmlformats.org/markup-compatibility/2006">
      <mc:Choice Requires="x14">
        <oleObject progId="Equation.3" shapeId="5866" r:id="rId751">
          <objectPr defaultSize="0" autoPict="0" r:id="rId7">
            <anchor moveWithCells="1" sizeWithCells="1">
              <from>
                <xdr:col>11778</xdr:col>
                <xdr:colOff>200025</xdr:colOff>
                <xdr:row>589813</xdr:row>
                <xdr:rowOff>95250</xdr:rowOff>
              </from>
              <to>
                <xdr:col>11784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866" r:id="rId751"/>
      </mc:Fallback>
    </mc:AlternateContent>
    <mc:AlternateContent xmlns:mc="http://schemas.openxmlformats.org/markup-compatibility/2006">
      <mc:Choice Requires="x14">
        <oleObject progId="Equation.3" shapeId="5867" r:id="rId752">
          <objectPr defaultSize="0" autoPict="0" r:id="rId7">
            <anchor moveWithCells="1" sizeWithCells="1">
              <from>
                <xdr:col>11778</xdr:col>
                <xdr:colOff>200025</xdr:colOff>
                <xdr:row>655349</xdr:row>
                <xdr:rowOff>95250</xdr:rowOff>
              </from>
              <to>
                <xdr:col>11784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867" r:id="rId752"/>
      </mc:Fallback>
    </mc:AlternateContent>
    <mc:AlternateContent xmlns:mc="http://schemas.openxmlformats.org/markup-compatibility/2006">
      <mc:Choice Requires="x14">
        <oleObject progId="Equation.3" shapeId="5868" r:id="rId753">
          <objectPr defaultSize="0" autoPict="0" r:id="rId7">
            <anchor moveWithCells="1" sizeWithCells="1">
              <from>
                <xdr:col>11778</xdr:col>
                <xdr:colOff>200025</xdr:colOff>
                <xdr:row>720885</xdr:row>
                <xdr:rowOff>95250</xdr:rowOff>
              </from>
              <to>
                <xdr:col>11784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868" r:id="rId753"/>
      </mc:Fallback>
    </mc:AlternateContent>
    <mc:AlternateContent xmlns:mc="http://schemas.openxmlformats.org/markup-compatibility/2006">
      <mc:Choice Requires="x14">
        <oleObject progId="Equation.3" shapeId="5869" r:id="rId754">
          <objectPr defaultSize="0" autoPict="0" r:id="rId7">
            <anchor moveWithCells="1" sizeWithCells="1">
              <from>
                <xdr:col>11778</xdr:col>
                <xdr:colOff>200025</xdr:colOff>
                <xdr:row>786421</xdr:row>
                <xdr:rowOff>95250</xdr:rowOff>
              </from>
              <to>
                <xdr:col>11784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869" r:id="rId754"/>
      </mc:Fallback>
    </mc:AlternateContent>
    <mc:AlternateContent xmlns:mc="http://schemas.openxmlformats.org/markup-compatibility/2006">
      <mc:Choice Requires="x14">
        <oleObject progId="Equation.3" shapeId="5870" r:id="rId755">
          <objectPr defaultSize="0" autoPict="0" r:id="rId7">
            <anchor moveWithCells="1" sizeWithCells="1">
              <from>
                <xdr:col>11778</xdr:col>
                <xdr:colOff>200025</xdr:colOff>
                <xdr:row>851957</xdr:row>
                <xdr:rowOff>95250</xdr:rowOff>
              </from>
              <to>
                <xdr:col>11784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870" r:id="rId755"/>
      </mc:Fallback>
    </mc:AlternateContent>
    <mc:AlternateContent xmlns:mc="http://schemas.openxmlformats.org/markup-compatibility/2006">
      <mc:Choice Requires="x14">
        <oleObject progId="Equation.3" shapeId="5871" r:id="rId756">
          <objectPr defaultSize="0" autoPict="0" r:id="rId7">
            <anchor moveWithCells="1" sizeWithCells="1">
              <from>
                <xdr:col>11778</xdr:col>
                <xdr:colOff>200025</xdr:colOff>
                <xdr:row>917493</xdr:row>
                <xdr:rowOff>95250</xdr:rowOff>
              </from>
              <to>
                <xdr:col>11784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871" r:id="rId756"/>
      </mc:Fallback>
    </mc:AlternateContent>
    <mc:AlternateContent xmlns:mc="http://schemas.openxmlformats.org/markup-compatibility/2006">
      <mc:Choice Requires="x14">
        <oleObject progId="Equation.3" shapeId="5872" r:id="rId757">
          <objectPr defaultSize="0" autoPict="0" r:id="rId7">
            <anchor moveWithCells="1" sizeWithCells="1">
              <from>
                <xdr:col>11778</xdr:col>
                <xdr:colOff>200025</xdr:colOff>
                <xdr:row>983029</xdr:row>
                <xdr:rowOff>95250</xdr:rowOff>
              </from>
              <to>
                <xdr:col>11784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872" r:id="rId757"/>
      </mc:Fallback>
    </mc:AlternateContent>
    <mc:AlternateContent xmlns:mc="http://schemas.openxmlformats.org/markup-compatibility/2006">
      <mc:Choice Requires="x14">
        <oleObject progId="Equation.3" shapeId="5873" r:id="rId758">
          <objectPr defaultSize="0" autoPict="0" r:id="rId7">
            <anchor moveWithCells="1" sizeWithCells="1">
              <from>
                <xdr:col>12034</xdr:col>
                <xdr:colOff>200025</xdr:colOff>
                <xdr:row>10</xdr:row>
                <xdr:rowOff>95250</xdr:rowOff>
              </from>
              <to>
                <xdr:col>12040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873" r:id="rId758"/>
      </mc:Fallback>
    </mc:AlternateContent>
    <mc:AlternateContent xmlns:mc="http://schemas.openxmlformats.org/markup-compatibility/2006">
      <mc:Choice Requires="x14">
        <oleObject progId="Equation.3" shapeId="5874" r:id="rId759">
          <objectPr defaultSize="0" autoPict="0" r:id="rId7">
            <anchor moveWithCells="1" sizeWithCells="1">
              <from>
                <xdr:col>12034</xdr:col>
                <xdr:colOff>200025</xdr:colOff>
                <xdr:row>65525</xdr:row>
                <xdr:rowOff>95250</xdr:rowOff>
              </from>
              <to>
                <xdr:col>12040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874" r:id="rId759"/>
      </mc:Fallback>
    </mc:AlternateContent>
    <mc:AlternateContent xmlns:mc="http://schemas.openxmlformats.org/markup-compatibility/2006">
      <mc:Choice Requires="x14">
        <oleObject progId="Equation.3" shapeId="5875" r:id="rId760">
          <objectPr defaultSize="0" autoPict="0" r:id="rId7">
            <anchor moveWithCells="1" sizeWithCells="1">
              <from>
                <xdr:col>12034</xdr:col>
                <xdr:colOff>200025</xdr:colOff>
                <xdr:row>131061</xdr:row>
                <xdr:rowOff>95250</xdr:rowOff>
              </from>
              <to>
                <xdr:col>12040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875" r:id="rId760"/>
      </mc:Fallback>
    </mc:AlternateContent>
    <mc:AlternateContent xmlns:mc="http://schemas.openxmlformats.org/markup-compatibility/2006">
      <mc:Choice Requires="x14">
        <oleObject progId="Equation.3" shapeId="5876" r:id="rId761">
          <objectPr defaultSize="0" autoPict="0" r:id="rId7">
            <anchor moveWithCells="1" sizeWithCells="1">
              <from>
                <xdr:col>12034</xdr:col>
                <xdr:colOff>200025</xdr:colOff>
                <xdr:row>196597</xdr:row>
                <xdr:rowOff>95250</xdr:rowOff>
              </from>
              <to>
                <xdr:col>12040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876" r:id="rId761"/>
      </mc:Fallback>
    </mc:AlternateContent>
    <mc:AlternateContent xmlns:mc="http://schemas.openxmlformats.org/markup-compatibility/2006">
      <mc:Choice Requires="x14">
        <oleObject progId="Equation.3" shapeId="5877" r:id="rId762">
          <objectPr defaultSize="0" autoPict="0" r:id="rId7">
            <anchor moveWithCells="1" sizeWithCells="1">
              <from>
                <xdr:col>12034</xdr:col>
                <xdr:colOff>200025</xdr:colOff>
                <xdr:row>262133</xdr:row>
                <xdr:rowOff>95250</xdr:rowOff>
              </from>
              <to>
                <xdr:col>12040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877" r:id="rId762"/>
      </mc:Fallback>
    </mc:AlternateContent>
    <mc:AlternateContent xmlns:mc="http://schemas.openxmlformats.org/markup-compatibility/2006">
      <mc:Choice Requires="x14">
        <oleObject progId="Equation.3" shapeId="5878" r:id="rId763">
          <objectPr defaultSize="0" autoPict="0" r:id="rId7">
            <anchor moveWithCells="1" sizeWithCells="1">
              <from>
                <xdr:col>12034</xdr:col>
                <xdr:colOff>200025</xdr:colOff>
                <xdr:row>327669</xdr:row>
                <xdr:rowOff>95250</xdr:rowOff>
              </from>
              <to>
                <xdr:col>12040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878" r:id="rId763"/>
      </mc:Fallback>
    </mc:AlternateContent>
    <mc:AlternateContent xmlns:mc="http://schemas.openxmlformats.org/markup-compatibility/2006">
      <mc:Choice Requires="x14">
        <oleObject progId="Equation.3" shapeId="5879" r:id="rId764">
          <objectPr defaultSize="0" autoPict="0" r:id="rId7">
            <anchor moveWithCells="1" sizeWithCells="1">
              <from>
                <xdr:col>12034</xdr:col>
                <xdr:colOff>200025</xdr:colOff>
                <xdr:row>393205</xdr:row>
                <xdr:rowOff>95250</xdr:rowOff>
              </from>
              <to>
                <xdr:col>12040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879" r:id="rId764"/>
      </mc:Fallback>
    </mc:AlternateContent>
    <mc:AlternateContent xmlns:mc="http://schemas.openxmlformats.org/markup-compatibility/2006">
      <mc:Choice Requires="x14">
        <oleObject progId="Equation.3" shapeId="5880" r:id="rId765">
          <objectPr defaultSize="0" autoPict="0" r:id="rId7">
            <anchor moveWithCells="1" sizeWithCells="1">
              <from>
                <xdr:col>12034</xdr:col>
                <xdr:colOff>200025</xdr:colOff>
                <xdr:row>458741</xdr:row>
                <xdr:rowOff>95250</xdr:rowOff>
              </from>
              <to>
                <xdr:col>12040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880" r:id="rId765"/>
      </mc:Fallback>
    </mc:AlternateContent>
    <mc:AlternateContent xmlns:mc="http://schemas.openxmlformats.org/markup-compatibility/2006">
      <mc:Choice Requires="x14">
        <oleObject progId="Equation.3" shapeId="5881" r:id="rId766">
          <objectPr defaultSize="0" autoPict="0" r:id="rId7">
            <anchor moveWithCells="1" sizeWithCells="1">
              <from>
                <xdr:col>12034</xdr:col>
                <xdr:colOff>200025</xdr:colOff>
                <xdr:row>524277</xdr:row>
                <xdr:rowOff>95250</xdr:rowOff>
              </from>
              <to>
                <xdr:col>12040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881" r:id="rId766"/>
      </mc:Fallback>
    </mc:AlternateContent>
    <mc:AlternateContent xmlns:mc="http://schemas.openxmlformats.org/markup-compatibility/2006">
      <mc:Choice Requires="x14">
        <oleObject progId="Equation.3" shapeId="5882" r:id="rId767">
          <objectPr defaultSize="0" autoPict="0" r:id="rId7">
            <anchor moveWithCells="1" sizeWithCells="1">
              <from>
                <xdr:col>12034</xdr:col>
                <xdr:colOff>200025</xdr:colOff>
                <xdr:row>589813</xdr:row>
                <xdr:rowOff>95250</xdr:rowOff>
              </from>
              <to>
                <xdr:col>12040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882" r:id="rId767"/>
      </mc:Fallback>
    </mc:AlternateContent>
    <mc:AlternateContent xmlns:mc="http://schemas.openxmlformats.org/markup-compatibility/2006">
      <mc:Choice Requires="x14">
        <oleObject progId="Equation.3" shapeId="5883" r:id="rId768">
          <objectPr defaultSize="0" autoPict="0" r:id="rId7">
            <anchor moveWithCells="1" sizeWithCells="1">
              <from>
                <xdr:col>12034</xdr:col>
                <xdr:colOff>200025</xdr:colOff>
                <xdr:row>655349</xdr:row>
                <xdr:rowOff>95250</xdr:rowOff>
              </from>
              <to>
                <xdr:col>12040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883" r:id="rId768"/>
      </mc:Fallback>
    </mc:AlternateContent>
    <mc:AlternateContent xmlns:mc="http://schemas.openxmlformats.org/markup-compatibility/2006">
      <mc:Choice Requires="x14">
        <oleObject progId="Equation.3" shapeId="5884" r:id="rId769">
          <objectPr defaultSize="0" autoPict="0" r:id="rId7">
            <anchor moveWithCells="1" sizeWithCells="1">
              <from>
                <xdr:col>12034</xdr:col>
                <xdr:colOff>200025</xdr:colOff>
                <xdr:row>720885</xdr:row>
                <xdr:rowOff>95250</xdr:rowOff>
              </from>
              <to>
                <xdr:col>12040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884" r:id="rId769"/>
      </mc:Fallback>
    </mc:AlternateContent>
    <mc:AlternateContent xmlns:mc="http://schemas.openxmlformats.org/markup-compatibility/2006">
      <mc:Choice Requires="x14">
        <oleObject progId="Equation.3" shapeId="5885" r:id="rId770">
          <objectPr defaultSize="0" autoPict="0" r:id="rId7">
            <anchor moveWithCells="1" sizeWithCells="1">
              <from>
                <xdr:col>12034</xdr:col>
                <xdr:colOff>200025</xdr:colOff>
                <xdr:row>786421</xdr:row>
                <xdr:rowOff>95250</xdr:rowOff>
              </from>
              <to>
                <xdr:col>12040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885" r:id="rId770"/>
      </mc:Fallback>
    </mc:AlternateContent>
    <mc:AlternateContent xmlns:mc="http://schemas.openxmlformats.org/markup-compatibility/2006">
      <mc:Choice Requires="x14">
        <oleObject progId="Equation.3" shapeId="5886" r:id="rId771">
          <objectPr defaultSize="0" autoPict="0" r:id="rId7">
            <anchor moveWithCells="1" sizeWithCells="1">
              <from>
                <xdr:col>12034</xdr:col>
                <xdr:colOff>200025</xdr:colOff>
                <xdr:row>851957</xdr:row>
                <xdr:rowOff>95250</xdr:rowOff>
              </from>
              <to>
                <xdr:col>12040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886" r:id="rId771"/>
      </mc:Fallback>
    </mc:AlternateContent>
    <mc:AlternateContent xmlns:mc="http://schemas.openxmlformats.org/markup-compatibility/2006">
      <mc:Choice Requires="x14">
        <oleObject progId="Equation.3" shapeId="5887" r:id="rId772">
          <objectPr defaultSize="0" autoPict="0" r:id="rId7">
            <anchor moveWithCells="1" sizeWithCells="1">
              <from>
                <xdr:col>12034</xdr:col>
                <xdr:colOff>200025</xdr:colOff>
                <xdr:row>917493</xdr:row>
                <xdr:rowOff>95250</xdr:rowOff>
              </from>
              <to>
                <xdr:col>12040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887" r:id="rId772"/>
      </mc:Fallback>
    </mc:AlternateContent>
    <mc:AlternateContent xmlns:mc="http://schemas.openxmlformats.org/markup-compatibility/2006">
      <mc:Choice Requires="x14">
        <oleObject progId="Equation.3" shapeId="5888" r:id="rId773">
          <objectPr defaultSize="0" autoPict="0" r:id="rId7">
            <anchor moveWithCells="1" sizeWithCells="1">
              <from>
                <xdr:col>12034</xdr:col>
                <xdr:colOff>200025</xdr:colOff>
                <xdr:row>983029</xdr:row>
                <xdr:rowOff>95250</xdr:rowOff>
              </from>
              <to>
                <xdr:col>12040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888" r:id="rId773"/>
      </mc:Fallback>
    </mc:AlternateContent>
    <mc:AlternateContent xmlns:mc="http://schemas.openxmlformats.org/markup-compatibility/2006">
      <mc:Choice Requires="x14">
        <oleObject progId="Equation.3" shapeId="5889" r:id="rId774">
          <objectPr defaultSize="0" autoPict="0" r:id="rId7">
            <anchor moveWithCells="1" sizeWithCells="1">
              <from>
                <xdr:col>12290</xdr:col>
                <xdr:colOff>200025</xdr:colOff>
                <xdr:row>10</xdr:row>
                <xdr:rowOff>95250</xdr:rowOff>
              </from>
              <to>
                <xdr:col>12296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889" r:id="rId774"/>
      </mc:Fallback>
    </mc:AlternateContent>
    <mc:AlternateContent xmlns:mc="http://schemas.openxmlformats.org/markup-compatibility/2006">
      <mc:Choice Requires="x14">
        <oleObject progId="Equation.3" shapeId="5890" r:id="rId775">
          <objectPr defaultSize="0" autoPict="0" r:id="rId7">
            <anchor moveWithCells="1" sizeWithCells="1">
              <from>
                <xdr:col>12290</xdr:col>
                <xdr:colOff>200025</xdr:colOff>
                <xdr:row>65525</xdr:row>
                <xdr:rowOff>95250</xdr:rowOff>
              </from>
              <to>
                <xdr:col>12296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890" r:id="rId775"/>
      </mc:Fallback>
    </mc:AlternateContent>
    <mc:AlternateContent xmlns:mc="http://schemas.openxmlformats.org/markup-compatibility/2006">
      <mc:Choice Requires="x14">
        <oleObject progId="Equation.3" shapeId="5891" r:id="rId776">
          <objectPr defaultSize="0" autoPict="0" r:id="rId7">
            <anchor moveWithCells="1" sizeWithCells="1">
              <from>
                <xdr:col>12290</xdr:col>
                <xdr:colOff>200025</xdr:colOff>
                <xdr:row>131061</xdr:row>
                <xdr:rowOff>95250</xdr:rowOff>
              </from>
              <to>
                <xdr:col>12296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891" r:id="rId776"/>
      </mc:Fallback>
    </mc:AlternateContent>
    <mc:AlternateContent xmlns:mc="http://schemas.openxmlformats.org/markup-compatibility/2006">
      <mc:Choice Requires="x14">
        <oleObject progId="Equation.3" shapeId="5892" r:id="rId777">
          <objectPr defaultSize="0" autoPict="0" r:id="rId7">
            <anchor moveWithCells="1" sizeWithCells="1">
              <from>
                <xdr:col>12290</xdr:col>
                <xdr:colOff>200025</xdr:colOff>
                <xdr:row>196597</xdr:row>
                <xdr:rowOff>95250</xdr:rowOff>
              </from>
              <to>
                <xdr:col>12296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892" r:id="rId777"/>
      </mc:Fallback>
    </mc:AlternateContent>
    <mc:AlternateContent xmlns:mc="http://schemas.openxmlformats.org/markup-compatibility/2006">
      <mc:Choice Requires="x14">
        <oleObject progId="Equation.3" shapeId="5893" r:id="rId778">
          <objectPr defaultSize="0" autoPict="0" r:id="rId7">
            <anchor moveWithCells="1" sizeWithCells="1">
              <from>
                <xdr:col>12290</xdr:col>
                <xdr:colOff>200025</xdr:colOff>
                <xdr:row>262133</xdr:row>
                <xdr:rowOff>95250</xdr:rowOff>
              </from>
              <to>
                <xdr:col>12296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893" r:id="rId778"/>
      </mc:Fallback>
    </mc:AlternateContent>
    <mc:AlternateContent xmlns:mc="http://schemas.openxmlformats.org/markup-compatibility/2006">
      <mc:Choice Requires="x14">
        <oleObject progId="Equation.3" shapeId="5894" r:id="rId779">
          <objectPr defaultSize="0" autoPict="0" r:id="rId7">
            <anchor moveWithCells="1" sizeWithCells="1">
              <from>
                <xdr:col>12290</xdr:col>
                <xdr:colOff>200025</xdr:colOff>
                <xdr:row>327669</xdr:row>
                <xdr:rowOff>95250</xdr:rowOff>
              </from>
              <to>
                <xdr:col>12296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894" r:id="rId779"/>
      </mc:Fallback>
    </mc:AlternateContent>
    <mc:AlternateContent xmlns:mc="http://schemas.openxmlformats.org/markup-compatibility/2006">
      <mc:Choice Requires="x14">
        <oleObject progId="Equation.3" shapeId="5895" r:id="rId780">
          <objectPr defaultSize="0" autoPict="0" r:id="rId7">
            <anchor moveWithCells="1" sizeWithCells="1">
              <from>
                <xdr:col>12290</xdr:col>
                <xdr:colOff>200025</xdr:colOff>
                <xdr:row>393205</xdr:row>
                <xdr:rowOff>95250</xdr:rowOff>
              </from>
              <to>
                <xdr:col>12296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895" r:id="rId780"/>
      </mc:Fallback>
    </mc:AlternateContent>
    <mc:AlternateContent xmlns:mc="http://schemas.openxmlformats.org/markup-compatibility/2006">
      <mc:Choice Requires="x14">
        <oleObject progId="Equation.3" shapeId="5896" r:id="rId781">
          <objectPr defaultSize="0" autoPict="0" r:id="rId7">
            <anchor moveWithCells="1" sizeWithCells="1">
              <from>
                <xdr:col>12290</xdr:col>
                <xdr:colOff>200025</xdr:colOff>
                <xdr:row>458741</xdr:row>
                <xdr:rowOff>95250</xdr:rowOff>
              </from>
              <to>
                <xdr:col>12296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896" r:id="rId781"/>
      </mc:Fallback>
    </mc:AlternateContent>
    <mc:AlternateContent xmlns:mc="http://schemas.openxmlformats.org/markup-compatibility/2006">
      <mc:Choice Requires="x14">
        <oleObject progId="Equation.3" shapeId="5897" r:id="rId782">
          <objectPr defaultSize="0" autoPict="0" r:id="rId7">
            <anchor moveWithCells="1" sizeWithCells="1">
              <from>
                <xdr:col>12290</xdr:col>
                <xdr:colOff>200025</xdr:colOff>
                <xdr:row>524277</xdr:row>
                <xdr:rowOff>95250</xdr:rowOff>
              </from>
              <to>
                <xdr:col>12296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897" r:id="rId782"/>
      </mc:Fallback>
    </mc:AlternateContent>
    <mc:AlternateContent xmlns:mc="http://schemas.openxmlformats.org/markup-compatibility/2006">
      <mc:Choice Requires="x14">
        <oleObject progId="Equation.3" shapeId="5898" r:id="rId783">
          <objectPr defaultSize="0" autoPict="0" r:id="rId7">
            <anchor moveWithCells="1" sizeWithCells="1">
              <from>
                <xdr:col>12290</xdr:col>
                <xdr:colOff>200025</xdr:colOff>
                <xdr:row>589813</xdr:row>
                <xdr:rowOff>95250</xdr:rowOff>
              </from>
              <to>
                <xdr:col>12296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898" r:id="rId783"/>
      </mc:Fallback>
    </mc:AlternateContent>
    <mc:AlternateContent xmlns:mc="http://schemas.openxmlformats.org/markup-compatibility/2006">
      <mc:Choice Requires="x14">
        <oleObject progId="Equation.3" shapeId="5899" r:id="rId784">
          <objectPr defaultSize="0" autoPict="0" r:id="rId7">
            <anchor moveWithCells="1" sizeWithCells="1">
              <from>
                <xdr:col>12290</xdr:col>
                <xdr:colOff>200025</xdr:colOff>
                <xdr:row>655349</xdr:row>
                <xdr:rowOff>95250</xdr:rowOff>
              </from>
              <to>
                <xdr:col>12296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899" r:id="rId784"/>
      </mc:Fallback>
    </mc:AlternateContent>
    <mc:AlternateContent xmlns:mc="http://schemas.openxmlformats.org/markup-compatibility/2006">
      <mc:Choice Requires="x14">
        <oleObject progId="Equation.3" shapeId="5900" r:id="rId785">
          <objectPr defaultSize="0" autoPict="0" r:id="rId7">
            <anchor moveWithCells="1" sizeWithCells="1">
              <from>
                <xdr:col>12290</xdr:col>
                <xdr:colOff>200025</xdr:colOff>
                <xdr:row>720885</xdr:row>
                <xdr:rowOff>95250</xdr:rowOff>
              </from>
              <to>
                <xdr:col>12296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900" r:id="rId785"/>
      </mc:Fallback>
    </mc:AlternateContent>
    <mc:AlternateContent xmlns:mc="http://schemas.openxmlformats.org/markup-compatibility/2006">
      <mc:Choice Requires="x14">
        <oleObject progId="Equation.3" shapeId="5901" r:id="rId786">
          <objectPr defaultSize="0" autoPict="0" r:id="rId7">
            <anchor moveWithCells="1" sizeWithCells="1">
              <from>
                <xdr:col>12290</xdr:col>
                <xdr:colOff>200025</xdr:colOff>
                <xdr:row>786421</xdr:row>
                <xdr:rowOff>95250</xdr:rowOff>
              </from>
              <to>
                <xdr:col>12296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901" r:id="rId786"/>
      </mc:Fallback>
    </mc:AlternateContent>
    <mc:AlternateContent xmlns:mc="http://schemas.openxmlformats.org/markup-compatibility/2006">
      <mc:Choice Requires="x14">
        <oleObject progId="Equation.3" shapeId="5902" r:id="rId787">
          <objectPr defaultSize="0" autoPict="0" r:id="rId7">
            <anchor moveWithCells="1" sizeWithCells="1">
              <from>
                <xdr:col>12290</xdr:col>
                <xdr:colOff>200025</xdr:colOff>
                <xdr:row>851957</xdr:row>
                <xdr:rowOff>95250</xdr:rowOff>
              </from>
              <to>
                <xdr:col>12296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902" r:id="rId787"/>
      </mc:Fallback>
    </mc:AlternateContent>
    <mc:AlternateContent xmlns:mc="http://schemas.openxmlformats.org/markup-compatibility/2006">
      <mc:Choice Requires="x14">
        <oleObject progId="Equation.3" shapeId="5903" r:id="rId788">
          <objectPr defaultSize="0" autoPict="0" r:id="rId7">
            <anchor moveWithCells="1" sizeWithCells="1">
              <from>
                <xdr:col>12290</xdr:col>
                <xdr:colOff>200025</xdr:colOff>
                <xdr:row>917493</xdr:row>
                <xdr:rowOff>95250</xdr:rowOff>
              </from>
              <to>
                <xdr:col>12296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903" r:id="rId788"/>
      </mc:Fallback>
    </mc:AlternateContent>
    <mc:AlternateContent xmlns:mc="http://schemas.openxmlformats.org/markup-compatibility/2006">
      <mc:Choice Requires="x14">
        <oleObject progId="Equation.3" shapeId="5904" r:id="rId789">
          <objectPr defaultSize="0" autoPict="0" r:id="rId7">
            <anchor moveWithCells="1" sizeWithCells="1">
              <from>
                <xdr:col>12290</xdr:col>
                <xdr:colOff>200025</xdr:colOff>
                <xdr:row>983029</xdr:row>
                <xdr:rowOff>95250</xdr:rowOff>
              </from>
              <to>
                <xdr:col>12296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904" r:id="rId789"/>
      </mc:Fallback>
    </mc:AlternateContent>
    <mc:AlternateContent xmlns:mc="http://schemas.openxmlformats.org/markup-compatibility/2006">
      <mc:Choice Requires="x14">
        <oleObject progId="Equation.3" shapeId="5905" r:id="rId790">
          <objectPr defaultSize="0" autoPict="0" r:id="rId7">
            <anchor moveWithCells="1" sizeWithCells="1">
              <from>
                <xdr:col>12546</xdr:col>
                <xdr:colOff>200025</xdr:colOff>
                <xdr:row>10</xdr:row>
                <xdr:rowOff>95250</xdr:rowOff>
              </from>
              <to>
                <xdr:col>12552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905" r:id="rId790"/>
      </mc:Fallback>
    </mc:AlternateContent>
    <mc:AlternateContent xmlns:mc="http://schemas.openxmlformats.org/markup-compatibility/2006">
      <mc:Choice Requires="x14">
        <oleObject progId="Equation.3" shapeId="5906" r:id="rId791">
          <objectPr defaultSize="0" autoPict="0" r:id="rId7">
            <anchor moveWithCells="1" sizeWithCells="1">
              <from>
                <xdr:col>12546</xdr:col>
                <xdr:colOff>200025</xdr:colOff>
                <xdr:row>65525</xdr:row>
                <xdr:rowOff>95250</xdr:rowOff>
              </from>
              <to>
                <xdr:col>12552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906" r:id="rId791"/>
      </mc:Fallback>
    </mc:AlternateContent>
    <mc:AlternateContent xmlns:mc="http://schemas.openxmlformats.org/markup-compatibility/2006">
      <mc:Choice Requires="x14">
        <oleObject progId="Equation.3" shapeId="5907" r:id="rId792">
          <objectPr defaultSize="0" autoPict="0" r:id="rId7">
            <anchor moveWithCells="1" sizeWithCells="1">
              <from>
                <xdr:col>12546</xdr:col>
                <xdr:colOff>200025</xdr:colOff>
                <xdr:row>131061</xdr:row>
                <xdr:rowOff>95250</xdr:rowOff>
              </from>
              <to>
                <xdr:col>12552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907" r:id="rId792"/>
      </mc:Fallback>
    </mc:AlternateContent>
    <mc:AlternateContent xmlns:mc="http://schemas.openxmlformats.org/markup-compatibility/2006">
      <mc:Choice Requires="x14">
        <oleObject progId="Equation.3" shapeId="5908" r:id="rId793">
          <objectPr defaultSize="0" autoPict="0" r:id="rId7">
            <anchor moveWithCells="1" sizeWithCells="1">
              <from>
                <xdr:col>12546</xdr:col>
                <xdr:colOff>200025</xdr:colOff>
                <xdr:row>196597</xdr:row>
                <xdr:rowOff>95250</xdr:rowOff>
              </from>
              <to>
                <xdr:col>12552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908" r:id="rId793"/>
      </mc:Fallback>
    </mc:AlternateContent>
    <mc:AlternateContent xmlns:mc="http://schemas.openxmlformats.org/markup-compatibility/2006">
      <mc:Choice Requires="x14">
        <oleObject progId="Equation.3" shapeId="5909" r:id="rId794">
          <objectPr defaultSize="0" autoPict="0" r:id="rId7">
            <anchor moveWithCells="1" sizeWithCells="1">
              <from>
                <xdr:col>12546</xdr:col>
                <xdr:colOff>200025</xdr:colOff>
                <xdr:row>262133</xdr:row>
                <xdr:rowOff>95250</xdr:rowOff>
              </from>
              <to>
                <xdr:col>12552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909" r:id="rId794"/>
      </mc:Fallback>
    </mc:AlternateContent>
    <mc:AlternateContent xmlns:mc="http://schemas.openxmlformats.org/markup-compatibility/2006">
      <mc:Choice Requires="x14">
        <oleObject progId="Equation.3" shapeId="5910" r:id="rId795">
          <objectPr defaultSize="0" autoPict="0" r:id="rId7">
            <anchor moveWithCells="1" sizeWithCells="1">
              <from>
                <xdr:col>12546</xdr:col>
                <xdr:colOff>200025</xdr:colOff>
                <xdr:row>327669</xdr:row>
                <xdr:rowOff>95250</xdr:rowOff>
              </from>
              <to>
                <xdr:col>12552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910" r:id="rId795"/>
      </mc:Fallback>
    </mc:AlternateContent>
    <mc:AlternateContent xmlns:mc="http://schemas.openxmlformats.org/markup-compatibility/2006">
      <mc:Choice Requires="x14">
        <oleObject progId="Equation.3" shapeId="5911" r:id="rId796">
          <objectPr defaultSize="0" autoPict="0" r:id="rId7">
            <anchor moveWithCells="1" sizeWithCells="1">
              <from>
                <xdr:col>12546</xdr:col>
                <xdr:colOff>200025</xdr:colOff>
                <xdr:row>393205</xdr:row>
                <xdr:rowOff>95250</xdr:rowOff>
              </from>
              <to>
                <xdr:col>12552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911" r:id="rId796"/>
      </mc:Fallback>
    </mc:AlternateContent>
    <mc:AlternateContent xmlns:mc="http://schemas.openxmlformats.org/markup-compatibility/2006">
      <mc:Choice Requires="x14">
        <oleObject progId="Equation.3" shapeId="5912" r:id="rId797">
          <objectPr defaultSize="0" autoPict="0" r:id="rId7">
            <anchor moveWithCells="1" sizeWithCells="1">
              <from>
                <xdr:col>12546</xdr:col>
                <xdr:colOff>200025</xdr:colOff>
                <xdr:row>458741</xdr:row>
                <xdr:rowOff>95250</xdr:rowOff>
              </from>
              <to>
                <xdr:col>12552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912" r:id="rId797"/>
      </mc:Fallback>
    </mc:AlternateContent>
    <mc:AlternateContent xmlns:mc="http://schemas.openxmlformats.org/markup-compatibility/2006">
      <mc:Choice Requires="x14">
        <oleObject progId="Equation.3" shapeId="5913" r:id="rId798">
          <objectPr defaultSize="0" autoPict="0" r:id="rId7">
            <anchor moveWithCells="1" sizeWithCells="1">
              <from>
                <xdr:col>12546</xdr:col>
                <xdr:colOff>200025</xdr:colOff>
                <xdr:row>524277</xdr:row>
                <xdr:rowOff>95250</xdr:rowOff>
              </from>
              <to>
                <xdr:col>12552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913" r:id="rId798"/>
      </mc:Fallback>
    </mc:AlternateContent>
    <mc:AlternateContent xmlns:mc="http://schemas.openxmlformats.org/markup-compatibility/2006">
      <mc:Choice Requires="x14">
        <oleObject progId="Equation.3" shapeId="5914" r:id="rId799">
          <objectPr defaultSize="0" autoPict="0" r:id="rId7">
            <anchor moveWithCells="1" sizeWithCells="1">
              <from>
                <xdr:col>12546</xdr:col>
                <xdr:colOff>200025</xdr:colOff>
                <xdr:row>589813</xdr:row>
                <xdr:rowOff>95250</xdr:rowOff>
              </from>
              <to>
                <xdr:col>12552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914" r:id="rId799"/>
      </mc:Fallback>
    </mc:AlternateContent>
    <mc:AlternateContent xmlns:mc="http://schemas.openxmlformats.org/markup-compatibility/2006">
      <mc:Choice Requires="x14">
        <oleObject progId="Equation.3" shapeId="5915" r:id="rId800">
          <objectPr defaultSize="0" autoPict="0" r:id="rId7">
            <anchor moveWithCells="1" sizeWithCells="1">
              <from>
                <xdr:col>12546</xdr:col>
                <xdr:colOff>200025</xdr:colOff>
                <xdr:row>655349</xdr:row>
                <xdr:rowOff>95250</xdr:rowOff>
              </from>
              <to>
                <xdr:col>12552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915" r:id="rId800"/>
      </mc:Fallback>
    </mc:AlternateContent>
    <mc:AlternateContent xmlns:mc="http://schemas.openxmlformats.org/markup-compatibility/2006">
      <mc:Choice Requires="x14">
        <oleObject progId="Equation.3" shapeId="5916" r:id="rId801">
          <objectPr defaultSize="0" autoPict="0" r:id="rId7">
            <anchor moveWithCells="1" sizeWithCells="1">
              <from>
                <xdr:col>12546</xdr:col>
                <xdr:colOff>200025</xdr:colOff>
                <xdr:row>720885</xdr:row>
                <xdr:rowOff>95250</xdr:rowOff>
              </from>
              <to>
                <xdr:col>12552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916" r:id="rId801"/>
      </mc:Fallback>
    </mc:AlternateContent>
    <mc:AlternateContent xmlns:mc="http://schemas.openxmlformats.org/markup-compatibility/2006">
      <mc:Choice Requires="x14">
        <oleObject progId="Equation.3" shapeId="5917" r:id="rId802">
          <objectPr defaultSize="0" autoPict="0" r:id="rId7">
            <anchor moveWithCells="1" sizeWithCells="1">
              <from>
                <xdr:col>12546</xdr:col>
                <xdr:colOff>200025</xdr:colOff>
                <xdr:row>786421</xdr:row>
                <xdr:rowOff>95250</xdr:rowOff>
              </from>
              <to>
                <xdr:col>12552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917" r:id="rId802"/>
      </mc:Fallback>
    </mc:AlternateContent>
    <mc:AlternateContent xmlns:mc="http://schemas.openxmlformats.org/markup-compatibility/2006">
      <mc:Choice Requires="x14">
        <oleObject progId="Equation.3" shapeId="5918" r:id="rId803">
          <objectPr defaultSize="0" autoPict="0" r:id="rId7">
            <anchor moveWithCells="1" sizeWithCells="1">
              <from>
                <xdr:col>12546</xdr:col>
                <xdr:colOff>200025</xdr:colOff>
                <xdr:row>851957</xdr:row>
                <xdr:rowOff>95250</xdr:rowOff>
              </from>
              <to>
                <xdr:col>12552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918" r:id="rId803"/>
      </mc:Fallback>
    </mc:AlternateContent>
    <mc:AlternateContent xmlns:mc="http://schemas.openxmlformats.org/markup-compatibility/2006">
      <mc:Choice Requires="x14">
        <oleObject progId="Equation.3" shapeId="5919" r:id="rId804">
          <objectPr defaultSize="0" autoPict="0" r:id="rId7">
            <anchor moveWithCells="1" sizeWithCells="1">
              <from>
                <xdr:col>12546</xdr:col>
                <xdr:colOff>200025</xdr:colOff>
                <xdr:row>917493</xdr:row>
                <xdr:rowOff>95250</xdr:rowOff>
              </from>
              <to>
                <xdr:col>12552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919" r:id="rId804"/>
      </mc:Fallback>
    </mc:AlternateContent>
    <mc:AlternateContent xmlns:mc="http://schemas.openxmlformats.org/markup-compatibility/2006">
      <mc:Choice Requires="x14">
        <oleObject progId="Equation.3" shapeId="5920" r:id="rId805">
          <objectPr defaultSize="0" autoPict="0" r:id="rId7">
            <anchor moveWithCells="1" sizeWithCells="1">
              <from>
                <xdr:col>12546</xdr:col>
                <xdr:colOff>200025</xdr:colOff>
                <xdr:row>983029</xdr:row>
                <xdr:rowOff>95250</xdr:rowOff>
              </from>
              <to>
                <xdr:col>12552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920" r:id="rId805"/>
      </mc:Fallback>
    </mc:AlternateContent>
    <mc:AlternateContent xmlns:mc="http://schemas.openxmlformats.org/markup-compatibility/2006">
      <mc:Choice Requires="x14">
        <oleObject progId="Equation.3" shapeId="5921" r:id="rId806">
          <objectPr defaultSize="0" autoPict="0" r:id="rId7">
            <anchor moveWithCells="1" sizeWithCells="1">
              <from>
                <xdr:col>12802</xdr:col>
                <xdr:colOff>200025</xdr:colOff>
                <xdr:row>10</xdr:row>
                <xdr:rowOff>95250</xdr:rowOff>
              </from>
              <to>
                <xdr:col>12808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921" r:id="rId806"/>
      </mc:Fallback>
    </mc:AlternateContent>
    <mc:AlternateContent xmlns:mc="http://schemas.openxmlformats.org/markup-compatibility/2006">
      <mc:Choice Requires="x14">
        <oleObject progId="Equation.3" shapeId="5922" r:id="rId807">
          <objectPr defaultSize="0" autoPict="0" r:id="rId7">
            <anchor moveWithCells="1" sizeWithCells="1">
              <from>
                <xdr:col>12802</xdr:col>
                <xdr:colOff>200025</xdr:colOff>
                <xdr:row>65525</xdr:row>
                <xdr:rowOff>95250</xdr:rowOff>
              </from>
              <to>
                <xdr:col>12808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922" r:id="rId807"/>
      </mc:Fallback>
    </mc:AlternateContent>
    <mc:AlternateContent xmlns:mc="http://schemas.openxmlformats.org/markup-compatibility/2006">
      <mc:Choice Requires="x14">
        <oleObject progId="Equation.3" shapeId="5923" r:id="rId808">
          <objectPr defaultSize="0" autoPict="0" r:id="rId7">
            <anchor moveWithCells="1" sizeWithCells="1">
              <from>
                <xdr:col>12802</xdr:col>
                <xdr:colOff>200025</xdr:colOff>
                <xdr:row>131061</xdr:row>
                <xdr:rowOff>95250</xdr:rowOff>
              </from>
              <to>
                <xdr:col>12808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923" r:id="rId808"/>
      </mc:Fallback>
    </mc:AlternateContent>
    <mc:AlternateContent xmlns:mc="http://schemas.openxmlformats.org/markup-compatibility/2006">
      <mc:Choice Requires="x14">
        <oleObject progId="Equation.3" shapeId="5924" r:id="rId809">
          <objectPr defaultSize="0" autoPict="0" r:id="rId7">
            <anchor moveWithCells="1" sizeWithCells="1">
              <from>
                <xdr:col>12802</xdr:col>
                <xdr:colOff>200025</xdr:colOff>
                <xdr:row>196597</xdr:row>
                <xdr:rowOff>95250</xdr:rowOff>
              </from>
              <to>
                <xdr:col>12808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924" r:id="rId809"/>
      </mc:Fallback>
    </mc:AlternateContent>
    <mc:AlternateContent xmlns:mc="http://schemas.openxmlformats.org/markup-compatibility/2006">
      <mc:Choice Requires="x14">
        <oleObject progId="Equation.3" shapeId="5925" r:id="rId810">
          <objectPr defaultSize="0" autoPict="0" r:id="rId7">
            <anchor moveWithCells="1" sizeWithCells="1">
              <from>
                <xdr:col>12802</xdr:col>
                <xdr:colOff>200025</xdr:colOff>
                <xdr:row>262133</xdr:row>
                <xdr:rowOff>95250</xdr:rowOff>
              </from>
              <to>
                <xdr:col>12808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925" r:id="rId810"/>
      </mc:Fallback>
    </mc:AlternateContent>
    <mc:AlternateContent xmlns:mc="http://schemas.openxmlformats.org/markup-compatibility/2006">
      <mc:Choice Requires="x14">
        <oleObject progId="Equation.3" shapeId="5926" r:id="rId811">
          <objectPr defaultSize="0" autoPict="0" r:id="rId7">
            <anchor moveWithCells="1" sizeWithCells="1">
              <from>
                <xdr:col>12802</xdr:col>
                <xdr:colOff>200025</xdr:colOff>
                <xdr:row>327669</xdr:row>
                <xdr:rowOff>95250</xdr:rowOff>
              </from>
              <to>
                <xdr:col>12808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926" r:id="rId811"/>
      </mc:Fallback>
    </mc:AlternateContent>
    <mc:AlternateContent xmlns:mc="http://schemas.openxmlformats.org/markup-compatibility/2006">
      <mc:Choice Requires="x14">
        <oleObject progId="Equation.3" shapeId="5927" r:id="rId812">
          <objectPr defaultSize="0" autoPict="0" r:id="rId7">
            <anchor moveWithCells="1" sizeWithCells="1">
              <from>
                <xdr:col>12802</xdr:col>
                <xdr:colOff>200025</xdr:colOff>
                <xdr:row>393205</xdr:row>
                <xdr:rowOff>95250</xdr:rowOff>
              </from>
              <to>
                <xdr:col>12808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927" r:id="rId812"/>
      </mc:Fallback>
    </mc:AlternateContent>
    <mc:AlternateContent xmlns:mc="http://schemas.openxmlformats.org/markup-compatibility/2006">
      <mc:Choice Requires="x14">
        <oleObject progId="Equation.3" shapeId="5928" r:id="rId813">
          <objectPr defaultSize="0" autoPict="0" r:id="rId7">
            <anchor moveWithCells="1" sizeWithCells="1">
              <from>
                <xdr:col>12802</xdr:col>
                <xdr:colOff>200025</xdr:colOff>
                <xdr:row>458741</xdr:row>
                <xdr:rowOff>95250</xdr:rowOff>
              </from>
              <to>
                <xdr:col>12808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928" r:id="rId813"/>
      </mc:Fallback>
    </mc:AlternateContent>
    <mc:AlternateContent xmlns:mc="http://schemas.openxmlformats.org/markup-compatibility/2006">
      <mc:Choice Requires="x14">
        <oleObject progId="Equation.3" shapeId="5929" r:id="rId814">
          <objectPr defaultSize="0" autoPict="0" r:id="rId7">
            <anchor moveWithCells="1" sizeWithCells="1">
              <from>
                <xdr:col>12802</xdr:col>
                <xdr:colOff>200025</xdr:colOff>
                <xdr:row>524277</xdr:row>
                <xdr:rowOff>95250</xdr:rowOff>
              </from>
              <to>
                <xdr:col>12808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929" r:id="rId814"/>
      </mc:Fallback>
    </mc:AlternateContent>
    <mc:AlternateContent xmlns:mc="http://schemas.openxmlformats.org/markup-compatibility/2006">
      <mc:Choice Requires="x14">
        <oleObject progId="Equation.3" shapeId="5930" r:id="rId815">
          <objectPr defaultSize="0" autoPict="0" r:id="rId7">
            <anchor moveWithCells="1" sizeWithCells="1">
              <from>
                <xdr:col>12802</xdr:col>
                <xdr:colOff>200025</xdr:colOff>
                <xdr:row>589813</xdr:row>
                <xdr:rowOff>95250</xdr:rowOff>
              </from>
              <to>
                <xdr:col>12808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930" r:id="rId815"/>
      </mc:Fallback>
    </mc:AlternateContent>
    <mc:AlternateContent xmlns:mc="http://schemas.openxmlformats.org/markup-compatibility/2006">
      <mc:Choice Requires="x14">
        <oleObject progId="Equation.3" shapeId="5931" r:id="rId816">
          <objectPr defaultSize="0" autoPict="0" r:id="rId7">
            <anchor moveWithCells="1" sizeWithCells="1">
              <from>
                <xdr:col>12802</xdr:col>
                <xdr:colOff>200025</xdr:colOff>
                <xdr:row>655349</xdr:row>
                <xdr:rowOff>95250</xdr:rowOff>
              </from>
              <to>
                <xdr:col>12808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931" r:id="rId816"/>
      </mc:Fallback>
    </mc:AlternateContent>
    <mc:AlternateContent xmlns:mc="http://schemas.openxmlformats.org/markup-compatibility/2006">
      <mc:Choice Requires="x14">
        <oleObject progId="Equation.3" shapeId="5932" r:id="rId817">
          <objectPr defaultSize="0" autoPict="0" r:id="rId7">
            <anchor moveWithCells="1" sizeWithCells="1">
              <from>
                <xdr:col>12802</xdr:col>
                <xdr:colOff>200025</xdr:colOff>
                <xdr:row>720885</xdr:row>
                <xdr:rowOff>95250</xdr:rowOff>
              </from>
              <to>
                <xdr:col>12808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932" r:id="rId817"/>
      </mc:Fallback>
    </mc:AlternateContent>
    <mc:AlternateContent xmlns:mc="http://schemas.openxmlformats.org/markup-compatibility/2006">
      <mc:Choice Requires="x14">
        <oleObject progId="Equation.3" shapeId="5933" r:id="rId818">
          <objectPr defaultSize="0" autoPict="0" r:id="rId7">
            <anchor moveWithCells="1" sizeWithCells="1">
              <from>
                <xdr:col>12802</xdr:col>
                <xdr:colOff>200025</xdr:colOff>
                <xdr:row>786421</xdr:row>
                <xdr:rowOff>95250</xdr:rowOff>
              </from>
              <to>
                <xdr:col>12808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933" r:id="rId818"/>
      </mc:Fallback>
    </mc:AlternateContent>
    <mc:AlternateContent xmlns:mc="http://schemas.openxmlformats.org/markup-compatibility/2006">
      <mc:Choice Requires="x14">
        <oleObject progId="Equation.3" shapeId="5934" r:id="rId819">
          <objectPr defaultSize="0" autoPict="0" r:id="rId7">
            <anchor moveWithCells="1" sizeWithCells="1">
              <from>
                <xdr:col>12802</xdr:col>
                <xdr:colOff>200025</xdr:colOff>
                <xdr:row>851957</xdr:row>
                <xdr:rowOff>95250</xdr:rowOff>
              </from>
              <to>
                <xdr:col>12808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934" r:id="rId819"/>
      </mc:Fallback>
    </mc:AlternateContent>
    <mc:AlternateContent xmlns:mc="http://schemas.openxmlformats.org/markup-compatibility/2006">
      <mc:Choice Requires="x14">
        <oleObject progId="Equation.3" shapeId="5935" r:id="rId820">
          <objectPr defaultSize="0" autoPict="0" r:id="rId7">
            <anchor moveWithCells="1" sizeWithCells="1">
              <from>
                <xdr:col>12802</xdr:col>
                <xdr:colOff>200025</xdr:colOff>
                <xdr:row>917493</xdr:row>
                <xdr:rowOff>95250</xdr:rowOff>
              </from>
              <to>
                <xdr:col>12808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935" r:id="rId820"/>
      </mc:Fallback>
    </mc:AlternateContent>
    <mc:AlternateContent xmlns:mc="http://schemas.openxmlformats.org/markup-compatibility/2006">
      <mc:Choice Requires="x14">
        <oleObject progId="Equation.3" shapeId="5936" r:id="rId821">
          <objectPr defaultSize="0" autoPict="0" r:id="rId7">
            <anchor moveWithCells="1" sizeWithCells="1">
              <from>
                <xdr:col>12802</xdr:col>
                <xdr:colOff>200025</xdr:colOff>
                <xdr:row>983029</xdr:row>
                <xdr:rowOff>95250</xdr:rowOff>
              </from>
              <to>
                <xdr:col>12808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936" r:id="rId821"/>
      </mc:Fallback>
    </mc:AlternateContent>
    <mc:AlternateContent xmlns:mc="http://schemas.openxmlformats.org/markup-compatibility/2006">
      <mc:Choice Requires="x14">
        <oleObject progId="Equation.3" shapeId="5937" r:id="rId822">
          <objectPr defaultSize="0" autoPict="0" r:id="rId7">
            <anchor moveWithCells="1" sizeWithCells="1">
              <from>
                <xdr:col>13058</xdr:col>
                <xdr:colOff>200025</xdr:colOff>
                <xdr:row>10</xdr:row>
                <xdr:rowOff>95250</xdr:rowOff>
              </from>
              <to>
                <xdr:col>13064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937" r:id="rId822"/>
      </mc:Fallback>
    </mc:AlternateContent>
    <mc:AlternateContent xmlns:mc="http://schemas.openxmlformats.org/markup-compatibility/2006">
      <mc:Choice Requires="x14">
        <oleObject progId="Equation.3" shapeId="5938" r:id="rId823">
          <objectPr defaultSize="0" autoPict="0" r:id="rId7">
            <anchor moveWithCells="1" sizeWithCells="1">
              <from>
                <xdr:col>13058</xdr:col>
                <xdr:colOff>200025</xdr:colOff>
                <xdr:row>65525</xdr:row>
                <xdr:rowOff>95250</xdr:rowOff>
              </from>
              <to>
                <xdr:col>13064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938" r:id="rId823"/>
      </mc:Fallback>
    </mc:AlternateContent>
    <mc:AlternateContent xmlns:mc="http://schemas.openxmlformats.org/markup-compatibility/2006">
      <mc:Choice Requires="x14">
        <oleObject progId="Equation.3" shapeId="5939" r:id="rId824">
          <objectPr defaultSize="0" autoPict="0" r:id="rId7">
            <anchor moveWithCells="1" sizeWithCells="1">
              <from>
                <xdr:col>13058</xdr:col>
                <xdr:colOff>200025</xdr:colOff>
                <xdr:row>131061</xdr:row>
                <xdr:rowOff>95250</xdr:rowOff>
              </from>
              <to>
                <xdr:col>13064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939" r:id="rId824"/>
      </mc:Fallback>
    </mc:AlternateContent>
    <mc:AlternateContent xmlns:mc="http://schemas.openxmlformats.org/markup-compatibility/2006">
      <mc:Choice Requires="x14">
        <oleObject progId="Equation.3" shapeId="5940" r:id="rId825">
          <objectPr defaultSize="0" autoPict="0" r:id="rId7">
            <anchor moveWithCells="1" sizeWithCells="1">
              <from>
                <xdr:col>13058</xdr:col>
                <xdr:colOff>200025</xdr:colOff>
                <xdr:row>196597</xdr:row>
                <xdr:rowOff>95250</xdr:rowOff>
              </from>
              <to>
                <xdr:col>13064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940" r:id="rId825"/>
      </mc:Fallback>
    </mc:AlternateContent>
    <mc:AlternateContent xmlns:mc="http://schemas.openxmlformats.org/markup-compatibility/2006">
      <mc:Choice Requires="x14">
        <oleObject progId="Equation.3" shapeId="5941" r:id="rId826">
          <objectPr defaultSize="0" autoPict="0" r:id="rId7">
            <anchor moveWithCells="1" sizeWithCells="1">
              <from>
                <xdr:col>13058</xdr:col>
                <xdr:colOff>200025</xdr:colOff>
                <xdr:row>262133</xdr:row>
                <xdr:rowOff>95250</xdr:rowOff>
              </from>
              <to>
                <xdr:col>13064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941" r:id="rId826"/>
      </mc:Fallback>
    </mc:AlternateContent>
    <mc:AlternateContent xmlns:mc="http://schemas.openxmlformats.org/markup-compatibility/2006">
      <mc:Choice Requires="x14">
        <oleObject progId="Equation.3" shapeId="5942" r:id="rId827">
          <objectPr defaultSize="0" autoPict="0" r:id="rId7">
            <anchor moveWithCells="1" sizeWithCells="1">
              <from>
                <xdr:col>13058</xdr:col>
                <xdr:colOff>200025</xdr:colOff>
                <xdr:row>327669</xdr:row>
                <xdr:rowOff>95250</xdr:rowOff>
              </from>
              <to>
                <xdr:col>13064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942" r:id="rId827"/>
      </mc:Fallback>
    </mc:AlternateContent>
    <mc:AlternateContent xmlns:mc="http://schemas.openxmlformats.org/markup-compatibility/2006">
      <mc:Choice Requires="x14">
        <oleObject progId="Equation.3" shapeId="5943" r:id="rId828">
          <objectPr defaultSize="0" autoPict="0" r:id="rId7">
            <anchor moveWithCells="1" sizeWithCells="1">
              <from>
                <xdr:col>13058</xdr:col>
                <xdr:colOff>200025</xdr:colOff>
                <xdr:row>393205</xdr:row>
                <xdr:rowOff>95250</xdr:rowOff>
              </from>
              <to>
                <xdr:col>13064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943" r:id="rId828"/>
      </mc:Fallback>
    </mc:AlternateContent>
    <mc:AlternateContent xmlns:mc="http://schemas.openxmlformats.org/markup-compatibility/2006">
      <mc:Choice Requires="x14">
        <oleObject progId="Equation.3" shapeId="5944" r:id="rId829">
          <objectPr defaultSize="0" autoPict="0" r:id="rId7">
            <anchor moveWithCells="1" sizeWithCells="1">
              <from>
                <xdr:col>13058</xdr:col>
                <xdr:colOff>200025</xdr:colOff>
                <xdr:row>458741</xdr:row>
                <xdr:rowOff>95250</xdr:rowOff>
              </from>
              <to>
                <xdr:col>13064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944" r:id="rId829"/>
      </mc:Fallback>
    </mc:AlternateContent>
    <mc:AlternateContent xmlns:mc="http://schemas.openxmlformats.org/markup-compatibility/2006">
      <mc:Choice Requires="x14">
        <oleObject progId="Equation.3" shapeId="5945" r:id="rId830">
          <objectPr defaultSize="0" autoPict="0" r:id="rId7">
            <anchor moveWithCells="1" sizeWithCells="1">
              <from>
                <xdr:col>13058</xdr:col>
                <xdr:colOff>200025</xdr:colOff>
                <xdr:row>524277</xdr:row>
                <xdr:rowOff>95250</xdr:rowOff>
              </from>
              <to>
                <xdr:col>13064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945" r:id="rId830"/>
      </mc:Fallback>
    </mc:AlternateContent>
    <mc:AlternateContent xmlns:mc="http://schemas.openxmlformats.org/markup-compatibility/2006">
      <mc:Choice Requires="x14">
        <oleObject progId="Equation.3" shapeId="5946" r:id="rId831">
          <objectPr defaultSize="0" autoPict="0" r:id="rId7">
            <anchor moveWithCells="1" sizeWithCells="1">
              <from>
                <xdr:col>13058</xdr:col>
                <xdr:colOff>200025</xdr:colOff>
                <xdr:row>589813</xdr:row>
                <xdr:rowOff>95250</xdr:rowOff>
              </from>
              <to>
                <xdr:col>13064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946" r:id="rId831"/>
      </mc:Fallback>
    </mc:AlternateContent>
    <mc:AlternateContent xmlns:mc="http://schemas.openxmlformats.org/markup-compatibility/2006">
      <mc:Choice Requires="x14">
        <oleObject progId="Equation.3" shapeId="5947" r:id="rId832">
          <objectPr defaultSize="0" autoPict="0" r:id="rId7">
            <anchor moveWithCells="1" sizeWithCells="1">
              <from>
                <xdr:col>13058</xdr:col>
                <xdr:colOff>200025</xdr:colOff>
                <xdr:row>655349</xdr:row>
                <xdr:rowOff>95250</xdr:rowOff>
              </from>
              <to>
                <xdr:col>13064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947" r:id="rId832"/>
      </mc:Fallback>
    </mc:AlternateContent>
    <mc:AlternateContent xmlns:mc="http://schemas.openxmlformats.org/markup-compatibility/2006">
      <mc:Choice Requires="x14">
        <oleObject progId="Equation.3" shapeId="5948" r:id="rId833">
          <objectPr defaultSize="0" autoPict="0" r:id="rId7">
            <anchor moveWithCells="1" sizeWithCells="1">
              <from>
                <xdr:col>13058</xdr:col>
                <xdr:colOff>200025</xdr:colOff>
                <xdr:row>720885</xdr:row>
                <xdr:rowOff>95250</xdr:rowOff>
              </from>
              <to>
                <xdr:col>13064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948" r:id="rId833"/>
      </mc:Fallback>
    </mc:AlternateContent>
    <mc:AlternateContent xmlns:mc="http://schemas.openxmlformats.org/markup-compatibility/2006">
      <mc:Choice Requires="x14">
        <oleObject progId="Equation.3" shapeId="5949" r:id="rId834">
          <objectPr defaultSize="0" autoPict="0" r:id="rId7">
            <anchor moveWithCells="1" sizeWithCells="1">
              <from>
                <xdr:col>13058</xdr:col>
                <xdr:colOff>200025</xdr:colOff>
                <xdr:row>786421</xdr:row>
                <xdr:rowOff>95250</xdr:rowOff>
              </from>
              <to>
                <xdr:col>13064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949" r:id="rId834"/>
      </mc:Fallback>
    </mc:AlternateContent>
    <mc:AlternateContent xmlns:mc="http://schemas.openxmlformats.org/markup-compatibility/2006">
      <mc:Choice Requires="x14">
        <oleObject progId="Equation.3" shapeId="5950" r:id="rId835">
          <objectPr defaultSize="0" autoPict="0" r:id="rId7">
            <anchor moveWithCells="1" sizeWithCells="1">
              <from>
                <xdr:col>13058</xdr:col>
                <xdr:colOff>200025</xdr:colOff>
                <xdr:row>851957</xdr:row>
                <xdr:rowOff>95250</xdr:rowOff>
              </from>
              <to>
                <xdr:col>13064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950" r:id="rId835"/>
      </mc:Fallback>
    </mc:AlternateContent>
    <mc:AlternateContent xmlns:mc="http://schemas.openxmlformats.org/markup-compatibility/2006">
      <mc:Choice Requires="x14">
        <oleObject progId="Equation.3" shapeId="5951" r:id="rId836">
          <objectPr defaultSize="0" autoPict="0" r:id="rId7">
            <anchor moveWithCells="1" sizeWithCells="1">
              <from>
                <xdr:col>13058</xdr:col>
                <xdr:colOff>200025</xdr:colOff>
                <xdr:row>917493</xdr:row>
                <xdr:rowOff>95250</xdr:rowOff>
              </from>
              <to>
                <xdr:col>13064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951" r:id="rId836"/>
      </mc:Fallback>
    </mc:AlternateContent>
    <mc:AlternateContent xmlns:mc="http://schemas.openxmlformats.org/markup-compatibility/2006">
      <mc:Choice Requires="x14">
        <oleObject progId="Equation.3" shapeId="5952" r:id="rId837">
          <objectPr defaultSize="0" autoPict="0" r:id="rId7">
            <anchor moveWithCells="1" sizeWithCells="1">
              <from>
                <xdr:col>13058</xdr:col>
                <xdr:colOff>200025</xdr:colOff>
                <xdr:row>983029</xdr:row>
                <xdr:rowOff>95250</xdr:rowOff>
              </from>
              <to>
                <xdr:col>13064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952" r:id="rId837"/>
      </mc:Fallback>
    </mc:AlternateContent>
    <mc:AlternateContent xmlns:mc="http://schemas.openxmlformats.org/markup-compatibility/2006">
      <mc:Choice Requires="x14">
        <oleObject progId="Equation.3" shapeId="5953" r:id="rId838">
          <objectPr defaultSize="0" autoPict="0" r:id="rId7">
            <anchor moveWithCells="1" sizeWithCells="1">
              <from>
                <xdr:col>13314</xdr:col>
                <xdr:colOff>200025</xdr:colOff>
                <xdr:row>10</xdr:row>
                <xdr:rowOff>95250</xdr:rowOff>
              </from>
              <to>
                <xdr:col>13320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953" r:id="rId838"/>
      </mc:Fallback>
    </mc:AlternateContent>
    <mc:AlternateContent xmlns:mc="http://schemas.openxmlformats.org/markup-compatibility/2006">
      <mc:Choice Requires="x14">
        <oleObject progId="Equation.3" shapeId="5954" r:id="rId839">
          <objectPr defaultSize="0" autoPict="0" r:id="rId7">
            <anchor moveWithCells="1" sizeWithCells="1">
              <from>
                <xdr:col>13314</xdr:col>
                <xdr:colOff>200025</xdr:colOff>
                <xdr:row>65525</xdr:row>
                <xdr:rowOff>95250</xdr:rowOff>
              </from>
              <to>
                <xdr:col>13320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954" r:id="rId839"/>
      </mc:Fallback>
    </mc:AlternateContent>
    <mc:AlternateContent xmlns:mc="http://schemas.openxmlformats.org/markup-compatibility/2006">
      <mc:Choice Requires="x14">
        <oleObject progId="Equation.3" shapeId="5955" r:id="rId840">
          <objectPr defaultSize="0" autoPict="0" r:id="rId7">
            <anchor moveWithCells="1" sizeWithCells="1">
              <from>
                <xdr:col>13314</xdr:col>
                <xdr:colOff>200025</xdr:colOff>
                <xdr:row>131061</xdr:row>
                <xdr:rowOff>95250</xdr:rowOff>
              </from>
              <to>
                <xdr:col>13320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955" r:id="rId840"/>
      </mc:Fallback>
    </mc:AlternateContent>
    <mc:AlternateContent xmlns:mc="http://schemas.openxmlformats.org/markup-compatibility/2006">
      <mc:Choice Requires="x14">
        <oleObject progId="Equation.3" shapeId="5956" r:id="rId841">
          <objectPr defaultSize="0" autoPict="0" r:id="rId7">
            <anchor moveWithCells="1" sizeWithCells="1">
              <from>
                <xdr:col>13314</xdr:col>
                <xdr:colOff>200025</xdr:colOff>
                <xdr:row>196597</xdr:row>
                <xdr:rowOff>95250</xdr:rowOff>
              </from>
              <to>
                <xdr:col>13320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956" r:id="rId841"/>
      </mc:Fallback>
    </mc:AlternateContent>
    <mc:AlternateContent xmlns:mc="http://schemas.openxmlformats.org/markup-compatibility/2006">
      <mc:Choice Requires="x14">
        <oleObject progId="Equation.3" shapeId="5957" r:id="rId842">
          <objectPr defaultSize="0" autoPict="0" r:id="rId7">
            <anchor moveWithCells="1" sizeWithCells="1">
              <from>
                <xdr:col>13314</xdr:col>
                <xdr:colOff>200025</xdr:colOff>
                <xdr:row>262133</xdr:row>
                <xdr:rowOff>95250</xdr:rowOff>
              </from>
              <to>
                <xdr:col>13320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957" r:id="rId842"/>
      </mc:Fallback>
    </mc:AlternateContent>
    <mc:AlternateContent xmlns:mc="http://schemas.openxmlformats.org/markup-compatibility/2006">
      <mc:Choice Requires="x14">
        <oleObject progId="Equation.3" shapeId="5958" r:id="rId843">
          <objectPr defaultSize="0" autoPict="0" r:id="rId7">
            <anchor moveWithCells="1" sizeWithCells="1">
              <from>
                <xdr:col>13314</xdr:col>
                <xdr:colOff>200025</xdr:colOff>
                <xdr:row>327669</xdr:row>
                <xdr:rowOff>95250</xdr:rowOff>
              </from>
              <to>
                <xdr:col>13320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958" r:id="rId843"/>
      </mc:Fallback>
    </mc:AlternateContent>
    <mc:AlternateContent xmlns:mc="http://schemas.openxmlformats.org/markup-compatibility/2006">
      <mc:Choice Requires="x14">
        <oleObject progId="Equation.3" shapeId="5959" r:id="rId844">
          <objectPr defaultSize="0" autoPict="0" r:id="rId7">
            <anchor moveWithCells="1" sizeWithCells="1">
              <from>
                <xdr:col>13314</xdr:col>
                <xdr:colOff>200025</xdr:colOff>
                <xdr:row>393205</xdr:row>
                <xdr:rowOff>95250</xdr:rowOff>
              </from>
              <to>
                <xdr:col>13320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959" r:id="rId844"/>
      </mc:Fallback>
    </mc:AlternateContent>
    <mc:AlternateContent xmlns:mc="http://schemas.openxmlformats.org/markup-compatibility/2006">
      <mc:Choice Requires="x14">
        <oleObject progId="Equation.3" shapeId="5960" r:id="rId845">
          <objectPr defaultSize="0" autoPict="0" r:id="rId7">
            <anchor moveWithCells="1" sizeWithCells="1">
              <from>
                <xdr:col>13314</xdr:col>
                <xdr:colOff>200025</xdr:colOff>
                <xdr:row>458741</xdr:row>
                <xdr:rowOff>95250</xdr:rowOff>
              </from>
              <to>
                <xdr:col>13320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960" r:id="rId845"/>
      </mc:Fallback>
    </mc:AlternateContent>
    <mc:AlternateContent xmlns:mc="http://schemas.openxmlformats.org/markup-compatibility/2006">
      <mc:Choice Requires="x14">
        <oleObject progId="Equation.3" shapeId="5961" r:id="rId846">
          <objectPr defaultSize="0" autoPict="0" r:id="rId7">
            <anchor moveWithCells="1" sizeWithCells="1">
              <from>
                <xdr:col>13314</xdr:col>
                <xdr:colOff>200025</xdr:colOff>
                <xdr:row>524277</xdr:row>
                <xdr:rowOff>95250</xdr:rowOff>
              </from>
              <to>
                <xdr:col>13320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961" r:id="rId846"/>
      </mc:Fallback>
    </mc:AlternateContent>
    <mc:AlternateContent xmlns:mc="http://schemas.openxmlformats.org/markup-compatibility/2006">
      <mc:Choice Requires="x14">
        <oleObject progId="Equation.3" shapeId="5962" r:id="rId847">
          <objectPr defaultSize="0" autoPict="0" r:id="rId7">
            <anchor moveWithCells="1" sizeWithCells="1">
              <from>
                <xdr:col>13314</xdr:col>
                <xdr:colOff>200025</xdr:colOff>
                <xdr:row>589813</xdr:row>
                <xdr:rowOff>95250</xdr:rowOff>
              </from>
              <to>
                <xdr:col>13320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962" r:id="rId847"/>
      </mc:Fallback>
    </mc:AlternateContent>
    <mc:AlternateContent xmlns:mc="http://schemas.openxmlformats.org/markup-compatibility/2006">
      <mc:Choice Requires="x14">
        <oleObject progId="Equation.3" shapeId="5963" r:id="rId848">
          <objectPr defaultSize="0" autoPict="0" r:id="rId7">
            <anchor moveWithCells="1" sizeWithCells="1">
              <from>
                <xdr:col>13314</xdr:col>
                <xdr:colOff>200025</xdr:colOff>
                <xdr:row>655349</xdr:row>
                <xdr:rowOff>95250</xdr:rowOff>
              </from>
              <to>
                <xdr:col>13320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963" r:id="rId848"/>
      </mc:Fallback>
    </mc:AlternateContent>
    <mc:AlternateContent xmlns:mc="http://schemas.openxmlformats.org/markup-compatibility/2006">
      <mc:Choice Requires="x14">
        <oleObject progId="Equation.3" shapeId="5964" r:id="rId849">
          <objectPr defaultSize="0" autoPict="0" r:id="rId7">
            <anchor moveWithCells="1" sizeWithCells="1">
              <from>
                <xdr:col>13314</xdr:col>
                <xdr:colOff>200025</xdr:colOff>
                <xdr:row>720885</xdr:row>
                <xdr:rowOff>95250</xdr:rowOff>
              </from>
              <to>
                <xdr:col>13320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964" r:id="rId849"/>
      </mc:Fallback>
    </mc:AlternateContent>
    <mc:AlternateContent xmlns:mc="http://schemas.openxmlformats.org/markup-compatibility/2006">
      <mc:Choice Requires="x14">
        <oleObject progId="Equation.3" shapeId="5965" r:id="rId850">
          <objectPr defaultSize="0" autoPict="0" r:id="rId7">
            <anchor moveWithCells="1" sizeWithCells="1">
              <from>
                <xdr:col>13314</xdr:col>
                <xdr:colOff>200025</xdr:colOff>
                <xdr:row>786421</xdr:row>
                <xdr:rowOff>95250</xdr:rowOff>
              </from>
              <to>
                <xdr:col>13320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965" r:id="rId850"/>
      </mc:Fallback>
    </mc:AlternateContent>
    <mc:AlternateContent xmlns:mc="http://schemas.openxmlformats.org/markup-compatibility/2006">
      <mc:Choice Requires="x14">
        <oleObject progId="Equation.3" shapeId="5966" r:id="rId851">
          <objectPr defaultSize="0" autoPict="0" r:id="rId7">
            <anchor moveWithCells="1" sizeWithCells="1">
              <from>
                <xdr:col>13314</xdr:col>
                <xdr:colOff>200025</xdr:colOff>
                <xdr:row>851957</xdr:row>
                <xdr:rowOff>95250</xdr:rowOff>
              </from>
              <to>
                <xdr:col>13320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966" r:id="rId851"/>
      </mc:Fallback>
    </mc:AlternateContent>
    <mc:AlternateContent xmlns:mc="http://schemas.openxmlformats.org/markup-compatibility/2006">
      <mc:Choice Requires="x14">
        <oleObject progId="Equation.3" shapeId="5967" r:id="rId852">
          <objectPr defaultSize="0" autoPict="0" r:id="rId7">
            <anchor moveWithCells="1" sizeWithCells="1">
              <from>
                <xdr:col>13314</xdr:col>
                <xdr:colOff>200025</xdr:colOff>
                <xdr:row>917493</xdr:row>
                <xdr:rowOff>95250</xdr:rowOff>
              </from>
              <to>
                <xdr:col>13320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967" r:id="rId852"/>
      </mc:Fallback>
    </mc:AlternateContent>
    <mc:AlternateContent xmlns:mc="http://schemas.openxmlformats.org/markup-compatibility/2006">
      <mc:Choice Requires="x14">
        <oleObject progId="Equation.3" shapeId="5968" r:id="rId853">
          <objectPr defaultSize="0" autoPict="0" r:id="rId7">
            <anchor moveWithCells="1" sizeWithCells="1">
              <from>
                <xdr:col>13314</xdr:col>
                <xdr:colOff>200025</xdr:colOff>
                <xdr:row>983029</xdr:row>
                <xdr:rowOff>95250</xdr:rowOff>
              </from>
              <to>
                <xdr:col>13320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968" r:id="rId853"/>
      </mc:Fallback>
    </mc:AlternateContent>
    <mc:AlternateContent xmlns:mc="http://schemas.openxmlformats.org/markup-compatibility/2006">
      <mc:Choice Requires="x14">
        <oleObject progId="Equation.3" shapeId="5969" r:id="rId854">
          <objectPr defaultSize="0" autoPict="0" r:id="rId7">
            <anchor moveWithCells="1" sizeWithCells="1">
              <from>
                <xdr:col>13570</xdr:col>
                <xdr:colOff>200025</xdr:colOff>
                <xdr:row>10</xdr:row>
                <xdr:rowOff>95250</xdr:rowOff>
              </from>
              <to>
                <xdr:col>13576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969" r:id="rId854"/>
      </mc:Fallback>
    </mc:AlternateContent>
    <mc:AlternateContent xmlns:mc="http://schemas.openxmlformats.org/markup-compatibility/2006">
      <mc:Choice Requires="x14">
        <oleObject progId="Equation.3" shapeId="5970" r:id="rId855">
          <objectPr defaultSize="0" autoPict="0" r:id="rId7">
            <anchor moveWithCells="1" sizeWithCells="1">
              <from>
                <xdr:col>13570</xdr:col>
                <xdr:colOff>200025</xdr:colOff>
                <xdr:row>65525</xdr:row>
                <xdr:rowOff>95250</xdr:rowOff>
              </from>
              <to>
                <xdr:col>13576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970" r:id="rId855"/>
      </mc:Fallback>
    </mc:AlternateContent>
    <mc:AlternateContent xmlns:mc="http://schemas.openxmlformats.org/markup-compatibility/2006">
      <mc:Choice Requires="x14">
        <oleObject progId="Equation.3" shapeId="5971" r:id="rId856">
          <objectPr defaultSize="0" autoPict="0" r:id="rId7">
            <anchor moveWithCells="1" sizeWithCells="1">
              <from>
                <xdr:col>13570</xdr:col>
                <xdr:colOff>200025</xdr:colOff>
                <xdr:row>131061</xdr:row>
                <xdr:rowOff>95250</xdr:rowOff>
              </from>
              <to>
                <xdr:col>13576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971" r:id="rId856"/>
      </mc:Fallback>
    </mc:AlternateContent>
    <mc:AlternateContent xmlns:mc="http://schemas.openxmlformats.org/markup-compatibility/2006">
      <mc:Choice Requires="x14">
        <oleObject progId="Equation.3" shapeId="5972" r:id="rId857">
          <objectPr defaultSize="0" autoPict="0" r:id="rId7">
            <anchor moveWithCells="1" sizeWithCells="1">
              <from>
                <xdr:col>13570</xdr:col>
                <xdr:colOff>200025</xdr:colOff>
                <xdr:row>196597</xdr:row>
                <xdr:rowOff>95250</xdr:rowOff>
              </from>
              <to>
                <xdr:col>13576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972" r:id="rId857"/>
      </mc:Fallback>
    </mc:AlternateContent>
    <mc:AlternateContent xmlns:mc="http://schemas.openxmlformats.org/markup-compatibility/2006">
      <mc:Choice Requires="x14">
        <oleObject progId="Equation.3" shapeId="5973" r:id="rId858">
          <objectPr defaultSize="0" autoPict="0" r:id="rId7">
            <anchor moveWithCells="1" sizeWithCells="1">
              <from>
                <xdr:col>13570</xdr:col>
                <xdr:colOff>200025</xdr:colOff>
                <xdr:row>262133</xdr:row>
                <xdr:rowOff>95250</xdr:rowOff>
              </from>
              <to>
                <xdr:col>13576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973" r:id="rId858"/>
      </mc:Fallback>
    </mc:AlternateContent>
    <mc:AlternateContent xmlns:mc="http://schemas.openxmlformats.org/markup-compatibility/2006">
      <mc:Choice Requires="x14">
        <oleObject progId="Equation.3" shapeId="5974" r:id="rId859">
          <objectPr defaultSize="0" autoPict="0" r:id="rId7">
            <anchor moveWithCells="1" sizeWithCells="1">
              <from>
                <xdr:col>13570</xdr:col>
                <xdr:colOff>200025</xdr:colOff>
                <xdr:row>327669</xdr:row>
                <xdr:rowOff>95250</xdr:rowOff>
              </from>
              <to>
                <xdr:col>13576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974" r:id="rId859"/>
      </mc:Fallback>
    </mc:AlternateContent>
    <mc:AlternateContent xmlns:mc="http://schemas.openxmlformats.org/markup-compatibility/2006">
      <mc:Choice Requires="x14">
        <oleObject progId="Equation.3" shapeId="5975" r:id="rId860">
          <objectPr defaultSize="0" autoPict="0" r:id="rId7">
            <anchor moveWithCells="1" sizeWithCells="1">
              <from>
                <xdr:col>13570</xdr:col>
                <xdr:colOff>200025</xdr:colOff>
                <xdr:row>393205</xdr:row>
                <xdr:rowOff>95250</xdr:rowOff>
              </from>
              <to>
                <xdr:col>13576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975" r:id="rId860"/>
      </mc:Fallback>
    </mc:AlternateContent>
    <mc:AlternateContent xmlns:mc="http://schemas.openxmlformats.org/markup-compatibility/2006">
      <mc:Choice Requires="x14">
        <oleObject progId="Equation.3" shapeId="5976" r:id="rId861">
          <objectPr defaultSize="0" autoPict="0" r:id="rId7">
            <anchor moveWithCells="1" sizeWithCells="1">
              <from>
                <xdr:col>13570</xdr:col>
                <xdr:colOff>200025</xdr:colOff>
                <xdr:row>458741</xdr:row>
                <xdr:rowOff>95250</xdr:rowOff>
              </from>
              <to>
                <xdr:col>13576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976" r:id="rId861"/>
      </mc:Fallback>
    </mc:AlternateContent>
    <mc:AlternateContent xmlns:mc="http://schemas.openxmlformats.org/markup-compatibility/2006">
      <mc:Choice Requires="x14">
        <oleObject progId="Equation.3" shapeId="5977" r:id="rId862">
          <objectPr defaultSize="0" autoPict="0" r:id="rId7">
            <anchor moveWithCells="1" sizeWithCells="1">
              <from>
                <xdr:col>13570</xdr:col>
                <xdr:colOff>200025</xdr:colOff>
                <xdr:row>524277</xdr:row>
                <xdr:rowOff>95250</xdr:rowOff>
              </from>
              <to>
                <xdr:col>13576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977" r:id="rId862"/>
      </mc:Fallback>
    </mc:AlternateContent>
    <mc:AlternateContent xmlns:mc="http://schemas.openxmlformats.org/markup-compatibility/2006">
      <mc:Choice Requires="x14">
        <oleObject progId="Equation.3" shapeId="5978" r:id="rId863">
          <objectPr defaultSize="0" autoPict="0" r:id="rId7">
            <anchor moveWithCells="1" sizeWithCells="1">
              <from>
                <xdr:col>13570</xdr:col>
                <xdr:colOff>200025</xdr:colOff>
                <xdr:row>589813</xdr:row>
                <xdr:rowOff>95250</xdr:rowOff>
              </from>
              <to>
                <xdr:col>13576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978" r:id="rId863"/>
      </mc:Fallback>
    </mc:AlternateContent>
    <mc:AlternateContent xmlns:mc="http://schemas.openxmlformats.org/markup-compatibility/2006">
      <mc:Choice Requires="x14">
        <oleObject progId="Equation.3" shapeId="5979" r:id="rId864">
          <objectPr defaultSize="0" autoPict="0" r:id="rId7">
            <anchor moveWithCells="1" sizeWithCells="1">
              <from>
                <xdr:col>13570</xdr:col>
                <xdr:colOff>200025</xdr:colOff>
                <xdr:row>655349</xdr:row>
                <xdr:rowOff>95250</xdr:rowOff>
              </from>
              <to>
                <xdr:col>13576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979" r:id="rId864"/>
      </mc:Fallback>
    </mc:AlternateContent>
    <mc:AlternateContent xmlns:mc="http://schemas.openxmlformats.org/markup-compatibility/2006">
      <mc:Choice Requires="x14">
        <oleObject progId="Equation.3" shapeId="5980" r:id="rId865">
          <objectPr defaultSize="0" autoPict="0" r:id="rId7">
            <anchor moveWithCells="1" sizeWithCells="1">
              <from>
                <xdr:col>13570</xdr:col>
                <xdr:colOff>200025</xdr:colOff>
                <xdr:row>720885</xdr:row>
                <xdr:rowOff>95250</xdr:rowOff>
              </from>
              <to>
                <xdr:col>13576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980" r:id="rId865"/>
      </mc:Fallback>
    </mc:AlternateContent>
    <mc:AlternateContent xmlns:mc="http://schemas.openxmlformats.org/markup-compatibility/2006">
      <mc:Choice Requires="x14">
        <oleObject progId="Equation.3" shapeId="5981" r:id="rId866">
          <objectPr defaultSize="0" autoPict="0" r:id="rId7">
            <anchor moveWithCells="1" sizeWithCells="1">
              <from>
                <xdr:col>13570</xdr:col>
                <xdr:colOff>200025</xdr:colOff>
                <xdr:row>786421</xdr:row>
                <xdr:rowOff>95250</xdr:rowOff>
              </from>
              <to>
                <xdr:col>13576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981" r:id="rId866"/>
      </mc:Fallback>
    </mc:AlternateContent>
    <mc:AlternateContent xmlns:mc="http://schemas.openxmlformats.org/markup-compatibility/2006">
      <mc:Choice Requires="x14">
        <oleObject progId="Equation.3" shapeId="5982" r:id="rId867">
          <objectPr defaultSize="0" autoPict="0" r:id="rId7">
            <anchor moveWithCells="1" sizeWithCells="1">
              <from>
                <xdr:col>13570</xdr:col>
                <xdr:colOff>200025</xdr:colOff>
                <xdr:row>851957</xdr:row>
                <xdr:rowOff>95250</xdr:rowOff>
              </from>
              <to>
                <xdr:col>13576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982" r:id="rId867"/>
      </mc:Fallback>
    </mc:AlternateContent>
    <mc:AlternateContent xmlns:mc="http://schemas.openxmlformats.org/markup-compatibility/2006">
      <mc:Choice Requires="x14">
        <oleObject progId="Equation.3" shapeId="5983" r:id="rId868">
          <objectPr defaultSize="0" autoPict="0" r:id="rId7">
            <anchor moveWithCells="1" sizeWithCells="1">
              <from>
                <xdr:col>13570</xdr:col>
                <xdr:colOff>200025</xdr:colOff>
                <xdr:row>917493</xdr:row>
                <xdr:rowOff>95250</xdr:rowOff>
              </from>
              <to>
                <xdr:col>13576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983" r:id="rId868"/>
      </mc:Fallback>
    </mc:AlternateContent>
    <mc:AlternateContent xmlns:mc="http://schemas.openxmlformats.org/markup-compatibility/2006">
      <mc:Choice Requires="x14">
        <oleObject progId="Equation.3" shapeId="5984" r:id="rId869">
          <objectPr defaultSize="0" autoPict="0" r:id="rId7">
            <anchor moveWithCells="1" sizeWithCells="1">
              <from>
                <xdr:col>13570</xdr:col>
                <xdr:colOff>200025</xdr:colOff>
                <xdr:row>983029</xdr:row>
                <xdr:rowOff>95250</xdr:rowOff>
              </from>
              <to>
                <xdr:col>13576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5984" r:id="rId869"/>
      </mc:Fallback>
    </mc:AlternateContent>
    <mc:AlternateContent xmlns:mc="http://schemas.openxmlformats.org/markup-compatibility/2006">
      <mc:Choice Requires="x14">
        <oleObject progId="Equation.3" shapeId="5985" r:id="rId870">
          <objectPr defaultSize="0" autoPict="0" r:id="rId7">
            <anchor moveWithCells="1" sizeWithCells="1">
              <from>
                <xdr:col>13826</xdr:col>
                <xdr:colOff>200025</xdr:colOff>
                <xdr:row>10</xdr:row>
                <xdr:rowOff>95250</xdr:rowOff>
              </from>
              <to>
                <xdr:col>13832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5985" r:id="rId870"/>
      </mc:Fallback>
    </mc:AlternateContent>
    <mc:AlternateContent xmlns:mc="http://schemas.openxmlformats.org/markup-compatibility/2006">
      <mc:Choice Requires="x14">
        <oleObject progId="Equation.3" shapeId="5986" r:id="rId871">
          <objectPr defaultSize="0" autoPict="0" r:id="rId7">
            <anchor moveWithCells="1" sizeWithCells="1">
              <from>
                <xdr:col>13826</xdr:col>
                <xdr:colOff>200025</xdr:colOff>
                <xdr:row>65525</xdr:row>
                <xdr:rowOff>95250</xdr:rowOff>
              </from>
              <to>
                <xdr:col>13832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5986" r:id="rId871"/>
      </mc:Fallback>
    </mc:AlternateContent>
    <mc:AlternateContent xmlns:mc="http://schemas.openxmlformats.org/markup-compatibility/2006">
      <mc:Choice Requires="x14">
        <oleObject progId="Equation.3" shapeId="5987" r:id="rId872">
          <objectPr defaultSize="0" autoPict="0" r:id="rId7">
            <anchor moveWithCells="1" sizeWithCells="1">
              <from>
                <xdr:col>13826</xdr:col>
                <xdr:colOff>200025</xdr:colOff>
                <xdr:row>131061</xdr:row>
                <xdr:rowOff>95250</xdr:rowOff>
              </from>
              <to>
                <xdr:col>13832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5987" r:id="rId872"/>
      </mc:Fallback>
    </mc:AlternateContent>
    <mc:AlternateContent xmlns:mc="http://schemas.openxmlformats.org/markup-compatibility/2006">
      <mc:Choice Requires="x14">
        <oleObject progId="Equation.3" shapeId="5988" r:id="rId873">
          <objectPr defaultSize="0" autoPict="0" r:id="rId7">
            <anchor moveWithCells="1" sizeWithCells="1">
              <from>
                <xdr:col>13826</xdr:col>
                <xdr:colOff>200025</xdr:colOff>
                <xdr:row>196597</xdr:row>
                <xdr:rowOff>95250</xdr:rowOff>
              </from>
              <to>
                <xdr:col>13832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5988" r:id="rId873"/>
      </mc:Fallback>
    </mc:AlternateContent>
    <mc:AlternateContent xmlns:mc="http://schemas.openxmlformats.org/markup-compatibility/2006">
      <mc:Choice Requires="x14">
        <oleObject progId="Equation.3" shapeId="5989" r:id="rId874">
          <objectPr defaultSize="0" autoPict="0" r:id="rId7">
            <anchor moveWithCells="1" sizeWithCells="1">
              <from>
                <xdr:col>13826</xdr:col>
                <xdr:colOff>200025</xdr:colOff>
                <xdr:row>262133</xdr:row>
                <xdr:rowOff>95250</xdr:rowOff>
              </from>
              <to>
                <xdr:col>13832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5989" r:id="rId874"/>
      </mc:Fallback>
    </mc:AlternateContent>
    <mc:AlternateContent xmlns:mc="http://schemas.openxmlformats.org/markup-compatibility/2006">
      <mc:Choice Requires="x14">
        <oleObject progId="Equation.3" shapeId="5990" r:id="rId875">
          <objectPr defaultSize="0" autoPict="0" r:id="rId7">
            <anchor moveWithCells="1" sizeWithCells="1">
              <from>
                <xdr:col>13826</xdr:col>
                <xdr:colOff>200025</xdr:colOff>
                <xdr:row>327669</xdr:row>
                <xdr:rowOff>95250</xdr:rowOff>
              </from>
              <to>
                <xdr:col>13832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5990" r:id="rId875"/>
      </mc:Fallback>
    </mc:AlternateContent>
    <mc:AlternateContent xmlns:mc="http://schemas.openxmlformats.org/markup-compatibility/2006">
      <mc:Choice Requires="x14">
        <oleObject progId="Equation.3" shapeId="5991" r:id="rId876">
          <objectPr defaultSize="0" autoPict="0" r:id="rId7">
            <anchor moveWithCells="1" sizeWithCells="1">
              <from>
                <xdr:col>13826</xdr:col>
                <xdr:colOff>200025</xdr:colOff>
                <xdr:row>393205</xdr:row>
                <xdr:rowOff>95250</xdr:rowOff>
              </from>
              <to>
                <xdr:col>13832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5991" r:id="rId876"/>
      </mc:Fallback>
    </mc:AlternateContent>
    <mc:AlternateContent xmlns:mc="http://schemas.openxmlformats.org/markup-compatibility/2006">
      <mc:Choice Requires="x14">
        <oleObject progId="Equation.3" shapeId="5992" r:id="rId877">
          <objectPr defaultSize="0" autoPict="0" r:id="rId7">
            <anchor moveWithCells="1" sizeWithCells="1">
              <from>
                <xdr:col>13826</xdr:col>
                <xdr:colOff>200025</xdr:colOff>
                <xdr:row>458741</xdr:row>
                <xdr:rowOff>95250</xdr:rowOff>
              </from>
              <to>
                <xdr:col>13832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5992" r:id="rId877"/>
      </mc:Fallback>
    </mc:AlternateContent>
    <mc:AlternateContent xmlns:mc="http://schemas.openxmlformats.org/markup-compatibility/2006">
      <mc:Choice Requires="x14">
        <oleObject progId="Equation.3" shapeId="5993" r:id="rId878">
          <objectPr defaultSize="0" autoPict="0" r:id="rId7">
            <anchor moveWithCells="1" sizeWithCells="1">
              <from>
                <xdr:col>13826</xdr:col>
                <xdr:colOff>200025</xdr:colOff>
                <xdr:row>524277</xdr:row>
                <xdr:rowOff>95250</xdr:rowOff>
              </from>
              <to>
                <xdr:col>13832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5993" r:id="rId878"/>
      </mc:Fallback>
    </mc:AlternateContent>
    <mc:AlternateContent xmlns:mc="http://schemas.openxmlformats.org/markup-compatibility/2006">
      <mc:Choice Requires="x14">
        <oleObject progId="Equation.3" shapeId="5994" r:id="rId879">
          <objectPr defaultSize="0" autoPict="0" r:id="rId7">
            <anchor moveWithCells="1" sizeWithCells="1">
              <from>
                <xdr:col>13826</xdr:col>
                <xdr:colOff>200025</xdr:colOff>
                <xdr:row>589813</xdr:row>
                <xdr:rowOff>95250</xdr:rowOff>
              </from>
              <to>
                <xdr:col>13832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5994" r:id="rId879"/>
      </mc:Fallback>
    </mc:AlternateContent>
    <mc:AlternateContent xmlns:mc="http://schemas.openxmlformats.org/markup-compatibility/2006">
      <mc:Choice Requires="x14">
        <oleObject progId="Equation.3" shapeId="5995" r:id="rId880">
          <objectPr defaultSize="0" autoPict="0" r:id="rId7">
            <anchor moveWithCells="1" sizeWithCells="1">
              <from>
                <xdr:col>13826</xdr:col>
                <xdr:colOff>200025</xdr:colOff>
                <xdr:row>655349</xdr:row>
                <xdr:rowOff>95250</xdr:rowOff>
              </from>
              <to>
                <xdr:col>13832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5995" r:id="rId880"/>
      </mc:Fallback>
    </mc:AlternateContent>
    <mc:AlternateContent xmlns:mc="http://schemas.openxmlformats.org/markup-compatibility/2006">
      <mc:Choice Requires="x14">
        <oleObject progId="Equation.3" shapeId="5996" r:id="rId881">
          <objectPr defaultSize="0" autoPict="0" r:id="rId7">
            <anchor moveWithCells="1" sizeWithCells="1">
              <from>
                <xdr:col>13826</xdr:col>
                <xdr:colOff>200025</xdr:colOff>
                <xdr:row>720885</xdr:row>
                <xdr:rowOff>95250</xdr:rowOff>
              </from>
              <to>
                <xdr:col>13832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5996" r:id="rId881"/>
      </mc:Fallback>
    </mc:AlternateContent>
    <mc:AlternateContent xmlns:mc="http://schemas.openxmlformats.org/markup-compatibility/2006">
      <mc:Choice Requires="x14">
        <oleObject progId="Equation.3" shapeId="5997" r:id="rId882">
          <objectPr defaultSize="0" autoPict="0" r:id="rId7">
            <anchor moveWithCells="1" sizeWithCells="1">
              <from>
                <xdr:col>13826</xdr:col>
                <xdr:colOff>200025</xdr:colOff>
                <xdr:row>786421</xdr:row>
                <xdr:rowOff>95250</xdr:rowOff>
              </from>
              <to>
                <xdr:col>13832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5997" r:id="rId882"/>
      </mc:Fallback>
    </mc:AlternateContent>
    <mc:AlternateContent xmlns:mc="http://schemas.openxmlformats.org/markup-compatibility/2006">
      <mc:Choice Requires="x14">
        <oleObject progId="Equation.3" shapeId="5998" r:id="rId883">
          <objectPr defaultSize="0" autoPict="0" r:id="rId7">
            <anchor moveWithCells="1" sizeWithCells="1">
              <from>
                <xdr:col>13826</xdr:col>
                <xdr:colOff>200025</xdr:colOff>
                <xdr:row>851957</xdr:row>
                <xdr:rowOff>95250</xdr:rowOff>
              </from>
              <to>
                <xdr:col>13832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5998" r:id="rId883"/>
      </mc:Fallback>
    </mc:AlternateContent>
    <mc:AlternateContent xmlns:mc="http://schemas.openxmlformats.org/markup-compatibility/2006">
      <mc:Choice Requires="x14">
        <oleObject progId="Equation.3" shapeId="5999" r:id="rId884">
          <objectPr defaultSize="0" autoPict="0" r:id="rId7">
            <anchor moveWithCells="1" sizeWithCells="1">
              <from>
                <xdr:col>13826</xdr:col>
                <xdr:colOff>200025</xdr:colOff>
                <xdr:row>917493</xdr:row>
                <xdr:rowOff>95250</xdr:rowOff>
              </from>
              <to>
                <xdr:col>13832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5999" r:id="rId884"/>
      </mc:Fallback>
    </mc:AlternateContent>
    <mc:AlternateContent xmlns:mc="http://schemas.openxmlformats.org/markup-compatibility/2006">
      <mc:Choice Requires="x14">
        <oleObject progId="Equation.3" shapeId="6000" r:id="rId885">
          <objectPr defaultSize="0" autoPict="0" r:id="rId7">
            <anchor moveWithCells="1" sizeWithCells="1">
              <from>
                <xdr:col>13826</xdr:col>
                <xdr:colOff>200025</xdr:colOff>
                <xdr:row>983029</xdr:row>
                <xdr:rowOff>95250</xdr:rowOff>
              </from>
              <to>
                <xdr:col>13832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6000" r:id="rId885"/>
      </mc:Fallback>
    </mc:AlternateContent>
    <mc:AlternateContent xmlns:mc="http://schemas.openxmlformats.org/markup-compatibility/2006">
      <mc:Choice Requires="x14">
        <oleObject progId="Equation.3" shapeId="6001" r:id="rId886">
          <objectPr defaultSize="0" autoPict="0" r:id="rId7">
            <anchor moveWithCells="1" sizeWithCells="1">
              <from>
                <xdr:col>14082</xdr:col>
                <xdr:colOff>200025</xdr:colOff>
                <xdr:row>10</xdr:row>
                <xdr:rowOff>95250</xdr:rowOff>
              </from>
              <to>
                <xdr:col>14088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6001" r:id="rId886"/>
      </mc:Fallback>
    </mc:AlternateContent>
    <mc:AlternateContent xmlns:mc="http://schemas.openxmlformats.org/markup-compatibility/2006">
      <mc:Choice Requires="x14">
        <oleObject progId="Equation.3" shapeId="6002" r:id="rId887">
          <objectPr defaultSize="0" autoPict="0" r:id="rId7">
            <anchor moveWithCells="1" sizeWithCells="1">
              <from>
                <xdr:col>14082</xdr:col>
                <xdr:colOff>200025</xdr:colOff>
                <xdr:row>65525</xdr:row>
                <xdr:rowOff>95250</xdr:rowOff>
              </from>
              <to>
                <xdr:col>14088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6002" r:id="rId887"/>
      </mc:Fallback>
    </mc:AlternateContent>
    <mc:AlternateContent xmlns:mc="http://schemas.openxmlformats.org/markup-compatibility/2006">
      <mc:Choice Requires="x14">
        <oleObject progId="Equation.3" shapeId="6003" r:id="rId888">
          <objectPr defaultSize="0" autoPict="0" r:id="rId7">
            <anchor moveWithCells="1" sizeWithCells="1">
              <from>
                <xdr:col>14082</xdr:col>
                <xdr:colOff>200025</xdr:colOff>
                <xdr:row>131061</xdr:row>
                <xdr:rowOff>95250</xdr:rowOff>
              </from>
              <to>
                <xdr:col>14088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6003" r:id="rId888"/>
      </mc:Fallback>
    </mc:AlternateContent>
    <mc:AlternateContent xmlns:mc="http://schemas.openxmlformats.org/markup-compatibility/2006">
      <mc:Choice Requires="x14">
        <oleObject progId="Equation.3" shapeId="6004" r:id="rId889">
          <objectPr defaultSize="0" autoPict="0" r:id="rId7">
            <anchor moveWithCells="1" sizeWithCells="1">
              <from>
                <xdr:col>14082</xdr:col>
                <xdr:colOff>200025</xdr:colOff>
                <xdr:row>196597</xdr:row>
                <xdr:rowOff>95250</xdr:rowOff>
              </from>
              <to>
                <xdr:col>14088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6004" r:id="rId889"/>
      </mc:Fallback>
    </mc:AlternateContent>
    <mc:AlternateContent xmlns:mc="http://schemas.openxmlformats.org/markup-compatibility/2006">
      <mc:Choice Requires="x14">
        <oleObject progId="Equation.3" shapeId="6005" r:id="rId890">
          <objectPr defaultSize="0" autoPict="0" r:id="rId7">
            <anchor moveWithCells="1" sizeWithCells="1">
              <from>
                <xdr:col>14082</xdr:col>
                <xdr:colOff>200025</xdr:colOff>
                <xdr:row>262133</xdr:row>
                <xdr:rowOff>95250</xdr:rowOff>
              </from>
              <to>
                <xdr:col>14088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6005" r:id="rId890"/>
      </mc:Fallback>
    </mc:AlternateContent>
    <mc:AlternateContent xmlns:mc="http://schemas.openxmlformats.org/markup-compatibility/2006">
      <mc:Choice Requires="x14">
        <oleObject progId="Equation.3" shapeId="6006" r:id="rId891">
          <objectPr defaultSize="0" autoPict="0" r:id="rId7">
            <anchor moveWithCells="1" sizeWithCells="1">
              <from>
                <xdr:col>14082</xdr:col>
                <xdr:colOff>200025</xdr:colOff>
                <xdr:row>327669</xdr:row>
                <xdr:rowOff>95250</xdr:rowOff>
              </from>
              <to>
                <xdr:col>14088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6006" r:id="rId891"/>
      </mc:Fallback>
    </mc:AlternateContent>
    <mc:AlternateContent xmlns:mc="http://schemas.openxmlformats.org/markup-compatibility/2006">
      <mc:Choice Requires="x14">
        <oleObject progId="Equation.3" shapeId="6007" r:id="rId892">
          <objectPr defaultSize="0" autoPict="0" r:id="rId7">
            <anchor moveWithCells="1" sizeWithCells="1">
              <from>
                <xdr:col>14082</xdr:col>
                <xdr:colOff>200025</xdr:colOff>
                <xdr:row>393205</xdr:row>
                <xdr:rowOff>95250</xdr:rowOff>
              </from>
              <to>
                <xdr:col>14088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6007" r:id="rId892"/>
      </mc:Fallback>
    </mc:AlternateContent>
    <mc:AlternateContent xmlns:mc="http://schemas.openxmlformats.org/markup-compatibility/2006">
      <mc:Choice Requires="x14">
        <oleObject progId="Equation.3" shapeId="6008" r:id="rId893">
          <objectPr defaultSize="0" autoPict="0" r:id="rId7">
            <anchor moveWithCells="1" sizeWithCells="1">
              <from>
                <xdr:col>14082</xdr:col>
                <xdr:colOff>200025</xdr:colOff>
                <xdr:row>458741</xdr:row>
                <xdr:rowOff>95250</xdr:rowOff>
              </from>
              <to>
                <xdr:col>14088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6008" r:id="rId893"/>
      </mc:Fallback>
    </mc:AlternateContent>
    <mc:AlternateContent xmlns:mc="http://schemas.openxmlformats.org/markup-compatibility/2006">
      <mc:Choice Requires="x14">
        <oleObject progId="Equation.3" shapeId="6009" r:id="rId894">
          <objectPr defaultSize="0" autoPict="0" r:id="rId7">
            <anchor moveWithCells="1" sizeWithCells="1">
              <from>
                <xdr:col>14082</xdr:col>
                <xdr:colOff>200025</xdr:colOff>
                <xdr:row>524277</xdr:row>
                <xdr:rowOff>95250</xdr:rowOff>
              </from>
              <to>
                <xdr:col>14088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6009" r:id="rId894"/>
      </mc:Fallback>
    </mc:AlternateContent>
    <mc:AlternateContent xmlns:mc="http://schemas.openxmlformats.org/markup-compatibility/2006">
      <mc:Choice Requires="x14">
        <oleObject progId="Equation.3" shapeId="6010" r:id="rId895">
          <objectPr defaultSize="0" autoPict="0" r:id="rId7">
            <anchor moveWithCells="1" sizeWithCells="1">
              <from>
                <xdr:col>14082</xdr:col>
                <xdr:colOff>200025</xdr:colOff>
                <xdr:row>589813</xdr:row>
                <xdr:rowOff>95250</xdr:rowOff>
              </from>
              <to>
                <xdr:col>14088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6010" r:id="rId895"/>
      </mc:Fallback>
    </mc:AlternateContent>
    <mc:AlternateContent xmlns:mc="http://schemas.openxmlformats.org/markup-compatibility/2006">
      <mc:Choice Requires="x14">
        <oleObject progId="Equation.3" shapeId="6011" r:id="rId896">
          <objectPr defaultSize="0" autoPict="0" r:id="rId7">
            <anchor moveWithCells="1" sizeWithCells="1">
              <from>
                <xdr:col>14082</xdr:col>
                <xdr:colOff>200025</xdr:colOff>
                <xdr:row>655349</xdr:row>
                <xdr:rowOff>95250</xdr:rowOff>
              </from>
              <to>
                <xdr:col>14088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6011" r:id="rId896"/>
      </mc:Fallback>
    </mc:AlternateContent>
    <mc:AlternateContent xmlns:mc="http://schemas.openxmlformats.org/markup-compatibility/2006">
      <mc:Choice Requires="x14">
        <oleObject progId="Equation.3" shapeId="6012" r:id="rId897">
          <objectPr defaultSize="0" autoPict="0" r:id="rId7">
            <anchor moveWithCells="1" sizeWithCells="1">
              <from>
                <xdr:col>14082</xdr:col>
                <xdr:colOff>200025</xdr:colOff>
                <xdr:row>720885</xdr:row>
                <xdr:rowOff>95250</xdr:rowOff>
              </from>
              <to>
                <xdr:col>14088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6012" r:id="rId897"/>
      </mc:Fallback>
    </mc:AlternateContent>
    <mc:AlternateContent xmlns:mc="http://schemas.openxmlformats.org/markup-compatibility/2006">
      <mc:Choice Requires="x14">
        <oleObject progId="Equation.3" shapeId="6013" r:id="rId898">
          <objectPr defaultSize="0" autoPict="0" r:id="rId7">
            <anchor moveWithCells="1" sizeWithCells="1">
              <from>
                <xdr:col>14082</xdr:col>
                <xdr:colOff>200025</xdr:colOff>
                <xdr:row>786421</xdr:row>
                <xdr:rowOff>95250</xdr:rowOff>
              </from>
              <to>
                <xdr:col>14088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6013" r:id="rId898"/>
      </mc:Fallback>
    </mc:AlternateContent>
    <mc:AlternateContent xmlns:mc="http://schemas.openxmlformats.org/markup-compatibility/2006">
      <mc:Choice Requires="x14">
        <oleObject progId="Equation.3" shapeId="6014" r:id="rId899">
          <objectPr defaultSize="0" autoPict="0" r:id="rId7">
            <anchor moveWithCells="1" sizeWithCells="1">
              <from>
                <xdr:col>14082</xdr:col>
                <xdr:colOff>200025</xdr:colOff>
                <xdr:row>851957</xdr:row>
                <xdr:rowOff>95250</xdr:rowOff>
              </from>
              <to>
                <xdr:col>14088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6014" r:id="rId899"/>
      </mc:Fallback>
    </mc:AlternateContent>
    <mc:AlternateContent xmlns:mc="http://schemas.openxmlformats.org/markup-compatibility/2006">
      <mc:Choice Requires="x14">
        <oleObject progId="Equation.3" shapeId="6015" r:id="rId900">
          <objectPr defaultSize="0" autoPict="0" r:id="rId7">
            <anchor moveWithCells="1" sizeWithCells="1">
              <from>
                <xdr:col>14082</xdr:col>
                <xdr:colOff>200025</xdr:colOff>
                <xdr:row>917493</xdr:row>
                <xdr:rowOff>95250</xdr:rowOff>
              </from>
              <to>
                <xdr:col>14088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6015" r:id="rId900"/>
      </mc:Fallback>
    </mc:AlternateContent>
    <mc:AlternateContent xmlns:mc="http://schemas.openxmlformats.org/markup-compatibility/2006">
      <mc:Choice Requires="x14">
        <oleObject progId="Equation.3" shapeId="6016" r:id="rId901">
          <objectPr defaultSize="0" autoPict="0" r:id="rId7">
            <anchor moveWithCells="1" sizeWithCells="1">
              <from>
                <xdr:col>14082</xdr:col>
                <xdr:colOff>200025</xdr:colOff>
                <xdr:row>983029</xdr:row>
                <xdr:rowOff>95250</xdr:rowOff>
              </from>
              <to>
                <xdr:col>14088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6016" r:id="rId901"/>
      </mc:Fallback>
    </mc:AlternateContent>
    <mc:AlternateContent xmlns:mc="http://schemas.openxmlformats.org/markup-compatibility/2006">
      <mc:Choice Requires="x14">
        <oleObject progId="Equation.3" shapeId="6017" r:id="rId902">
          <objectPr defaultSize="0" autoPict="0" r:id="rId7">
            <anchor moveWithCells="1" sizeWithCells="1">
              <from>
                <xdr:col>14338</xdr:col>
                <xdr:colOff>200025</xdr:colOff>
                <xdr:row>10</xdr:row>
                <xdr:rowOff>95250</xdr:rowOff>
              </from>
              <to>
                <xdr:col>14344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6017" r:id="rId902"/>
      </mc:Fallback>
    </mc:AlternateContent>
    <mc:AlternateContent xmlns:mc="http://schemas.openxmlformats.org/markup-compatibility/2006">
      <mc:Choice Requires="x14">
        <oleObject progId="Equation.3" shapeId="6018" r:id="rId903">
          <objectPr defaultSize="0" autoPict="0" r:id="rId7">
            <anchor moveWithCells="1" sizeWithCells="1">
              <from>
                <xdr:col>14338</xdr:col>
                <xdr:colOff>200025</xdr:colOff>
                <xdr:row>65525</xdr:row>
                <xdr:rowOff>95250</xdr:rowOff>
              </from>
              <to>
                <xdr:col>14344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6018" r:id="rId903"/>
      </mc:Fallback>
    </mc:AlternateContent>
    <mc:AlternateContent xmlns:mc="http://schemas.openxmlformats.org/markup-compatibility/2006">
      <mc:Choice Requires="x14">
        <oleObject progId="Equation.3" shapeId="6019" r:id="rId904">
          <objectPr defaultSize="0" autoPict="0" r:id="rId7">
            <anchor moveWithCells="1" sizeWithCells="1">
              <from>
                <xdr:col>14338</xdr:col>
                <xdr:colOff>200025</xdr:colOff>
                <xdr:row>131061</xdr:row>
                <xdr:rowOff>95250</xdr:rowOff>
              </from>
              <to>
                <xdr:col>14344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6019" r:id="rId904"/>
      </mc:Fallback>
    </mc:AlternateContent>
    <mc:AlternateContent xmlns:mc="http://schemas.openxmlformats.org/markup-compatibility/2006">
      <mc:Choice Requires="x14">
        <oleObject progId="Equation.3" shapeId="6020" r:id="rId905">
          <objectPr defaultSize="0" autoPict="0" r:id="rId7">
            <anchor moveWithCells="1" sizeWithCells="1">
              <from>
                <xdr:col>14338</xdr:col>
                <xdr:colOff>200025</xdr:colOff>
                <xdr:row>196597</xdr:row>
                <xdr:rowOff>95250</xdr:rowOff>
              </from>
              <to>
                <xdr:col>14344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6020" r:id="rId905"/>
      </mc:Fallback>
    </mc:AlternateContent>
    <mc:AlternateContent xmlns:mc="http://schemas.openxmlformats.org/markup-compatibility/2006">
      <mc:Choice Requires="x14">
        <oleObject progId="Equation.3" shapeId="6021" r:id="rId906">
          <objectPr defaultSize="0" autoPict="0" r:id="rId7">
            <anchor moveWithCells="1" sizeWithCells="1">
              <from>
                <xdr:col>14338</xdr:col>
                <xdr:colOff>200025</xdr:colOff>
                <xdr:row>262133</xdr:row>
                <xdr:rowOff>95250</xdr:rowOff>
              </from>
              <to>
                <xdr:col>14344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6021" r:id="rId906"/>
      </mc:Fallback>
    </mc:AlternateContent>
    <mc:AlternateContent xmlns:mc="http://schemas.openxmlformats.org/markup-compatibility/2006">
      <mc:Choice Requires="x14">
        <oleObject progId="Equation.3" shapeId="6022" r:id="rId907">
          <objectPr defaultSize="0" autoPict="0" r:id="rId7">
            <anchor moveWithCells="1" sizeWithCells="1">
              <from>
                <xdr:col>14338</xdr:col>
                <xdr:colOff>200025</xdr:colOff>
                <xdr:row>327669</xdr:row>
                <xdr:rowOff>95250</xdr:rowOff>
              </from>
              <to>
                <xdr:col>14344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6022" r:id="rId907"/>
      </mc:Fallback>
    </mc:AlternateContent>
    <mc:AlternateContent xmlns:mc="http://schemas.openxmlformats.org/markup-compatibility/2006">
      <mc:Choice Requires="x14">
        <oleObject progId="Equation.3" shapeId="6023" r:id="rId908">
          <objectPr defaultSize="0" autoPict="0" r:id="rId7">
            <anchor moveWithCells="1" sizeWithCells="1">
              <from>
                <xdr:col>14338</xdr:col>
                <xdr:colOff>200025</xdr:colOff>
                <xdr:row>393205</xdr:row>
                <xdr:rowOff>95250</xdr:rowOff>
              </from>
              <to>
                <xdr:col>14344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6023" r:id="rId908"/>
      </mc:Fallback>
    </mc:AlternateContent>
    <mc:AlternateContent xmlns:mc="http://schemas.openxmlformats.org/markup-compatibility/2006">
      <mc:Choice Requires="x14">
        <oleObject progId="Equation.3" shapeId="6024" r:id="rId909">
          <objectPr defaultSize="0" autoPict="0" r:id="rId7">
            <anchor moveWithCells="1" sizeWithCells="1">
              <from>
                <xdr:col>14338</xdr:col>
                <xdr:colOff>200025</xdr:colOff>
                <xdr:row>458741</xdr:row>
                <xdr:rowOff>95250</xdr:rowOff>
              </from>
              <to>
                <xdr:col>14344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6024" r:id="rId909"/>
      </mc:Fallback>
    </mc:AlternateContent>
    <mc:AlternateContent xmlns:mc="http://schemas.openxmlformats.org/markup-compatibility/2006">
      <mc:Choice Requires="x14">
        <oleObject progId="Equation.3" shapeId="6025" r:id="rId910">
          <objectPr defaultSize="0" autoPict="0" r:id="rId7">
            <anchor moveWithCells="1" sizeWithCells="1">
              <from>
                <xdr:col>14338</xdr:col>
                <xdr:colOff>200025</xdr:colOff>
                <xdr:row>524277</xdr:row>
                <xdr:rowOff>95250</xdr:rowOff>
              </from>
              <to>
                <xdr:col>14344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6025" r:id="rId910"/>
      </mc:Fallback>
    </mc:AlternateContent>
    <mc:AlternateContent xmlns:mc="http://schemas.openxmlformats.org/markup-compatibility/2006">
      <mc:Choice Requires="x14">
        <oleObject progId="Equation.3" shapeId="6026" r:id="rId911">
          <objectPr defaultSize="0" autoPict="0" r:id="rId7">
            <anchor moveWithCells="1" sizeWithCells="1">
              <from>
                <xdr:col>14338</xdr:col>
                <xdr:colOff>200025</xdr:colOff>
                <xdr:row>589813</xdr:row>
                <xdr:rowOff>95250</xdr:rowOff>
              </from>
              <to>
                <xdr:col>14344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6026" r:id="rId911"/>
      </mc:Fallback>
    </mc:AlternateContent>
    <mc:AlternateContent xmlns:mc="http://schemas.openxmlformats.org/markup-compatibility/2006">
      <mc:Choice Requires="x14">
        <oleObject progId="Equation.3" shapeId="6027" r:id="rId912">
          <objectPr defaultSize="0" autoPict="0" r:id="rId7">
            <anchor moveWithCells="1" sizeWithCells="1">
              <from>
                <xdr:col>14338</xdr:col>
                <xdr:colOff>200025</xdr:colOff>
                <xdr:row>655349</xdr:row>
                <xdr:rowOff>95250</xdr:rowOff>
              </from>
              <to>
                <xdr:col>14344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6027" r:id="rId912"/>
      </mc:Fallback>
    </mc:AlternateContent>
    <mc:AlternateContent xmlns:mc="http://schemas.openxmlformats.org/markup-compatibility/2006">
      <mc:Choice Requires="x14">
        <oleObject progId="Equation.3" shapeId="6028" r:id="rId913">
          <objectPr defaultSize="0" autoPict="0" r:id="rId7">
            <anchor moveWithCells="1" sizeWithCells="1">
              <from>
                <xdr:col>14338</xdr:col>
                <xdr:colOff>200025</xdr:colOff>
                <xdr:row>720885</xdr:row>
                <xdr:rowOff>95250</xdr:rowOff>
              </from>
              <to>
                <xdr:col>14344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6028" r:id="rId913"/>
      </mc:Fallback>
    </mc:AlternateContent>
    <mc:AlternateContent xmlns:mc="http://schemas.openxmlformats.org/markup-compatibility/2006">
      <mc:Choice Requires="x14">
        <oleObject progId="Equation.3" shapeId="6029" r:id="rId914">
          <objectPr defaultSize="0" autoPict="0" r:id="rId7">
            <anchor moveWithCells="1" sizeWithCells="1">
              <from>
                <xdr:col>14338</xdr:col>
                <xdr:colOff>200025</xdr:colOff>
                <xdr:row>786421</xdr:row>
                <xdr:rowOff>95250</xdr:rowOff>
              </from>
              <to>
                <xdr:col>14344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6029" r:id="rId914"/>
      </mc:Fallback>
    </mc:AlternateContent>
    <mc:AlternateContent xmlns:mc="http://schemas.openxmlformats.org/markup-compatibility/2006">
      <mc:Choice Requires="x14">
        <oleObject progId="Equation.3" shapeId="6030" r:id="rId915">
          <objectPr defaultSize="0" autoPict="0" r:id="rId7">
            <anchor moveWithCells="1" sizeWithCells="1">
              <from>
                <xdr:col>14338</xdr:col>
                <xdr:colOff>200025</xdr:colOff>
                <xdr:row>851957</xdr:row>
                <xdr:rowOff>95250</xdr:rowOff>
              </from>
              <to>
                <xdr:col>14344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6030" r:id="rId915"/>
      </mc:Fallback>
    </mc:AlternateContent>
    <mc:AlternateContent xmlns:mc="http://schemas.openxmlformats.org/markup-compatibility/2006">
      <mc:Choice Requires="x14">
        <oleObject progId="Equation.3" shapeId="6031" r:id="rId916">
          <objectPr defaultSize="0" autoPict="0" r:id="rId7">
            <anchor moveWithCells="1" sizeWithCells="1">
              <from>
                <xdr:col>14338</xdr:col>
                <xdr:colOff>200025</xdr:colOff>
                <xdr:row>917493</xdr:row>
                <xdr:rowOff>95250</xdr:rowOff>
              </from>
              <to>
                <xdr:col>14344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6031" r:id="rId916"/>
      </mc:Fallback>
    </mc:AlternateContent>
    <mc:AlternateContent xmlns:mc="http://schemas.openxmlformats.org/markup-compatibility/2006">
      <mc:Choice Requires="x14">
        <oleObject progId="Equation.3" shapeId="6032" r:id="rId917">
          <objectPr defaultSize="0" autoPict="0" r:id="rId7">
            <anchor moveWithCells="1" sizeWithCells="1">
              <from>
                <xdr:col>14338</xdr:col>
                <xdr:colOff>200025</xdr:colOff>
                <xdr:row>983029</xdr:row>
                <xdr:rowOff>95250</xdr:rowOff>
              </from>
              <to>
                <xdr:col>14344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6032" r:id="rId917"/>
      </mc:Fallback>
    </mc:AlternateContent>
    <mc:AlternateContent xmlns:mc="http://schemas.openxmlformats.org/markup-compatibility/2006">
      <mc:Choice Requires="x14">
        <oleObject progId="Equation.3" shapeId="6033" r:id="rId918">
          <objectPr defaultSize="0" autoPict="0" r:id="rId7">
            <anchor moveWithCells="1" sizeWithCells="1">
              <from>
                <xdr:col>14594</xdr:col>
                <xdr:colOff>200025</xdr:colOff>
                <xdr:row>10</xdr:row>
                <xdr:rowOff>95250</xdr:rowOff>
              </from>
              <to>
                <xdr:col>14600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6033" r:id="rId918"/>
      </mc:Fallback>
    </mc:AlternateContent>
    <mc:AlternateContent xmlns:mc="http://schemas.openxmlformats.org/markup-compatibility/2006">
      <mc:Choice Requires="x14">
        <oleObject progId="Equation.3" shapeId="6034" r:id="rId919">
          <objectPr defaultSize="0" autoPict="0" r:id="rId7">
            <anchor moveWithCells="1" sizeWithCells="1">
              <from>
                <xdr:col>14594</xdr:col>
                <xdr:colOff>200025</xdr:colOff>
                <xdr:row>65525</xdr:row>
                <xdr:rowOff>95250</xdr:rowOff>
              </from>
              <to>
                <xdr:col>14600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6034" r:id="rId919"/>
      </mc:Fallback>
    </mc:AlternateContent>
    <mc:AlternateContent xmlns:mc="http://schemas.openxmlformats.org/markup-compatibility/2006">
      <mc:Choice Requires="x14">
        <oleObject progId="Equation.3" shapeId="6035" r:id="rId920">
          <objectPr defaultSize="0" autoPict="0" r:id="rId7">
            <anchor moveWithCells="1" sizeWithCells="1">
              <from>
                <xdr:col>14594</xdr:col>
                <xdr:colOff>200025</xdr:colOff>
                <xdr:row>131061</xdr:row>
                <xdr:rowOff>95250</xdr:rowOff>
              </from>
              <to>
                <xdr:col>14600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6035" r:id="rId920"/>
      </mc:Fallback>
    </mc:AlternateContent>
    <mc:AlternateContent xmlns:mc="http://schemas.openxmlformats.org/markup-compatibility/2006">
      <mc:Choice Requires="x14">
        <oleObject progId="Equation.3" shapeId="6036" r:id="rId921">
          <objectPr defaultSize="0" autoPict="0" r:id="rId7">
            <anchor moveWithCells="1" sizeWithCells="1">
              <from>
                <xdr:col>14594</xdr:col>
                <xdr:colOff>200025</xdr:colOff>
                <xdr:row>196597</xdr:row>
                <xdr:rowOff>95250</xdr:rowOff>
              </from>
              <to>
                <xdr:col>14600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6036" r:id="rId921"/>
      </mc:Fallback>
    </mc:AlternateContent>
    <mc:AlternateContent xmlns:mc="http://schemas.openxmlformats.org/markup-compatibility/2006">
      <mc:Choice Requires="x14">
        <oleObject progId="Equation.3" shapeId="6037" r:id="rId922">
          <objectPr defaultSize="0" autoPict="0" r:id="rId7">
            <anchor moveWithCells="1" sizeWithCells="1">
              <from>
                <xdr:col>14594</xdr:col>
                <xdr:colOff>200025</xdr:colOff>
                <xdr:row>262133</xdr:row>
                <xdr:rowOff>95250</xdr:rowOff>
              </from>
              <to>
                <xdr:col>14600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6037" r:id="rId922"/>
      </mc:Fallback>
    </mc:AlternateContent>
    <mc:AlternateContent xmlns:mc="http://schemas.openxmlformats.org/markup-compatibility/2006">
      <mc:Choice Requires="x14">
        <oleObject progId="Equation.3" shapeId="6038" r:id="rId923">
          <objectPr defaultSize="0" autoPict="0" r:id="rId7">
            <anchor moveWithCells="1" sizeWithCells="1">
              <from>
                <xdr:col>14594</xdr:col>
                <xdr:colOff>200025</xdr:colOff>
                <xdr:row>327669</xdr:row>
                <xdr:rowOff>95250</xdr:rowOff>
              </from>
              <to>
                <xdr:col>14600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6038" r:id="rId923"/>
      </mc:Fallback>
    </mc:AlternateContent>
    <mc:AlternateContent xmlns:mc="http://schemas.openxmlformats.org/markup-compatibility/2006">
      <mc:Choice Requires="x14">
        <oleObject progId="Equation.3" shapeId="6039" r:id="rId924">
          <objectPr defaultSize="0" autoPict="0" r:id="rId7">
            <anchor moveWithCells="1" sizeWithCells="1">
              <from>
                <xdr:col>14594</xdr:col>
                <xdr:colOff>200025</xdr:colOff>
                <xdr:row>393205</xdr:row>
                <xdr:rowOff>95250</xdr:rowOff>
              </from>
              <to>
                <xdr:col>14600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6039" r:id="rId924"/>
      </mc:Fallback>
    </mc:AlternateContent>
    <mc:AlternateContent xmlns:mc="http://schemas.openxmlformats.org/markup-compatibility/2006">
      <mc:Choice Requires="x14">
        <oleObject progId="Equation.3" shapeId="6040" r:id="rId925">
          <objectPr defaultSize="0" autoPict="0" r:id="rId7">
            <anchor moveWithCells="1" sizeWithCells="1">
              <from>
                <xdr:col>14594</xdr:col>
                <xdr:colOff>200025</xdr:colOff>
                <xdr:row>458741</xdr:row>
                <xdr:rowOff>95250</xdr:rowOff>
              </from>
              <to>
                <xdr:col>14600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6040" r:id="rId925"/>
      </mc:Fallback>
    </mc:AlternateContent>
    <mc:AlternateContent xmlns:mc="http://schemas.openxmlformats.org/markup-compatibility/2006">
      <mc:Choice Requires="x14">
        <oleObject progId="Equation.3" shapeId="6041" r:id="rId926">
          <objectPr defaultSize="0" autoPict="0" r:id="rId7">
            <anchor moveWithCells="1" sizeWithCells="1">
              <from>
                <xdr:col>14594</xdr:col>
                <xdr:colOff>200025</xdr:colOff>
                <xdr:row>524277</xdr:row>
                <xdr:rowOff>95250</xdr:rowOff>
              </from>
              <to>
                <xdr:col>14600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6041" r:id="rId926"/>
      </mc:Fallback>
    </mc:AlternateContent>
    <mc:AlternateContent xmlns:mc="http://schemas.openxmlformats.org/markup-compatibility/2006">
      <mc:Choice Requires="x14">
        <oleObject progId="Equation.3" shapeId="6042" r:id="rId927">
          <objectPr defaultSize="0" autoPict="0" r:id="rId7">
            <anchor moveWithCells="1" sizeWithCells="1">
              <from>
                <xdr:col>14594</xdr:col>
                <xdr:colOff>200025</xdr:colOff>
                <xdr:row>589813</xdr:row>
                <xdr:rowOff>95250</xdr:rowOff>
              </from>
              <to>
                <xdr:col>14600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6042" r:id="rId927"/>
      </mc:Fallback>
    </mc:AlternateContent>
    <mc:AlternateContent xmlns:mc="http://schemas.openxmlformats.org/markup-compatibility/2006">
      <mc:Choice Requires="x14">
        <oleObject progId="Equation.3" shapeId="6043" r:id="rId928">
          <objectPr defaultSize="0" autoPict="0" r:id="rId7">
            <anchor moveWithCells="1" sizeWithCells="1">
              <from>
                <xdr:col>14594</xdr:col>
                <xdr:colOff>200025</xdr:colOff>
                <xdr:row>655349</xdr:row>
                <xdr:rowOff>95250</xdr:rowOff>
              </from>
              <to>
                <xdr:col>14600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6043" r:id="rId928"/>
      </mc:Fallback>
    </mc:AlternateContent>
    <mc:AlternateContent xmlns:mc="http://schemas.openxmlformats.org/markup-compatibility/2006">
      <mc:Choice Requires="x14">
        <oleObject progId="Equation.3" shapeId="6044" r:id="rId929">
          <objectPr defaultSize="0" autoPict="0" r:id="rId7">
            <anchor moveWithCells="1" sizeWithCells="1">
              <from>
                <xdr:col>14594</xdr:col>
                <xdr:colOff>200025</xdr:colOff>
                <xdr:row>720885</xdr:row>
                <xdr:rowOff>95250</xdr:rowOff>
              </from>
              <to>
                <xdr:col>14600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6044" r:id="rId929"/>
      </mc:Fallback>
    </mc:AlternateContent>
    <mc:AlternateContent xmlns:mc="http://schemas.openxmlformats.org/markup-compatibility/2006">
      <mc:Choice Requires="x14">
        <oleObject progId="Equation.3" shapeId="6045" r:id="rId930">
          <objectPr defaultSize="0" autoPict="0" r:id="rId7">
            <anchor moveWithCells="1" sizeWithCells="1">
              <from>
                <xdr:col>14594</xdr:col>
                <xdr:colOff>200025</xdr:colOff>
                <xdr:row>786421</xdr:row>
                <xdr:rowOff>95250</xdr:rowOff>
              </from>
              <to>
                <xdr:col>14600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6045" r:id="rId930"/>
      </mc:Fallback>
    </mc:AlternateContent>
    <mc:AlternateContent xmlns:mc="http://schemas.openxmlformats.org/markup-compatibility/2006">
      <mc:Choice Requires="x14">
        <oleObject progId="Equation.3" shapeId="6046" r:id="rId931">
          <objectPr defaultSize="0" autoPict="0" r:id="rId7">
            <anchor moveWithCells="1" sizeWithCells="1">
              <from>
                <xdr:col>14594</xdr:col>
                <xdr:colOff>200025</xdr:colOff>
                <xdr:row>851957</xdr:row>
                <xdr:rowOff>95250</xdr:rowOff>
              </from>
              <to>
                <xdr:col>14600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6046" r:id="rId931"/>
      </mc:Fallback>
    </mc:AlternateContent>
    <mc:AlternateContent xmlns:mc="http://schemas.openxmlformats.org/markup-compatibility/2006">
      <mc:Choice Requires="x14">
        <oleObject progId="Equation.3" shapeId="6047" r:id="rId932">
          <objectPr defaultSize="0" autoPict="0" r:id="rId7">
            <anchor moveWithCells="1" sizeWithCells="1">
              <from>
                <xdr:col>14594</xdr:col>
                <xdr:colOff>200025</xdr:colOff>
                <xdr:row>917493</xdr:row>
                <xdr:rowOff>95250</xdr:rowOff>
              </from>
              <to>
                <xdr:col>14600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6047" r:id="rId932"/>
      </mc:Fallback>
    </mc:AlternateContent>
    <mc:AlternateContent xmlns:mc="http://schemas.openxmlformats.org/markup-compatibility/2006">
      <mc:Choice Requires="x14">
        <oleObject progId="Equation.3" shapeId="6048" r:id="rId933">
          <objectPr defaultSize="0" autoPict="0" r:id="rId7">
            <anchor moveWithCells="1" sizeWithCells="1">
              <from>
                <xdr:col>14594</xdr:col>
                <xdr:colOff>200025</xdr:colOff>
                <xdr:row>983029</xdr:row>
                <xdr:rowOff>95250</xdr:rowOff>
              </from>
              <to>
                <xdr:col>14600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6048" r:id="rId933"/>
      </mc:Fallback>
    </mc:AlternateContent>
    <mc:AlternateContent xmlns:mc="http://schemas.openxmlformats.org/markup-compatibility/2006">
      <mc:Choice Requires="x14">
        <oleObject progId="Equation.3" shapeId="6049" r:id="rId934">
          <objectPr defaultSize="0" autoPict="0" r:id="rId7">
            <anchor moveWithCells="1" sizeWithCells="1">
              <from>
                <xdr:col>14850</xdr:col>
                <xdr:colOff>200025</xdr:colOff>
                <xdr:row>10</xdr:row>
                <xdr:rowOff>95250</xdr:rowOff>
              </from>
              <to>
                <xdr:col>14856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6049" r:id="rId934"/>
      </mc:Fallback>
    </mc:AlternateContent>
    <mc:AlternateContent xmlns:mc="http://schemas.openxmlformats.org/markup-compatibility/2006">
      <mc:Choice Requires="x14">
        <oleObject progId="Equation.3" shapeId="6050" r:id="rId935">
          <objectPr defaultSize="0" autoPict="0" r:id="rId7">
            <anchor moveWithCells="1" sizeWithCells="1">
              <from>
                <xdr:col>14850</xdr:col>
                <xdr:colOff>200025</xdr:colOff>
                <xdr:row>65525</xdr:row>
                <xdr:rowOff>95250</xdr:rowOff>
              </from>
              <to>
                <xdr:col>14856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6050" r:id="rId935"/>
      </mc:Fallback>
    </mc:AlternateContent>
    <mc:AlternateContent xmlns:mc="http://schemas.openxmlformats.org/markup-compatibility/2006">
      <mc:Choice Requires="x14">
        <oleObject progId="Equation.3" shapeId="6051" r:id="rId936">
          <objectPr defaultSize="0" autoPict="0" r:id="rId7">
            <anchor moveWithCells="1" sizeWithCells="1">
              <from>
                <xdr:col>14850</xdr:col>
                <xdr:colOff>200025</xdr:colOff>
                <xdr:row>131061</xdr:row>
                <xdr:rowOff>95250</xdr:rowOff>
              </from>
              <to>
                <xdr:col>14856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6051" r:id="rId936"/>
      </mc:Fallback>
    </mc:AlternateContent>
    <mc:AlternateContent xmlns:mc="http://schemas.openxmlformats.org/markup-compatibility/2006">
      <mc:Choice Requires="x14">
        <oleObject progId="Equation.3" shapeId="6052" r:id="rId937">
          <objectPr defaultSize="0" autoPict="0" r:id="rId7">
            <anchor moveWithCells="1" sizeWithCells="1">
              <from>
                <xdr:col>14850</xdr:col>
                <xdr:colOff>200025</xdr:colOff>
                <xdr:row>196597</xdr:row>
                <xdr:rowOff>95250</xdr:rowOff>
              </from>
              <to>
                <xdr:col>14856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6052" r:id="rId937"/>
      </mc:Fallback>
    </mc:AlternateContent>
    <mc:AlternateContent xmlns:mc="http://schemas.openxmlformats.org/markup-compatibility/2006">
      <mc:Choice Requires="x14">
        <oleObject progId="Equation.3" shapeId="6053" r:id="rId938">
          <objectPr defaultSize="0" autoPict="0" r:id="rId7">
            <anchor moveWithCells="1" sizeWithCells="1">
              <from>
                <xdr:col>14850</xdr:col>
                <xdr:colOff>200025</xdr:colOff>
                <xdr:row>262133</xdr:row>
                <xdr:rowOff>95250</xdr:rowOff>
              </from>
              <to>
                <xdr:col>14856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6053" r:id="rId938"/>
      </mc:Fallback>
    </mc:AlternateContent>
    <mc:AlternateContent xmlns:mc="http://schemas.openxmlformats.org/markup-compatibility/2006">
      <mc:Choice Requires="x14">
        <oleObject progId="Equation.3" shapeId="6054" r:id="rId939">
          <objectPr defaultSize="0" autoPict="0" r:id="rId7">
            <anchor moveWithCells="1" sizeWithCells="1">
              <from>
                <xdr:col>14850</xdr:col>
                <xdr:colOff>200025</xdr:colOff>
                <xdr:row>327669</xdr:row>
                <xdr:rowOff>95250</xdr:rowOff>
              </from>
              <to>
                <xdr:col>14856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6054" r:id="rId939"/>
      </mc:Fallback>
    </mc:AlternateContent>
    <mc:AlternateContent xmlns:mc="http://schemas.openxmlformats.org/markup-compatibility/2006">
      <mc:Choice Requires="x14">
        <oleObject progId="Equation.3" shapeId="6055" r:id="rId940">
          <objectPr defaultSize="0" autoPict="0" r:id="rId7">
            <anchor moveWithCells="1" sizeWithCells="1">
              <from>
                <xdr:col>14850</xdr:col>
                <xdr:colOff>200025</xdr:colOff>
                <xdr:row>393205</xdr:row>
                <xdr:rowOff>95250</xdr:rowOff>
              </from>
              <to>
                <xdr:col>14856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6055" r:id="rId940"/>
      </mc:Fallback>
    </mc:AlternateContent>
    <mc:AlternateContent xmlns:mc="http://schemas.openxmlformats.org/markup-compatibility/2006">
      <mc:Choice Requires="x14">
        <oleObject progId="Equation.3" shapeId="6056" r:id="rId941">
          <objectPr defaultSize="0" autoPict="0" r:id="rId7">
            <anchor moveWithCells="1" sizeWithCells="1">
              <from>
                <xdr:col>14850</xdr:col>
                <xdr:colOff>200025</xdr:colOff>
                <xdr:row>458741</xdr:row>
                <xdr:rowOff>95250</xdr:rowOff>
              </from>
              <to>
                <xdr:col>14856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6056" r:id="rId941"/>
      </mc:Fallback>
    </mc:AlternateContent>
    <mc:AlternateContent xmlns:mc="http://schemas.openxmlformats.org/markup-compatibility/2006">
      <mc:Choice Requires="x14">
        <oleObject progId="Equation.3" shapeId="6057" r:id="rId942">
          <objectPr defaultSize="0" autoPict="0" r:id="rId7">
            <anchor moveWithCells="1" sizeWithCells="1">
              <from>
                <xdr:col>14850</xdr:col>
                <xdr:colOff>200025</xdr:colOff>
                <xdr:row>524277</xdr:row>
                <xdr:rowOff>95250</xdr:rowOff>
              </from>
              <to>
                <xdr:col>14856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6057" r:id="rId942"/>
      </mc:Fallback>
    </mc:AlternateContent>
    <mc:AlternateContent xmlns:mc="http://schemas.openxmlformats.org/markup-compatibility/2006">
      <mc:Choice Requires="x14">
        <oleObject progId="Equation.3" shapeId="6058" r:id="rId943">
          <objectPr defaultSize="0" autoPict="0" r:id="rId7">
            <anchor moveWithCells="1" sizeWithCells="1">
              <from>
                <xdr:col>14850</xdr:col>
                <xdr:colOff>200025</xdr:colOff>
                <xdr:row>589813</xdr:row>
                <xdr:rowOff>95250</xdr:rowOff>
              </from>
              <to>
                <xdr:col>14856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6058" r:id="rId943"/>
      </mc:Fallback>
    </mc:AlternateContent>
    <mc:AlternateContent xmlns:mc="http://schemas.openxmlformats.org/markup-compatibility/2006">
      <mc:Choice Requires="x14">
        <oleObject progId="Equation.3" shapeId="6059" r:id="rId944">
          <objectPr defaultSize="0" autoPict="0" r:id="rId7">
            <anchor moveWithCells="1" sizeWithCells="1">
              <from>
                <xdr:col>14850</xdr:col>
                <xdr:colOff>200025</xdr:colOff>
                <xdr:row>655349</xdr:row>
                <xdr:rowOff>95250</xdr:rowOff>
              </from>
              <to>
                <xdr:col>14856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6059" r:id="rId944"/>
      </mc:Fallback>
    </mc:AlternateContent>
    <mc:AlternateContent xmlns:mc="http://schemas.openxmlformats.org/markup-compatibility/2006">
      <mc:Choice Requires="x14">
        <oleObject progId="Equation.3" shapeId="6060" r:id="rId945">
          <objectPr defaultSize="0" autoPict="0" r:id="rId7">
            <anchor moveWithCells="1" sizeWithCells="1">
              <from>
                <xdr:col>14850</xdr:col>
                <xdr:colOff>200025</xdr:colOff>
                <xdr:row>720885</xdr:row>
                <xdr:rowOff>95250</xdr:rowOff>
              </from>
              <to>
                <xdr:col>14856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6060" r:id="rId945"/>
      </mc:Fallback>
    </mc:AlternateContent>
    <mc:AlternateContent xmlns:mc="http://schemas.openxmlformats.org/markup-compatibility/2006">
      <mc:Choice Requires="x14">
        <oleObject progId="Equation.3" shapeId="6061" r:id="rId946">
          <objectPr defaultSize="0" autoPict="0" r:id="rId7">
            <anchor moveWithCells="1" sizeWithCells="1">
              <from>
                <xdr:col>14850</xdr:col>
                <xdr:colOff>200025</xdr:colOff>
                <xdr:row>786421</xdr:row>
                <xdr:rowOff>95250</xdr:rowOff>
              </from>
              <to>
                <xdr:col>14856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6061" r:id="rId946"/>
      </mc:Fallback>
    </mc:AlternateContent>
    <mc:AlternateContent xmlns:mc="http://schemas.openxmlformats.org/markup-compatibility/2006">
      <mc:Choice Requires="x14">
        <oleObject progId="Equation.3" shapeId="6062" r:id="rId947">
          <objectPr defaultSize="0" autoPict="0" r:id="rId7">
            <anchor moveWithCells="1" sizeWithCells="1">
              <from>
                <xdr:col>14850</xdr:col>
                <xdr:colOff>200025</xdr:colOff>
                <xdr:row>851957</xdr:row>
                <xdr:rowOff>95250</xdr:rowOff>
              </from>
              <to>
                <xdr:col>14856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6062" r:id="rId947"/>
      </mc:Fallback>
    </mc:AlternateContent>
    <mc:AlternateContent xmlns:mc="http://schemas.openxmlformats.org/markup-compatibility/2006">
      <mc:Choice Requires="x14">
        <oleObject progId="Equation.3" shapeId="6063" r:id="rId948">
          <objectPr defaultSize="0" autoPict="0" r:id="rId7">
            <anchor moveWithCells="1" sizeWithCells="1">
              <from>
                <xdr:col>14850</xdr:col>
                <xdr:colOff>200025</xdr:colOff>
                <xdr:row>917493</xdr:row>
                <xdr:rowOff>95250</xdr:rowOff>
              </from>
              <to>
                <xdr:col>14856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6063" r:id="rId948"/>
      </mc:Fallback>
    </mc:AlternateContent>
    <mc:AlternateContent xmlns:mc="http://schemas.openxmlformats.org/markup-compatibility/2006">
      <mc:Choice Requires="x14">
        <oleObject progId="Equation.3" shapeId="6064" r:id="rId949">
          <objectPr defaultSize="0" autoPict="0" r:id="rId7">
            <anchor moveWithCells="1" sizeWithCells="1">
              <from>
                <xdr:col>14850</xdr:col>
                <xdr:colOff>200025</xdr:colOff>
                <xdr:row>983029</xdr:row>
                <xdr:rowOff>95250</xdr:rowOff>
              </from>
              <to>
                <xdr:col>14856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6064" r:id="rId949"/>
      </mc:Fallback>
    </mc:AlternateContent>
    <mc:AlternateContent xmlns:mc="http://schemas.openxmlformats.org/markup-compatibility/2006">
      <mc:Choice Requires="x14">
        <oleObject progId="Equation.3" shapeId="6065" r:id="rId950">
          <objectPr defaultSize="0" autoPict="0" r:id="rId7">
            <anchor moveWithCells="1" sizeWithCells="1">
              <from>
                <xdr:col>15106</xdr:col>
                <xdr:colOff>200025</xdr:colOff>
                <xdr:row>10</xdr:row>
                <xdr:rowOff>95250</xdr:rowOff>
              </from>
              <to>
                <xdr:col>15112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6065" r:id="rId950"/>
      </mc:Fallback>
    </mc:AlternateContent>
    <mc:AlternateContent xmlns:mc="http://schemas.openxmlformats.org/markup-compatibility/2006">
      <mc:Choice Requires="x14">
        <oleObject progId="Equation.3" shapeId="6066" r:id="rId951">
          <objectPr defaultSize="0" autoPict="0" r:id="rId7">
            <anchor moveWithCells="1" sizeWithCells="1">
              <from>
                <xdr:col>15106</xdr:col>
                <xdr:colOff>200025</xdr:colOff>
                <xdr:row>65525</xdr:row>
                <xdr:rowOff>95250</xdr:rowOff>
              </from>
              <to>
                <xdr:col>15112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6066" r:id="rId951"/>
      </mc:Fallback>
    </mc:AlternateContent>
    <mc:AlternateContent xmlns:mc="http://schemas.openxmlformats.org/markup-compatibility/2006">
      <mc:Choice Requires="x14">
        <oleObject progId="Equation.3" shapeId="6067" r:id="rId952">
          <objectPr defaultSize="0" autoPict="0" r:id="rId7">
            <anchor moveWithCells="1" sizeWithCells="1">
              <from>
                <xdr:col>15106</xdr:col>
                <xdr:colOff>200025</xdr:colOff>
                <xdr:row>131061</xdr:row>
                <xdr:rowOff>95250</xdr:rowOff>
              </from>
              <to>
                <xdr:col>15112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6067" r:id="rId952"/>
      </mc:Fallback>
    </mc:AlternateContent>
    <mc:AlternateContent xmlns:mc="http://schemas.openxmlformats.org/markup-compatibility/2006">
      <mc:Choice Requires="x14">
        <oleObject progId="Equation.3" shapeId="6068" r:id="rId953">
          <objectPr defaultSize="0" autoPict="0" r:id="rId7">
            <anchor moveWithCells="1" sizeWithCells="1">
              <from>
                <xdr:col>15106</xdr:col>
                <xdr:colOff>200025</xdr:colOff>
                <xdr:row>196597</xdr:row>
                <xdr:rowOff>95250</xdr:rowOff>
              </from>
              <to>
                <xdr:col>15112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6068" r:id="rId953"/>
      </mc:Fallback>
    </mc:AlternateContent>
    <mc:AlternateContent xmlns:mc="http://schemas.openxmlformats.org/markup-compatibility/2006">
      <mc:Choice Requires="x14">
        <oleObject progId="Equation.3" shapeId="6069" r:id="rId954">
          <objectPr defaultSize="0" autoPict="0" r:id="rId7">
            <anchor moveWithCells="1" sizeWithCells="1">
              <from>
                <xdr:col>15106</xdr:col>
                <xdr:colOff>200025</xdr:colOff>
                <xdr:row>262133</xdr:row>
                <xdr:rowOff>95250</xdr:rowOff>
              </from>
              <to>
                <xdr:col>15112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6069" r:id="rId954"/>
      </mc:Fallback>
    </mc:AlternateContent>
    <mc:AlternateContent xmlns:mc="http://schemas.openxmlformats.org/markup-compatibility/2006">
      <mc:Choice Requires="x14">
        <oleObject progId="Equation.3" shapeId="6070" r:id="rId955">
          <objectPr defaultSize="0" autoPict="0" r:id="rId7">
            <anchor moveWithCells="1" sizeWithCells="1">
              <from>
                <xdr:col>15106</xdr:col>
                <xdr:colOff>200025</xdr:colOff>
                <xdr:row>327669</xdr:row>
                <xdr:rowOff>95250</xdr:rowOff>
              </from>
              <to>
                <xdr:col>15112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6070" r:id="rId955"/>
      </mc:Fallback>
    </mc:AlternateContent>
    <mc:AlternateContent xmlns:mc="http://schemas.openxmlformats.org/markup-compatibility/2006">
      <mc:Choice Requires="x14">
        <oleObject progId="Equation.3" shapeId="6071" r:id="rId956">
          <objectPr defaultSize="0" autoPict="0" r:id="rId7">
            <anchor moveWithCells="1" sizeWithCells="1">
              <from>
                <xdr:col>15106</xdr:col>
                <xdr:colOff>200025</xdr:colOff>
                <xdr:row>393205</xdr:row>
                <xdr:rowOff>95250</xdr:rowOff>
              </from>
              <to>
                <xdr:col>15112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6071" r:id="rId956"/>
      </mc:Fallback>
    </mc:AlternateContent>
    <mc:AlternateContent xmlns:mc="http://schemas.openxmlformats.org/markup-compatibility/2006">
      <mc:Choice Requires="x14">
        <oleObject progId="Equation.3" shapeId="6072" r:id="rId957">
          <objectPr defaultSize="0" autoPict="0" r:id="rId7">
            <anchor moveWithCells="1" sizeWithCells="1">
              <from>
                <xdr:col>15106</xdr:col>
                <xdr:colOff>200025</xdr:colOff>
                <xdr:row>458741</xdr:row>
                <xdr:rowOff>95250</xdr:rowOff>
              </from>
              <to>
                <xdr:col>15112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6072" r:id="rId957"/>
      </mc:Fallback>
    </mc:AlternateContent>
    <mc:AlternateContent xmlns:mc="http://schemas.openxmlformats.org/markup-compatibility/2006">
      <mc:Choice Requires="x14">
        <oleObject progId="Equation.3" shapeId="6073" r:id="rId958">
          <objectPr defaultSize="0" autoPict="0" r:id="rId7">
            <anchor moveWithCells="1" sizeWithCells="1">
              <from>
                <xdr:col>15106</xdr:col>
                <xdr:colOff>200025</xdr:colOff>
                <xdr:row>524277</xdr:row>
                <xdr:rowOff>95250</xdr:rowOff>
              </from>
              <to>
                <xdr:col>15112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6073" r:id="rId958"/>
      </mc:Fallback>
    </mc:AlternateContent>
    <mc:AlternateContent xmlns:mc="http://schemas.openxmlformats.org/markup-compatibility/2006">
      <mc:Choice Requires="x14">
        <oleObject progId="Equation.3" shapeId="6074" r:id="rId959">
          <objectPr defaultSize="0" autoPict="0" r:id="rId7">
            <anchor moveWithCells="1" sizeWithCells="1">
              <from>
                <xdr:col>15106</xdr:col>
                <xdr:colOff>200025</xdr:colOff>
                <xdr:row>589813</xdr:row>
                <xdr:rowOff>95250</xdr:rowOff>
              </from>
              <to>
                <xdr:col>15112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6074" r:id="rId959"/>
      </mc:Fallback>
    </mc:AlternateContent>
    <mc:AlternateContent xmlns:mc="http://schemas.openxmlformats.org/markup-compatibility/2006">
      <mc:Choice Requires="x14">
        <oleObject progId="Equation.3" shapeId="6075" r:id="rId960">
          <objectPr defaultSize="0" autoPict="0" r:id="rId7">
            <anchor moveWithCells="1" sizeWithCells="1">
              <from>
                <xdr:col>15106</xdr:col>
                <xdr:colOff>200025</xdr:colOff>
                <xdr:row>655349</xdr:row>
                <xdr:rowOff>95250</xdr:rowOff>
              </from>
              <to>
                <xdr:col>15112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6075" r:id="rId960"/>
      </mc:Fallback>
    </mc:AlternateContent>
    <mc:AlternateContent xmlns:mc="http://schemas.openxmlformats.org/markup-compatibility/2006">
      <mc:Choice Requires="x14">
        <oleObject progId="Equation.3" shapeId="6076" r:id="rId961">
          <objectPr defaultSize="0" autoPict="0" r:id="rId7">
            <anchor moveWithCells="1" sizeWithCells="1">
              <from>
                <xdr:col>15106</xdr:col>
                <xdr:colOff>200025</xdr:colOff>
                <xdr:row>720885</xdr:row>
                <xdr:rowOff>95250</xdr:rowOff>
              </from>
              <to>
                <xdr:col>15112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6076" r:id="rId961"/>
      </mc:Fallback>
    </mc:AlternateContent>
    <mc:AlternateContent xmlns:mc="http://schemas.openxmlformats.org/markup-compatibility/2006">
      <mc:Choice Requires="x14">
        <oleObject progId="Equation.3" shapeId="6077" r:id="rId962">
          <objectPr defaultSize="0" autoPict="0" r:id="rId7">
            <anchor moveWithCells="1" sizeWithCells="1">
              <from>
                <xdr:col>15106</xdr:col>
                <xdr:colOff>200025</xdr:colOff>
                <xdr:row>786421</xdr:row>
                <xdr:rowOff>95250</xdr:rowOff>
              </from>
              <to>
                <xdr:col>15112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6077" r:id="rId962"/>
      </mc:Fallback>
    </mc:AlternateContent>
    <mc:AlternateContent xmlns:mc="http://schemas.openxmlformats.org/markup-compatibility/2006">
      <mc:Choice Requires="x14">
        <oleObject progId="Equation.3" shapeId="6078" r:id="rId963">
          <objectPr defaultSize="0" autoPict="0" r:id="rId7">
            <anchor moveWithCells="1" sizeWithCells="1">
              <from>
                <xdr:col>15106</xdr:col>
                <xdr:colOff>200025</xdr:colOff>
                <xdr:row>851957</xdr:row>
                <xdr:rowOff>95250</xdr:rowOff>
              </from>
              <to>
                <xdr:col>15112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6078" r:id="rId963"/>
      </mc:Fallback>
    </mc:AlternateContent>
    <mc:AlternateContent xmlns:mc="http://schemas.openxmlformats.org/markup-compatibility/2006">
      <mc:Choice Requires="x14">
        <oleObject progId="Equation.3" shapeId="6079" r:id="rId964">
          <objectPr defaultSize="0" autoPict="0" r:id="rId7">
            <anchor moveWithCells="1" sizeWithCells="1">
              <from>
                <xdr:col>15106</xdr:col>
                <xdr:colOff>200025</xdr:colOff>
                <xdr:row>917493</xdr:row>
                <xdr:rowOff>95250</xdr:rowOff>
              </from>
              <to>
                <xdr:col>15112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6079" r:id="rId964"/>
      </mc:Fallback>
    </mc:AlternateContent>
    <mc:AlternateContent xmlns:mc="http://schemas.openxmlformats.org/markup-compatibility/2006">
      <mc:Choice Requires="x14">
        <oleObject progId="Equation.3" shapeId="6080" r:id="rId965">
          <objectPr defaultSize="0" autoPict="0" r:id="rId7">
            <anchor moveWithCells="1" sizeWithCells="1">
              <from>
                <xdr:col>15106</xdr:col>
                <xdr:colOff>200025</xdr:colOff>
                <xdr:row>983029</xdr:row>
                <xdr:rowOff>95250</xdr:rowOff>
              </from>
              <to>
                <xdr:col>15112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6080" r:id="rId965"/>
      </mc:Fallback>
    </mc:AlternateContent>
    <mc:AlternateContent xmlns:mc="http://schemas.openxmlformats.org/markup-compatibility/2006">
      <mc:Choice Requires="x14">
        <oleObject progId="Equation.3" shapeId="6081" r:id="rId966">
          <objectPr defaultSize="0" autoPict="0" r:id="rId7">
            <anchor moveWithCells="1" sizeWithCells="1">
              <from>
                <xdr:col>15362</xdr:col>
                <xdr:colOff>200025</xdr:colOff>
                <xdr:row>10</xdr:row>
                <xdr:rowOff>95250</xdr:rowOff>
              </from>
              <to>
                <xdr:col>15368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6081" r:id="rId966"/>
      </mc:Fallback>
    </mc:AlternateContent>
    <mc:AlternateContent xmlns:mc="http://schemas.openxmlformats.org/markup-compatibility/2006">
      <mc:Choice Requires="x14">
        <oleObject progId="Equation.3" shapeId="6082" r:id="rId967">
          <objectPr defaultSize="0" autoPict="0" r:id="rId7">
            <anchor moveWithCells="1" sizeWithCells="1">
              <from>
                <xdr:col>15362</xdr:col>
                <xdr:colOff>200025</xdr:colOff>
                <xdr:row>65525</xdr:row>
                <xdr:rowOff>95250</xdr:rowOff>
              </from>
              <to>
                <xdr:col>15368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6082" r:id="rId967"/>
      </mc:Fallback>
    </mc:AlternateContent>
    <mc:AlternateContent xmlns:mc="http://schemas.openxmlformats.org/markup-compatibility/2006">
      <mc:Choice Requires="x14">
        <oleObject progId="Equation.3" shapeId="6083" r:id="rId968">
          <objectPr defaultSize="0" autoPict="0" r:id="rId7">
            <anchor moveWithCells="1" sizeWithCells="1">
              <from>
                <xdr:col>15362</xdr:col>
                <xdr:colOff>200025</xdr:colOff>
                <xdr:row>131061</xdr:row>
                <xdr:rowOff>95250</xdr:rowOff>
              </from>
              <to>
                <xdr:col>15368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6083" r:id="rId968"/>
      </mc:Fallback>
    </mc:AlternateContent>
    <mc:AlternateContent xmlns:mc="http://schemas.openxmlformats.org/markup-compatibility/2006">
      <mc:Choice Requires="x14">
        <oleObject progId="Equation.3" shapeId="6084" r:id="rId969">
          <objectPr defaultSize="0" autoPict="0" r:id="rId7">
            <anchor moveWithCells="1" sizeWithCells="1">
              <from>
                <xdr:col>15362</xdr:col>
                <xdr:colOff>200025</xdr:colOff>
                <xdr:row>196597</xdr:row>
                <xdr:rowOff>95250</xdr:rowOff>
              </from>
              <to>
                <xdr:col>15368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6084" r:id="rId969"/>
      </mc:Fallback>
    </mc:AlternateContent>
    <mc:AlternateContent xmlns:mc="http://schemas.openxmlformats.org/markup-compatibility/2006">
      <mc:Choice Requires="x14">
        <oleObject progId="Equation.3" shapeId="6085" r:id="rId970">
          <objectPr defaultSize="0" autoPict="0" r:id="rId7">
            <anchor moveWithCells="1" sizeWithCells="1">
              <from>
                <xdr:col>15362</xdr:col>
                <xdr:colOff>200025</xdr:colOff>
                <xdr:row>262133</xdr:row>
                <xdr:rowOff>95250</xdr:rowOff>
              </from>
              <to>
                <xdr:col>15368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6085" r:id="rId970"/>
      </mc:Fallback>
    </mc:AlternateContent>
    <mc:AlternateContent xmlns:mc="http://schemas.openxmlformats.org/markup-compatibility/2006">
      <mc:Choice Requires="x14">
        <oleObject progId="Equation.3" shapeId="6086" r:id="rId971">
          <objectPr defaultSize="0" autoPict="0" r:id="rId7">
            <anchor moveWithCells="1" sizeWithCells="1">
              <from>
                <xdr:col>15362</xdr:col>
                <xdr:colOff>200025</xdr:colOff>
                <xdr:row>327669</xdr:row>
                <xdr:rowOff>95250</xdr:rowOff>
              </from>
              <to>
                <xdr:col>15368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6086" r:id="rId971"/>
      </mc:Fallback>
    </mc:AlternateContent>
    <mc:AlternateContent xmlns:mc="http://schemas.openxmlformats.org/markup-compatibility/2006">
      <mc:Choice Requires="x14">
        <oleObject progId="Equation.3" shapeId="6087" r:id="rId972">
          <objectPr defaultSize="0" autoPict="0" r:id="rId7">
            <anchor moveWithCells="1" sizeWithCells="1">
              <from>
                <xdr:col>15362</xdr:col>
                <xdr:colOff>200025</xdr:colOff>
                <xdr:row>393205</xdr:row>
                <xdr:rowOff>95250</xdr:rowOff>
              </from>
              <to>
                <xdr:col>15368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6087" r:id="rId972"/>
      </mc:Fallback>
    </mc:AlternateContent>
    <mc:AlternateContent xmlns:mc="http://schemas.openxmlformats.org/markup-compatibility/2006">
      <mc:Choice Requires="x14">
        <oleObject progId="Equation.3" shapeId="6088" r:id="rId973">
          <objectPr defaultSize="0" autoPict="0" r:id="rId7">
            <anchor moveWithCells="1" sizeWithCells="1">
              <from>
                <xdr:col>15362</xdr:col>
                <xdr:colOff>200025</xdr:colOff>
                <xdr:row>458741</xdr:row>
                <xdr:rowOff>95250</xdr:rowOff>
              </from>
              <to>
                <xdr:col>15368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6088" r:id="rId973"/>
      </mc:Fallback>
    </mc:AlternateContent>
    <mc:AlternateContent xmlns:mc="http://schemas.openxmlformats.org/markup-compatibility/2006">
      <mc:Choice Requires="x14">
        <oleObject progId="Equation.3" shapeId="6089" r:id="rId974">
          <objectPr defaultSize="0" autoPict="0" r:id="rId7">
            <anchor moveWithCells="1" sizeWithCells="1">
              <from>
                <xdr:col>15362</xdr:col>
                <xdr:colOff>200025</xdr:colOff>
                <xdr:row>524277</xdr:row>
                <xdr:rowOff>95250</xdr:rowOff>
              </from>
              <to>
                <xdr:col>15368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6089" r:id="rId974"/>
      </mc:Fallback>
    </mc:AlternateContent>
    <mc:AlternateContent xmlns:mc="http://schemas.openxmlformats.org/markup-compatibility/2006">
      <mc:Choice Requires="x14">
        <oleObject progId="Equation.3" shapeId="6090" r:id="rId975">
          <objectPr defaultSize="0" autoPict="0" r:id="rId7">
            <anchor moveWithCells="1" sizeWithCells="1">
              <from>
                <xdr:col>15362</xdr:col>
                <xdr:colOff>200025</xdr:colOff>
                <xdr:row>589813</xdr:row>
                <xdr:rowOff>95250</xdr:rowOff>
              </from>
              <to>
                <xdr:col>15368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6090" r:id="rId975"/>
      </mc:Fallback>
    </mc:AlternateContent>
    <mc:AlternateContent xmlns:mc="http://schemas.openxmlformats.org/markup-compatibility/2006">
      <mc:Choice Requires="x14">
        <oleObject progId="Equation.3" shapeId="6091" r:id="rId976">
          <objectPr defaultSize="0" autoPict="0" r:id="rId7">
            <anchor moveWithCells="1" sizeWithCells="1">
              <from>
                <xdr:col>15362</xdr:col>
                <xdr:colOff>200025</xdr:colOff>
                <xdr:row>655349</xdr:row>
                <xdr:rowOff>95250</xdr:rowOff>
              </from>
              <to>
                <xdr:col>15368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6091" r:id="rId976"/>
      </mc:Fallback>
    </mc:AlternateContent>
    <mc:AlternateContent xmlns:mc="http://schemas.openxmlformats.org/markup-compatibility/2006">
      <mc:Choice Requires="x14">
        <oleObject progId="Equation.3" shapeId="6092" r:id="rId977">
          <objectPr defaultSize="0" autoPict="0" r:id="rId7">
            <anchor moveWithCells="1" sizeWithCells="1">
              <from>
                <xdr:col>15362</xdr:col>
                <xdr:colOff>200025</xdr:colOff>
                <xdr:row>720885</xdr:row>
                <xdr:rowOff>95250</xdr:rowOff>
              </from>
              <to>
                <xdr:col>15368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6092" r:id="rId977"/>
      </mc:Fallback>
    </mc:AlternateContent>
    <mc:AlternateContent xmlns:mc="http://schemas.openxmlformats.org/markup-compatibility/2006">
      <mc:Choice Requires="x14">
        <oleObject progId="Equation.3" shapeId="6093" r:id="rId978">
          <objectPr defaultSize="0" autoPict="0" r:id="rId7">
            <anchor moveWithCells="1" sizeWithCells="1">
              <from>
                <xdr:col>15362</xdr:col>
                <xdr:colOff>200025</xdr:colOff>
                <xdr:row>786421</xdr:row>
                <xdr:rowOff>95250</xdr:rowOff>
              </from>
              <to>
                <xdr:col>15368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6093" r:id="rId978"/>
      </mc:Fallback>
    </mc:AlternateContent>
    <mc:AlternateContent xmlns:mc="http://schemas.openxmlformats.org/markup-compatibility/2006">
      <mc:Choice Requires="x14">
        <oleObject progId="Equation.3" shapeId="6094" r:id="rId979">
          <objectPr defaultSize="0" autoPict="0" r:id="rId7">
            <anchor moveWithCells="1" sizeWithCells="1">
              <from>
                <xdr:col>15362</xdr:col>
                <xdr:colOff>200025</xdr:colOff>
                <xdr:row>851957</xdr:row>
                <xdr:rowOff>95250</xdr:rowOff>
              </from>
              <to>
                <xdr:col>15368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6094" r:id="rId979"/>
      </mc:Fallback>
    </mc:AlternateContent>
    <mc:AlternateContent xmlns:mc="http://schemas.openxmlformats.org/markup-compatibility/2006">
      <mc:Choice Requires="x14">
        <oleObject progId="Equation.3" shapeId="6095" r:id="rId980">
          <objectPr defaultSize="0" autoPict="0" r:id="rId7">
            <anchor moveWithCells="1" sizeWithCells="1">
              <from>
                <xdr:col>15362</xdr:col>
                <xdr:colOff>200025</xdr:colOff>
                <xdr:row>917493</xdr:row>
                <xdr:rowOff>95250</xdr:rowOff>
              </from>
              <to>
                <xdr:col>15368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6095" r:id="rId980"/>
      </mc:Fallback>
    </mc:AlternateContent>
    <mc:AlternateContent xmlns:mc="http://schemas.openxmlformats.org/markup-compatibility/2006">
      <mc:Choice Requires="x14">
        <oleObject progId="Equation.3" shapeId="6096" r:id="rId981">
          <objectPr defaultSize="0" autoPict="0" r:id="rId7">
            <anchor moveWithCells="1" sizeWithCells="1">
              <from>
                <xdr:col>15362</xdr:col>
                <xdr:colOff>200025</xdr:colOff>
                <xdr:row>983029</xdr:row>
                <xdr:rowOff>95250</xdr:rowOff>
              </from>
              <to>
                <xdr:col>15368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6096" r:id="rId981"/>
      </mc:Fallback>
    </mc:AlternateContent>
    <mc:AlternateContent xmlns:mc="http://schemas.openxmlformats.org/markup-compatibility/2006">
      <mc:Choice Requires="x14">
        <oleObject progId="Equation.3" shapeId="6097" r:id="rId982">
          <objectPr defaultSize="0" autoPict="0" r:id="rId7">
            <anchor moveWithCells="1" sizeWithCells="1">
              <from>
                <xdr:col>15618</xdr:col>
                <xdr:colOff>200025</xdr:colOff>
                <xdr:row>10</xdr:row>
                <xdr:rowOff>95250</xdr:rowOff>
              </from>
              <to>
                <xdr:col>15624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6097" r:id="rId982"/>
      </mc:Fallback>
    </mc:AlternateContent>
    <mc:AlternateContent xmlns:mc="http://schemas.openxmlformats.org/markup-compatibility/2006">
      <mc:Choice Requires="x14">
        <oleObject progId="Equation.3" shapeId="6098" r:id="rId983">
          <objectPr defaultSize="0" autoPict="0" r:id="rId7">
            <anchor moveWithCells="1" sizeWithCells="1">
              <from>
                <xdr:col>15618</xdr:col>
                <xdr:colOff>200025</xdr:colOff>
                <xdr:row>65525</xdr:row>
                <xdr:rowOff>95250</xdr:rowOff>
              </from>
              <to>
                <xdr:col>15624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6098" r:id="rId983"/>
      </mc:Fallback>
    </mc:AlternateContent>
    <mc:AlternateContent xmlns:mc="http://schemas.openxmlformats.org/markup-compatibility/2006">
      <mc:Choice Requires="x14">
        <oleObject progId="Equation.3" shapeId="6099" r:id="rId984">
          <objectPr defaultSize="0" autoPict="0" r:id="rId7">
            <anchor moveWithCells="1" sizeWithCells="1">
              <from>
                <xdr:col>15618</xdr:col>
                <xdr:colOff>200025</xdr:colOff>
                <xdr:row>131061</xdr:row>
                <xdr:rowOff>95250</xdr:rowOff>
              </from>
              <to>
                <xdr:col>15624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6099" r:id="rId984"/>
      </mc:Fallback>
    </mc:AlternateContent>
    <mc:AlternateContent xmlns:mc="http://schemas.openxmlformats.org/markup-compatibility/2006">
      <mc:Choice Requires="x14">
        <oleObject progId="Equation.3" shapeId="6100" r:id="rId985">
          <objectPr defaultSize="0" autoPict="0" r:id="rId7">
            <anchor moveWithCells="1" sizeWithCells="1">
              <from>
                <xdr:col>15618</xdr:col>
                <xdr:colOff>200025</xdr:colOff>
                <xdr:row>196597</xdr:row>
                <xdr:rowOff>95250</xdr:rowOff>
              </from>
              <to>
                <xdr:col>15624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6100" r:id="rId985"/>
      </mc:Fallback>
    </mc:AlternateContent>
    <mc:AlternateContent xmlns:mc="http://schemas.openxmlformats.org/markup-compatibility/2006">
      <mc:Choice Requires="x14">
        <oleObject progId="Equation.3" shapeId="6101" r:id="rId986">
          <objectPr defaultSize="0" autoPict="0" r:id="rId7">
            <anchor moveWithCells="1" sizeWithCells="1">
              <from>
                <xdr:col>15618</xdr:col>
                <xdr:colOff>200025</xdr:colOff>
                <xdr:row>262133</xdr:row>
                <xdr:rowOff>95250</xdr:rowOff>
              </from>
              <to>
                <xdr:col>15624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6101" r:id="rId986"/>
      </mc:Fallback>
    </mc:AlternateContent>
    <mc:AlternateContent xmlns:mc="http://schemas.openxmlformats.org/markup-compatibility/2006">
      <mc:Choice Requires="x14">
        <oleObject progId="Equation.3" shapeId="6102" r:id="rId987">
          <objectPr defaultSize="0" autoPict="0" r:id="rId7">
            <anchor moveWithCells="1" sizeWithCells="1">
              <from>
                <xdr:col>15618</xdr:col>
                <xdr:colOff>200025</xdr:colOff>
                <xdr:row>327669</xdr:row>
                <xdr:rowOff>95250</xdr:rowOff>
              </from>
              <to>
                <xdr:col>15624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6102" r:id="rId987"/>
      </mc:Fallback>
    </mc:AlternateContent>
    <mc:AlternateContent xmlns:mc="http://schemas.openxmlformats.org/markup-compatibility/2006">
      <mc:Choice Requires="x14">
        <oleObject progId="Equation.3" shapeId="6103" r:id="rId988">
          <objectPr defaultSize="0" autoPict="0" r:id="rId7">
            <anchor moveWithCells="1" sizeWithCells="1">
              <from>
                <xdr:col>15618</xdr:col>
                <xdr:colOff>200025</xdr:colOff>
                <xdr:row>393205</xdr:row>
                <xdr:rowOff>95250</xdr:rowOff>
              </from>
              <to>
                <xdr:col>15624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6103" r:id="rId988"/>
      </mc:Fallback>
    </mc:AlternateContent>
    <mc:AlternateContent xmlns:mc="http://schemas.openxmlformats.org/markup-compatibility/2006">
      <mc:Choice Requires="x14">
        <oleObject progId="Equation.3" shapeId="6104" r:id="rId989">
          <objectPr defaultSize="0" autoPict="0" r:id="rId7">
            <anchor moveWithCells="1" sizeWithCells="1">
              <from>
                <xdr:col>15618</xdr:col>
                <xdr:colOff>200025</xdr:colOff>
                <xdr:row>458741</xdr:row>
                <xdr:rowOff>95250</xdr:rowOff>
              </from>
              <to>
                <xdr:col>15624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6104" r:id="rId989"/>
      </mc:Fallback>
    </mc:AlternateContent>
    <mc:AlternateContent xmlns:mc="http://schemas.openxmlformats.org/markup-compatibility/2006">
      <mc:Choice Requires="x14">
        <oleObject progId="Equation.3" shapeId="6105" r:id="rId990">
          <objectPr defaultSize="0" autoPict="0" r:id="rId7">
            <anchor moveWithCells="1" sizeWithCells="1">
              <from>
                <xdr:col>15618</xdr:col>
                <xdr:colOff>200025</xdr:colOff>
                <xdr:row>524277</xdr:row>
                <xdr:rowOff>95250</xdr:rowOff>
              </from>
              <to>
                <xdr:col>15624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6105" r:id="rId990"/>
      </mc:Fallback>
    </mc:AlternateContent>
    <mc:AlternateContent xmlns:mc="http://schemas.openxmlformats.org/markup-compatibility/2006">
      <mc:Choice Requires="x14">
        <oleObject progId="Equation.3" shapeId="6106" r:id="rId991">
          <objectPr defaultSize="0" autoPict="0" r:id="rId7">
            <anchor moveWithCells="1" sizeWithCells="1">
              <from>
                <xdr:col>15618</xdr:col>
                <xdr:colOff>200025</xdr:colOff>
                <xdr:row>589813</xdr:row>
                <xdr:rowOff>95250</xdr:rowOff>
              </from>
              <to>
                <xdr:col>15624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6106" r:id="rId991"/>
      </mc:Fallback>
    </mc:AlternateContent>
    <mc:AlternateContent xmlns:mc="http://schemas.openxmlformats.org/markup-compatibility/2006">
      <mc:Choice Requires="x14">
        <oleObject progId="Equation.3" shapeId="6107" r:id="rId992">
          <objectPr defaultSize="0" autoPict="0" r:id="rId7">
            <anchor moveWithCells="1" sizeWithCells="1">
              <from>
                <xdr:col>15618</xdr:col>
                <xdr:colOff>200025</xdr:colOff>
                <xdr:row>655349</xdr:row>
                <xdr:rowOff>95250</xdr:rowOff>
              </from>
              <to>
                <xdr:col>15624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6107" r:id="rId992"/>
      </mc:Fallback>
    </mc:AlternateContent>
    <mc:AlternateContent xmlns:mc="http://schemas.openxmlformats.org/markup-compatibility/2006">
      <mc:Choice Requires="x14">
        <oleObject progId="Equation.3" shapeId="6108" r:id="rId993">
          <objectPr defaultSize="0" autoPict="0" r:id="rId7">
            <anchor moveWithCells="1" sizeWithCells="1">
              <from>
                <xdr:col>15618</xdr:col>
                <xdr:colOff>200025</xdr:colOff>
                <xdr:row>720885</xdr:row>
                <xdr:rowOff>95250</xdr:rowOff>
              </from>
              <to>
                <xdr:col>15624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6108" r:id="rId993"/>
      </mc:Fallback>
    </mc:AlternateContent>
    <mc:AlternateContent xmlns:mc="http://schemas.openxmlformats.org/markup-compatibility/2006">
      <mc:Choice Requires="x14">
        <oleObject progId="Equation.3" shapeId="6109" r:id="rId994">
          <objectPr defaultSize="0" autoPict="0" r:id="rId7">
            <anchor moveWithCells="1" sizeWithCells="1">
              <from>
                <xdr:col>15618</xdr:col>
                <xdr:colOff>200025</xdr:colOff>
                <xdr:row>786421</xdr:row>
                <xdr:rowOff>95250</xdr:rowOff>
              </from>
              <to>
                <xdr:col>15624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6109" r:id="rId994"/>
      </mc:Fallback>
    </mc:AlternateContent>
    <mc:AlternateContent xmlns:mc="http://schemas.openxmlformats.org/markup-compatibility/2006">
      <mc:Choice Requires="x14">
        <oleObject progId="Equation.3" shapeId="6110" r:id="rId995">
          <objectPr defaultSize="0" autoPict="0" r:id="rId7">
            <anchor moveWithCells="1" sizeWithCells="1">
              <from>
                <xdr:col>15618</xdr:col>
                <xdr:colOff>200025</xdr:colOff>
                <xdr:row>851957</xdr:row>
                <xdr:rowOff>95250</xdr:rowOff>
              </from>
              <to>
                <xdr:col>15624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6110" r:id="rId995"/>
      </mc:Fallback>
    </mc:AlternateContent>
    <mc:AlternateContent xmlns:mc="http://schemas.openxmlformats.org/markup-compatibility/2006">
      <mc:Choice Requires="x14">
        <oleObject progId="Equation.3" shapeId="6111" r:id="rId996">
          <objectPr defaultSize="0" autoPict="0" r:id="rId7">
            <anchor moveWithCells="1" sizeWithCells="1">
              <from>
                <xdr:col>15618</xdr:col>
                <xdr:colOff>200025</xdr:colOff>
                <xdr:row>917493</xdr:row>
                <xdr:rowOff>95250</xdr:rowOff>
              </from>
              <to>
                <xdr:col>15624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6111" r:id="rId996"/>
      </mc:Fallback>
    </mc:AlternateContent>
    <mc:AlternateContent xmlns:mc="http://schemas.openxmlformats.org/markup-compatibility/2006">
      <mc:Choice Requires="x14">
        <oleObject progId="Equation.3" shapeId="6112" r:id="rId997">
          <objectPr defaultSize="0" autoPict="0" r:id="rId7">
            <anchor moveWithCells="1" sizeWithCells="1">
              <from>
                <xdr:col>15618</xdr:col>
                <xdr:colOff>200025</xdr:colOff>
                <xdr:row>983029</xdr:row>
                <xdr:rowOff>95250</xdr:rowOff>
              </from>
              <to>
                <xdr:col>15624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6112" r:id="rId997"/>
      </mc:Fallback>
    </mc:AlternateContent>
    <mc:AlternateContent xmlns:mc="http://schemas.openxmlformats.org/markup-compatibility/2006">
      <mc:Choice Requires="x14">
        <oleObject progId="Equation.3" shapeId="6113" r:id="rId998">
          <objectPr defaultSize="0" autoPict="0" r:id="rId7">
            <anchor moveWithCells="1" sizeWithCells="1">
              <from>
                <xdr:col>15874</xdr:col>
                <xdr:colOff>200025</xdr:colOff>
                <xdr:row>10</xdr:row>
                <xdr:rowOff>95250</xdr:rowOff>
              </from>
              <to>
                <xdr:col>15880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6113" r:id="rId998"/>
      </mc:Fallback>
    </mc:AlternateContent>
    <mc:AlternateContent xmlns:mc="http://schemas.openxmlformats.org/markup-compatibility/2006">
      <mc:Choice Requires="x14">
        <oleObject progId="Equation.3" shapeId="6114" r:id="rId999">
          <objectPr defaultSize="0" autoPict="0" r:id="rId7">
            <anchor moveWithCells="1" sizeWithCells="1">
              <from>
                <xdr:col>15874</xdr:col>
                <xdr:colOff>200025</xdr:colOff>
                <xdr:row>65525</xdr:row>
                <xdr:rowOff>95250</xdr:rowOff>
              </from>
              <to>
                <xdr:col>15880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6114" r:id="rId999"/>
      </mc:Fallback>
    </mc:AlternateContent>
    <mc:AlternateContent xmlns:mc="http://schemas.openxmlformats.org/markup-compatibility/2006">
      <mc:Choice Requires="x14">
        <oleObject progId="Equation.3" shapeId="6115" r:id="rId1000">
          <objectPr defaultSize="0" autoPict="0" r:id="rId7">
            <anchor moveWithCells="1" sizeWithCells="1">
              <from>
                <xdr:col>15874</xdr:col>
                <xdr:colOff>200025</xdr:colOff>
                <xdr:row>131061</xdr:row>
                <xdr:rowOff>95250</xdr:rowOff>
              </from>
              <to>
                <xdr:col>15880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6115" r:id="rId1000"/>
      </mc:Fallback>
    </mc:AlternateContent>
    <mc:AlternateContent xmlns:mc="http://schemas.openxmlformats.org/markup-compatibility/2006">
      <mc:Choice Requires="x14">
        <oleObject progId="Equation.3" shapeId="6116" r:id="rId1001">
          <objectPr defaultSize="0" autoPict="0" r:id="rId7">
            <anchor moveWithCells="1" sizeWithCells="1">
              <from>
                <xdr:col>15874</xdr:col>
                <xdr:colOff>200025</xdr:colOff>
                <xdr:row>196597</xdr:row>
                <xdr:rowOff>95250</xdr:rowOff>
              </from>
              <to>
                <xdr:col>15880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6116" r:id="rId1001"/>
      </mc:Fallback>
    </mc:AlternateContent>
    <mc:AlternateContent xmlns:mc="http://schemas.openxmlformats.org/markup-compatibility/2006">
      <mc:Choice Requires="x14">
        <oleObject progId="Equation.3" shapeId="6117" r:id="rId1002">
          <objectPr defaultSize="0" autoPict="0" r:id="rId7">
            <anchor moveWithCells="1" sizeWithCells="1">
              <from>
                <xdr:col>15874</xdr:col>
                <xdr:colOff>200025</xdr:colOff>
                <xdr:row>262133</xdr:row>
                <xdr:rowOff>95250</xdr:rowOff>
              </from>
              <to>
                <xdr:col>15880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6117" r:id="rId1002"/>
      </mc:Fallback>
    </mc:AlternateContent>
    <mc:AlternateContent xmlns:mc="http://schemas.openxmlformats.org/markup-compatibility/2006">
      <mc:Choice Requires="x14">
        <oleObject progId="Equation.3" shapeId="6118" r:id="rId1003">
          <objectPr defaultSize="0" autoPict="0" r:id="rId7">
            <anchor moveWithCells="1" sizeWithCells="1">
              <from>
                <xdr:col>15874</xdr:col>
                <xdr:colOff>200025</xdr:colOff>
                <xdr:row>327669</xdr:row>
                <xdr:rowOff>95250</xdr:rowOff>
              </from>
              <to>
                <xdr:col>15880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6118" r:id="rId1003"/>
      </mc:Fallback>
    </mc:AlternateContent>
    <mc:AlternateContent xmlns:mc="http://schemas.openxmlformats.org/markup-compatibility/2006">
      <mc:Choice Requires="x14">
        <oleObject progId="Equation.3" shapeId="6119" r:id="rId1004">
          <objectPr defaultSize="0" autoPict="0" r:id="rId7">
            <anchor moveWithCells="1" sizeWithCells="1">
              <from>
                <xdr:col>15874</xdr:col>
                <xdr:colOff>200025</xdr:colOff>
                <xdr:row>393205</xdr:row>
                <xdr:rowOff>95250</xdr:rowOff>
              </from>
              <to>
                <xdr:col>15880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6119" r:id="rId1004"/>
      </mc:Fallback>
    </mc:AlternateContent>
    <mc:AlternateContent xmlns:mc="http://schemas.openxmlformats.org/markup-compatibility/2006">
      <mc:Choice Requires="x14">
        <oleObject progId="Equation.3" shapeId="6120" r:id="rId1005">
          <objectPr defaultSize="0" autoPict="0" r:id="rId7">
            <anchor moveWithCells="1" sizeWithCells="1">
              <from>
                <xdr:col>15874</xdr:col>
                <xdr:colOff>200025</xdr:colOff>
                <xdr:row>458741</xdr:row>
                <xdr:rowOff>95250</xdr:rowOff>
              </from>
              <to>
                <xdr:col>15880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6120" r:id="rId1005"/>
      </mc:Fallback>
    </mc:AlternateContent>
    <mc:AlternateContent xmlns:mc="http://schemas.openxmlformats.org/markup-compatibility/2006">
      <mc:Choice Requires="x14">
        <oleObject progId="Equation.3" shapeId="6121" r:id="rId1006">
          <objectPr defaultSize="0" autoPict="0" r:id="rId7">
            <anchor moveWithCells="1" sizeWithCells="1">
              <from>
                <xdr:col>15874</xdr:col>
                <xdr:colOff>200025</xdr:colOff>
                <xdr:row>524277</xdr:row>
                <xdr:rowOff>95250</xdr:rowOff>
              </from>
              <to>
                <xdr:col>15880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6121" r:id="rId1006"/>
      </mc:Fallback>
    </mc:AlternateContent>
    <mc:AlternateContent xmlns:mc="http://schemas.openxmlformats.org/markup-compatibility/2006">
      <mc:Choice Requires="x14">
        <oleObject progId="Equation.3" shapeId="6122" r:id="rId1007">
          <objectPr defaultSize="0" autoPict="0" r:id="rId7">
            <anchor moveWithCells="1" sizeWithCells="1">
              <from>
                <xdr:col>15874</xdr:col>
                <xdr:colOff>200025</xdr:colOff>
                <xdr:row>589813</xdr:row>
                <xdr:rowOff>95250</xdr:rowOff>
              </from>
              <to>
                <xdr:col>15880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6122" r:id="rId1007"/>
      </mc:Fallback>
    </mc:AlternateContent>
    <mc:AlternateContent xmlns:mc="http://schemas.openxmlformats.org/markup-compatibility/2006">
      <mc:Choice Requires="x14">
        <oleObject progId="Equation.3" shapeId="6123" r:id="rId1008">
          <objectPr defaultSize="0" autoPict="0" r:id="rId7">
            <anchor moveWithCells="1" sizeWithCells="1">
              <from>
                <xdr:col>15874</xdr:col>
                <xdr:colOff>200025</xdr:colOff>
                <xdr:row>655349</xdr:row>
                <xdr:rowOff>95250</xdr:rowOff>
              </from>
              <to>
                <xdr:col>15880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6123" r:id="rId1008"/>
      </mc:Fallback>
    </mc:AlternateContent>
    <mc:AlternateContent xmlns:mc="http://schemas.openxmlformats.org/markup-compatibility/2006">
      <mc:Choice Requires="x14">
        <oleObject progId="Equation.3" shapeId="6124" r:id="rId1009">
          <objectPr defaultSize="0" autoPict="0" r:id="rId7">
            <anchor moveWithCells="1" sizeWithCells="1">
              <from>
                <xdr:col>15874</xdr:col>
                <xdr:colOff>200025</xdr:colOff>
                <xdr:row>720885</xdr:row>
                <xdr:rowOff>95250</xdr:rowOff>
              </from>
              <to>
                <xdr:col>15880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6124" r:id="rId1009"/>
      </mc:Fallback>
    </mc:AlternateContent>
    <mc:AlternateContent xmlns:mc="http://schemas.openxmlformats.org/markup-compatibility/2006">
      <mc:Choice Requires="x14">
        <oleObject progId="Equation.3" shapeId="6125" r:id="rId1010">
          <objectPr defaultSize="0" autoPict="0" r:id="rId7">
            <anchor moveWithCells="1" sizeWithCells="1">
              <from>
                <xdr:col>15874</xdr:col>
                <xdr:colOff>200025</xdr:colOff>
                <xdr:row>786421</xdr:row>
                <xdr:rowOff>95250</xdr:rowOff>
              </from>
              <to>
                <xdr:col>15880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6125" r:id="rId1010"/>
      </mc:Fallback>
    </mc:AlternateContent>
    <mc:AlternateContent xmlns:mc="http://schemas.openxmlformats.org/markup-compatibility/2006">
      <mc:Choice Requires="x14">
        <oleObject progId="Equation.3" shapeId="6126" r:id="rId1011">
          <objectPr defaultSize="0" autoPict="0" r:id="rId7">
            <anchor moveWithCells="1" sizeWithCells="1">
              <from>
                <xdr:col>15874</xdr:col>
                <xdr:colOff>200025</xdr:colOff>
                <xdr:row>851957</xdr:row>
                <xdr:rowOff>95250</xdr:rowOff>
              </from>
              <to>
                <xdr:col>15880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6126" r:id="rId1011"/>
      </mc:Fallback>
    </mc:AlternateContent>
    <mc:AlternateContent xmlns:mc="http://schemas.openxmlformats.org/markup-compatibility/2006">
      <mc:Choice Requires="x14">
        <oleObject progId="Equation.3" shapeId="6127" r:id="rId1012">
          <objectPr defaultSize="0" autoPict="0" r:id="rId7">
            <anchor moveWithCells="1" sizeWithCells="1">
              <from>
                <xdr:col>15874</xdr:col>
                <xdr:colOff>200025</xdr:colOff>
                <xdr:row>917493</xdr:row>
                <xdr:rowOff>95250</xdr:rowOff>
              </from>
              <to>
                <xdr:col>15880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6127" r:id="rId1012"/>
      </mc:Fallback>
    </mc:AlternateContent>
    <mc:AlternateContent xmlns:mc="http://schemas.openxmlformats.org/markup-compatibility/2006">
      <mc:Choice Requires="x14">
        <oleObject progId="Equation.3" shapeId="6128" r:id="rId1013">
          <objectPr defaultSize="0" autoPict="0" r:id="rId7">
            <anchor moveWithCells="1" sizeWithCells="1">
              <from>
                <xdr:col>15874</xdr:col>
                <xdr:colOff>200025</xdr:colOff>
                <xdr:row>983029</xdr:row>
                <xdr:rowOff>95250</xdr:rowOff>
              </from>
              <to>
                <xdr:col>15880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6128" r:id="rId1013"/>
      </mc:Fallback>
    </mc:AlternateContent>
    <mc:AlternateContent xmlns:mc="http://schemas.openxmlformats.org/markup-compatibility/2006">
      <mc:Choice Requires="x14">
        <oleObject progId="Equation.3" shapeId="6129" r:id="rId1014">
          <objectPr defaultSize="0" autoPict="0" r:id="rId7">
            <anchor moveWithCells="1" sizeWithCells="1">
              <from>
                <xdr:col>16130</xdr:col>
                <xdr:colOff>200025</xdr:colOff>
                <xdr:row>10</xdr:row>
                <xdr:rowOff>95250</xdr:rowOff>
              </from>
              <to>
                <xdr:col>16136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6129" r:id="rId1014"/>
      </mc:Fallback>
    </mc:AlternateContent>
    <mc:AlternateContent xmlns:mc="http://schemas.openxmlformats.org/markup-compatibility/2006">
      <mc:Choice Requires="x14">
        <oleObject progId="Equation.3" shapeId="6130" r:id="rId1015">
          <objectPr defaultSize="0" autoPict="0" r:id="rId7">
            <anchor moveWithCells="1" sizeWithCells="1">
              <from>
                <xdr:col>16130</xdr:col>
                <xdr:colOff>200025</xdr:colOff>
                <xdr:row>65525</xdr:row>
                <xdr:rowOff>95250</xdr:rowOff>
              </from>
              <to>
                <xdr:col>16136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6130" r:id="rId1015"/>
      </mc:Fallback>
    </mc:AlternateContent>
    <mc:AlternateContent xmlns:mc="http://schemas.openxmlformats.org/markup-compatibility/2006">
      <mc:Choice Requires="x14">
        <oleObject progId="Equation.3" shapeId="6131" r:id="rId1016">
          <objectPr defaultSize="0" autoPict="0" r:id="rId7">
            <anchor moveWithCells="1" sizeWithCells="1">
              <from>
                <xdr:col>16130</xdr:col>
                <xdr:colOff>200025</xdr:colOff>
                <xdr:row>131061</xdr:row>
                <xdr:rowOff>95250</xdr:rowOff>
              </from>
              <to>
                <xdr:col>16136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6131" r:id="rId1016"/>
      </mc:Fallback>
    </mc:AlternateContent>
    <mc:AlternateContent xmlns:mc="http://schemas.openxmlformats.org/markup-compatibility/2006">
      <mc:Choice Requires="x14">
        <oleObject progId="Equation.3" shapeId="6132" r:id="rId1017">
          <objectPr defaultSize="0" autoPict="0" r:id="rId7">
            <anchor moveWithCells="1" sizeWithCells="1">
              <from>
                <xdr:col>16130</xdr:col>
                <xdr:colOff>200025</xdr:colOff>
                <xdr:row>196597</xdr:row>
                <xdr:rowOff>95250</xdr:rowOff>
              </from>
              <to>
                <xdr:col>16136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6132" r:id="rId1017"/>
      </mc:Fallback>
    </mc:AlternateContent>
    <mc:AlternateContent xmlns:mc="http://schemas.openxmlformats.org/markup-compatibility/2006">
      <mc:Choice Requires="x14">
        <oleObject progId="Equation.3" shapeId="6133" r:id="rId1018">
          <objectPr defaultSize="0" autoPict="0" r:id="rId7">
            <anchor moveWithCells="1" sizeWithCells="1">
              <from>
                <xdr:col>16130</xdr:col>
                <xdr:colOff>200025</xdr:colOff>
                <xdr:row>262133</xdr:row>
                <xdr:rowOff>95250</xdr:rowOff>
              </from>
              <to>
                <xdr:col>16136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6133" r:id="rId1018"/>
      </mc:Fallback>
    </mc:AlternateContent>
    <mc:AlternateContent xmlns:mc="http://schemas.openxmlformats.org/markup-compatibility/2006">
      <mc:Choice Requires="x14">
        <oleObject progId="Equation.3" shapeId="6134" r:id="rId1019">
          <objectPr defaultSize="0" autoPict="0" r:id="rId7">
            <anchor moveWithCells="1" sizeWithCells="1">
              <from>
                <xdr:col>16130</xdr:col>
                <xdr:colOff>200025</xdr:colOff>
                <xdr:row>327669</xdr:row>
                <xdr:rowOff>95250</xdr:rowOff>
              </from>
              <to>
                <xdr:col>16136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6134" r:id="rId1019"/>
      </mc:Fallback>
    </mc:AlternateContent>
    <mc:AlternateContent xmlns:mc="http://schemas.openxmlformats.org/markup-compatibility/2006">
      <mc:Choice Requires="x14">
        <oleObject progId="Equation.3" shapeId="6135" r:id="rId1020">
          <objectPr defaultSize="0" autoPict="0" r:id="rId7">
            <anchor moveWithCells="1" sizeWithCells="1">
              <from>
                <xdr:col>16130</xdr:col>
                <xdr:colOff>200025</xdr:colOff>
                <xdr:row>393205</xdr:row>
                <xdr:rowOff>95250</xdr:rowOff>
              </from>
              <to>
                <xdr:col>16136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6135" r:id="rId1020"/>
      </mc:Fallback>
    </mc:AlternateContent>
    <mc:AlternateContent xmlns:mc="http://schemas.openxmlformats.org/markup-compatibility/2006">
      <mc:Choice Requires="x14">
        <oleObject progId="Equation.3" shapeId="6136" r:id="rId1021">
          <objectPr defaultSize="0" autoPict="0" r:id="rId7">
            <anchor moveWithCells="1" sizeWithCells="1">
              <from>
                <xdr:col>16130</xdr:col>
                <xdr:colOff>200025</xdr:colOff>
                <xdr:row>458741</xdr:row>
                <xdr:rowOff>95250</xdr:rowOff>
              </from>
              <to>
                <xdr:col>16136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6136" r:id="rId1021"/>
      </mc:Fallback>
    </mc:AlternateContent>
    <mc:AlternateContent xmlns:mc="http://schemas.openxmlformats.org/markup-compatibility/2006">
      <mc:Choice Requires="x14">
        <oleObject progId="Equation.3" shapeId="6137" r:id="rId1022">
          <objectPr defaultSize="0" autoPict="0" r:id="rId7">
            <anchor moveWithCells="1" sizeWithCells="1">
              <from>
                <xdr:col>16130</xdr:col>
                <xdr:colOff>200025</xdr:colOff>
                <xdr:row>524277</xdr:row>
                <xdr:rowOff>95250</xdr:rowOff>
              </from>
              <to>
                <xdr:col>16136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6137" r:id="rId1022"/>
      </mc:Fallback>
    </mc:AlternateContent>
    <mc:AlternateContent xmlns:mc="http://schemas.openxmlformats.org/markup-compatibility/2006">
      <mc:Choice Requires="x14">
        <oleObject progId="Equation.3" shapeId="6138" r:id="rId1023">
          <objectPr defaultSize="0" autoPict="0" r:id="rId7">
            <anchor moveWithCells="1" sizeWithCells="1">
              <from>
                <xdr:col>16130</xdr:col>
                <xdr:colOff>200025</xdr:colOff>
                <xdr:row>589813</xdr:row>
                <xdr:rowOff>95250</xdr:rowOff>
              </from>
              <to>
                <xdr:col>16136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6138" r:id="rId1023"/>
      </mc:Fallback>
    </mc:AlternateContent>
    <mc:AlternateContent xmlns:mc="http://schemas.openxmlformats.org/markup-compatibility/2006">
      <mc:Choice Requires="x14">
        <oleObject progId="Equation.3" shapeId="6139" r:id="rId1024">
          <objectPr defaultSize="0" autoPict="0" r:id="rId7">
            <anchor moveWithCells="1" sizeWithCells="1">
              <from>
                <xdr:col>16130</xdr:col>
                <xdr:colOff>200025</xdr:colOff>
                <xdr:row>655349</xdr:row>
                <xdr:rowOff>95250</xdr:rowOff>
              </from>
              <to>
                <xdr:col>16136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6139" r:id="rId1024"/>
      </mc:Fallback>
    </mc:AlternateContent>
    <mc:AlternateContent xmlns:mc="http://schemas.openxmlformats.org/markup-compatibility/2006">
      <mc:Choice Requires="x14">
        <oleObject progId="Equation.3" shapeId="6140" r:id="rId1025">
          <objectPr defaultSize="0" autoPict="0" r:id="rId7">
            <anchor moveWithCells="1" sizeWithCells="1">
              <from>
                <xdr:col>16130</xdr:col>
                <xdr:colOff>200025</xdr:colOff>
                <xdr:row>720885</xdr:row>
                <xdr:rowOff>95250</xdr:rowOff>
              </from>
              <to>
                <xdr:col>16136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6140" r:id="rId1025"/>
      </mc:Fallback>
    </mc:AlternateContent>
    <mc:AlternateContent xmlns:mc="http://schemas.openxmlformats.org/markup-compatibility/2006">
      <mc:Choice Requires="x14">
        <oleObject progId="Equation.3" shapeId="6141" r:id="rId1026">
          <objectPr defaultSize="0" autoPict="0" r:id="rId7">
            <anchor moveWithCells="1" sizeWithCells="1">
              <from>
                <xdr:col>16130</xdr:col>
                <xdr:colOff>200025</xdr:colOff>
                <xdr:row>786421</xdr:row>
                <xdr:rowOff>95250</xdr:rowOff>
              </from>
              <to>
                <xdr:col>16136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6141" r:id="rId1026"/>
      </mc:Fallback>
    </mc:AlternateContent>
    <mc:AlternateContent xmlns:mc="http://schemas.openxmlformats.org/markup-compatibility/2006">
      <mc:Choice Requires="x14">
        <oleObject progId="Equation.3" shapeId="6142" r:id="rId1027">
          <objectPr defaultSize="0" autoPict="0" r:id="rId7">
            <anchor moveWithCells="1" sizeWithCells="1">
              <from>
                <xdr:col>16130</xdr:col>
                <xdr:colOff>200025</xdr:colOff>
                <xdr:row>851957</xdr:row>
                <xdr:rowOff>95250</xdr:rowOff>
              </from>
              <to>
                <xdr:col>16136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6142" r:id="rId1027"/>
      </mc:Fallback>
    </mc:AlternateContent>
    <mc:AlternateContent xmlns:mc="http://schemas.openxmlformats.org/markup-compatibility/2006">
      <mc:Choice Requires="x14">
        <oleObject progId="Equation.3" shapeId="6143" r:id="rId1028">
          <objectPr defaultSize="0" autoPict="0" r:id="rId7">
            <anchor moveWithCells="1" sizeWithCells="1">
              <from>
                <xdr:col>16130</xdr:col>
                <xdr:colOff>200025</xdr:colOff>
                <xdr:row>917493</xdr:row>
                <xdr:rowOff>95250</xdr:rowOff>
              </from>
              <to>
                <xdr:col>16136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6143" r:id="rId1028"/>
      </mc:Fallback>
    </mc:AlternateContent>
    <mc:AlternateContent xmlns:mc="http://schemas.openxmlformats.org/markup-compatibility/2006">
      <mc:Choice Requires="x14">
        <oleObject progId="Equation.3" shapeId="6144" r:id="rId1029">
          <objectPr defaultSize="0" autoPict="0" r:id="rId7">
            <anchor moveWithCells="1" sizeWithCells="1">
              <from>
                <xdr:col>16130</xdr:col>
                <xdr:colOff>200025</xdr:colOff>
                <xdr:row>983029</xdr:row>
                <xdr:rowOff>95250</xdr:rowOff>
              </from>
              <to>
                <xdr:col>16136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6144" r:id="rId102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39"/>
  <sheetViews>
    <sheetView workbookViewId="0">
      <selection activeCell="G25" sqref="G25"/>
    </sheetView>
  </sheetViews>
  <sheetFormatPr defaultRowHeight="15" x14ac:dyDescent="0.25"/>
  <cols>
    <col min="1" max="1" width="4.28515625" customWidth="1"/>
    <col min="2" max="2" width="3.140625" customWidth="1"/>
    <col min="4" max="4" width="8.42578125" customWidth="1"/>
    <col min="5" max="5" width="10" customWidth="1"/>
    <col min="6" max="6" width="16" customWidth="1"/>
    <col min="7" max="7" width="16.7109375" customWidth="1"/>
    <col min="8" max="8" width="12.85546875" customWidth="1"/>
    <col min="9" max="9" width="8.28515625" customWidth="1"/>
    <col min="10" max="10" width="6.28515625" customWidth="1"/>
    <col min="11" max="11" width="2.42578125" customWidth="1"/>
  </cols>
  <sheetData>
    <row r="1" spans="1:10" x14ac:dyDescent="0.25">
      <c r="B1" s="24"/>
      <c r="C1" s="25"/>
      <c r="D1" s="26"/>
      <c r="E1" s="168" t="s">
        <v>188</v>
      </c>
      <c r="F1" s="168"/>
      <c r="G1" s="168"/>
      <c r="H1" s="168"/>
      <c r="I1" s="26"/>
      <c r="J1" s="27"/>
    </row>
    <row r="2" spans="1:10" x14ac:dyDescent="0.25">
      <c r="C2" s="6"/>
      <c r="D2" s="28"/>
      <c r="E2" s="28"/>
      <c r="F2" s="29" t="s">
        <v>189</v>
      </c>
      <c r="G2" s="28"/>
      <c r="H2" s="28"/>
      <c r="I2" s="28"/>
      <c r="J2" s="30"/>
    </row>
    <row r="3" spans="1:10" x14ac:dyDescent="0.25">
      <c r="C3" s="6"/>
      <c r="D3" s="28"/>
      <c r="E3" s="28"/>
      <c r="F3" s="29"/>
      <c r="G3" s="28"/>
      <c r="H3" s="28"/>
      <c r="I3" s="28"/>
      <c r="J3" s="30"/>
    </row>
    <row r="4" spans="1:10" x14ac:dyDescent="0.25">
      <c r="C4" s="6"/>
      <c r="D4" s="28"/>
      <c r="E4" s="31" t="s">
        <v>236</v>
      </c>
      <c r="F4" s="29"/>
      <c r="G4" s="28"/>
      <c r="H4" s="28"/>
      <c r="I4" s="28"/>
      <c r="J4" s="30"/>
    </row>
    <row r="5" spans="1:10" x14ac:dyDescent="0.25">
      <c r="C5" s="13"/>
      <c r="D5" s="32"/>
      <c r="E5" s="33" t="s">
        <v>237</v>
      </c>
      <c r="F5" s="34"/>
      <c r="G5" s="32"/>
      <c r="H5" s="32"/>
      <c r="I5" s="32"/>
      <c r="J5" s="35"/>
    </row>
    <row r="6" spans="1:10" x14ac:dyDescent="0.25">
      <c r="A6" s="36"/>
      <c r="B6" s="36"/>
      <c r="C6" s="36"/>
      <c r="D6" s="36"/>
      <c r="E6" s="36"/>
      <c r="G6" s="36"/>
      <c r="H6" s="36"/>
      <c r="I6" s="36"/>
      <c r="J6" s="36"/>
    </row>
    <row r="7" spans="1:10" ht="15.75" x14ac:dyDescent="0.25">
      <c r="A7" s="36"/>
      <c r="B7" s="36"/>
      <c r="C7" s="169" t="s">
        <v>196</v>
      </c>
      <c r="D7" s="170"/>
      <c r="E7" s="170"/>
      <c r="F7" s="170"/>
      <c r="G7" s="170"/>
      <c r="H7" s="170"/>
      <c r="I7" s="170"/>
      <c r="J7" s="164"/>
    </row>
    <row r="8" spans="1:10" ht="18" x14ac:dyDescent="0.25">
      <c r="A8" s="36"/>
      <c r="B8" s="36"/>
      <c r="C8" s="165"/>
      <c r="D8" s="166"/>
      <c r="E8" s="166"/>
      <c r="F8" s="166"/>
      <c r="G8" s="166"/>
      <c r="H8" s="166"/>
      <c r="I8" s="166"/>
      <c r="J8" s="37"/>
    </row>
    <row r="9" spans="1:10" ht="15.75" x14ac:dyDescent="0.25">
      <c r="A9" s="36"/>
      <c r="B9" s="36"/>
      <c r="C9" s="38"/>
      <c r="D9" s="167" t="s">
        <v>197</v>
      </c>
      <c r="E9" s="167"/>
      <c r="F9" s="167"/>
      <c r="G9" s="167"/>
      <c r="H9" s="167"/>
      <c r="I9" s="39"/>
      <c r="J9" s="40"/>
    </row>
    <row r="10" spans="1:10" ht="15.75" x14ac:dyDescent="0.25">
      <c r="A10" s="36"/>
      <c r="B10" s="36"/>
      <c r="C10" s="38"/>
      <c r="D10" s="167"/>
      <c r="E10" s="167"/>
      <c r="F10" s="167"/>
      <c r="G10" s="167"/>
      <c r="H10" s="167"/>
      <c r="I10" s="39"/>
      <c r="J10" s="40"/>
    </row>
    <row r="11" spans="1:10" ht="15.75" x14ac:dyDescent="0.25">
      <c r="A11" s="36"/>
      <c r="B11" s="36"/>
      <c r="C11" s="38"/>
      <c r="D11" s="39"/>
      <c r="E11" s="39"/>
      <c r="F11" s="39"/>
      <c r="G11" s="39"/>
      <c r="H11" s="39"/>
      <c r="I11" s="39"/>
      <c r="J11" s="40"/>
    </row>
    <row r="12" spans="1:10" ht="15.75" x14ac:dyDescent="0.25">
      <c r="A12" s="36"/>
      <c r="B12" s="36"/>
      <c r="C12" s="38"/>
      <c r="D12" s="41"/>
      <c r="E12" s="42"/>
      <c r="F12" s="42"/>
      <c r="G12" s="42"/>
      <c r="H12" s="43"/>
      <c r="I12" s="43"/>
      <c r="J12" s="44"/>
    </row>
    <row r="13" spans="1:10" ht="15.75" x14ac:dyDescent="0.25">
      <c r="A13" s="36"/>
      <c r="B13" s="36"/>
      <c r="C13" s="38"/>
      <c r="D13" s="41"/>
      <c r="E13" s="43"/>
      <c r="F13" s="43"/>
      <c r="G13" s="42"/>
      <c r="H13" s="43"/>
      <c r="I13" s="43"/>
      <c r="J13" s="44"/>
    </row>
    <row r="14" spans="1:10" ht="15.75" x14ac:dyDescent="0.25">
      <c r="A14" s="36"/>
      <c r="B14" s="36"/>
      <c r="C14" s="38"/>
      <c r="D14" s="41"/>
      <c r="E14" s="42"/>
      <c r="F14" s="42"/>
      <c r="G14" s="42"/>
      <c r="H14" s="43"/>
      <c r="I14" s="43"/>
      <c r="J14" s="44"/>
    </row>
    <row r="15" spans="1:10" ht="15.75" x14ac:dyDescent="0.25">
      <c r="A15" s="36"/>
      <c r="B15" s="36"/>
      <c r="C15" s="38"/>
      <c r="D15" s="41"/>
      <c r="E15" s="42"/>
      <c r="F15" s="42"/>
      <c r="G15" s="42"/>
      <c r="H15" s="43"/>
      <c r="I15" s="43"/>
      <c r="J15" s="44"/>
    </row>
    <row r="16" spans="1:10" ht="15.75" x14ac:dyDescent="0.25">
      <c r="A16" s="36"/>
      <c r="B16" s="36"/>
      <c r="C16" s="38"/>
      <c r="D16" s="39"/>
      <c r="E16" s="39"/>
      <c r="F16" s="39"/>
      <c r="G16" s="39"/>
      <c r="H16" s="39"/>
      <c r="I16" s="39"/>
      <c r="J16" s="40"/>
    </row>
    <row r="17" spans="1:10" ht="15.75" x14ac:dyDescent="0.25">
      <c r="A17" s="36"/>
      <c r="B17" s="36"/>
      <c r="C17" s="45"/>
      <c r="D17" s="46" t="s">
        <v>198</v>
      </c>
      <c r="E17" s="41"/>
      <c r="F17" s="41"/>
      <c r="G17" s="41"/>
      <c r="H17" s="41"/>
      <c r="I17" s="41"/>
      <c r="J17" s="40"/>
    </row>
    <row r="18" spans="1:10" ht="15.75" x14ac:dyDescent="0.25">
      <c r="A18" s="36"/>
      <c r="B18" s="36"/>
      <c r="C18" s="38"/>
      <c r="D18" s="41"/>
      <c r="E18" s="41"/>
      <c r="F18" s="41"/>
      <c r="G18" s="41"/>
      <c r="H18" s="41"/>
      <c r="I18" s="41"/>
      <c r="J18" s="40"/>
    </row>
    <row r="19" spans="1:10" ht="15.75" x14ac:dyDescent="0.25">
      <c r="A19" s="36"/>
      <c r="B19" s="36"/>
      <c r="C19" s="45"/>
      <c r="D19" s="47" t="s">
        <v>199</v>
      </c>
      <c r="E19" s="158" t="s">
        <v>200</v>
      </c>
      <c r="F19" s="158"/>
      <c r="G19" s="159"/>
      <c r="H19" s="48">
        <v>4.48E-2</v>
      </c>
      <c r="I19" s="49"/>
      <c r="J19" s="50"/>
    </row>
    <row r="20" spans="1:10" ht="15.75" x14ac:dyDescent="0.25">
      <c r="A20" s="36"/>
      <c r="B20" s="36"/>
      <c r="C20" s="38"/>
      <c r="D20" s="47"/>
      <c r="E20" s="51"/>
      <c r="F20" s="51"/>
      <c r="G20" s="51"/>
      <c r="H20" s="52"/>
      <c r="I20" s="41"/>
      <c r="J20" s="40"/>
    </row>
    <row r="21" spans="1:10" ht="15.75" x14ac:dyDescent="0.25">
      <c r="A21" s="36"/>
      <c r="B21" s="36"/>
      <c r="C21" s="38"/>
      <c r="D21" s="47" t="s">
        <v>201</v>
      </c>
      <c r="E21" s="158" t="s">
        <v>202</v>
      </c>
      <c r="F21" s="158"/>
      <c r="G21" s="159"/>
      <c r="H21" s="48">
        <v>1.41E-2</v>
      </c>
      <c r="I21" s="41"/>
      <c r="J21" s="40"/>
    </row>
    <row r="22" spans="1:10" ht="15.75" x14ac:dyDescent="0.25">
      <c r="A22" s="36"/>
      <c r="B22" s="36"/>
      <c r="C22" s="38"/>
      <c r="D22" s="47"/>
      <c r="E22" s="53"/>
      <c r="F22" s="53"/>
      <c r="G22" s="41"/>
      <c r="H22" s="52"/>
      <c r="I22" s="41"/>
      <c r="J22" s="40"/>
    </row>
    <row r="23" spans="1:10" ht="15.75" x14ac:dyDescent="0.25">
      <c r="A23" s="36"/>
      <c r="B23" s="36"/>
      <c r="C23" s="38"/>
      <c r="D23" s="47" t="s">
        <v>203</v>
      </c>
      <c r="E23" s="158" t="s">
        <v>204</v>
      </c>
      <c r="F23" s="158"/>
      <c r="G23" s="159"/>
      <c r="H23" s="48">
        <f>G24+G25</f>
        <v>2.47E-2</v>
      </c>
      <c r="I23" s="41"/>
      <c r="J23" s="40"/>
    </row>
    <row r="24" spans="1:10" ht="15.75" x14ac:dyDescent="0.25">
      <c r="A24" s="36"/>
      <c r="B24" s="36"/>
      <c r="C24" s="38"/>
      <c r="D24" s="54" t="s">
        <v>205</v>
      </c>
      <c r="E24" s="55"/>
      <c r="F24" s="56" t="s">
        <v>206</v>
      </c>
      <c r="G24" s="57">
        <v>1.4999999999999999E-2</v>
      </c>
      <c r="H24" s="52"/>
      <c r="I24" s="41"/>
      <c r="J24" s="40"/>
    </row>
    <row r="25" spans="1:10" ht="15.75" x14ac:dyDescent="0.25">
      <c r="A25" s="36"/>
      <c r="B25" s="36"/>
      <c r="C25" s="38"/>
      <c r="D25" s="54" t="s">
        <v>207</v>
      </c>
      <c r="E25" s="55"/>
      <c r="F25" s="56" t="s">
        <v>208</v>
      </c>
      <c r="G25" s="57">
        <v>9.7000000000000003E-3</v>
      </c>
      <c r="H25" s="52"/>
      <c r="I25" s="41"/>
      <c r="J25" s="40"/>
    </row>
    <row r="26" spans="1:10" ht="15.75" x14ac:dyDescent="0.25">
      <c r="A26" s="36"/>
      <c r="B26" s="36"/>
      <c r="C26" s="38"/>
      <c r="D26" s="47"/>
      <c r="E26" s="51"/>
      <c r="F26" s="51"/>
      <c r="G26" s="53"/>
      <c r="H26" s="52"/>
      <c r="I26" s="41"/>
      <c r="J26" s="40"/>
    </row>
    <row r="27" spans="1:10" ht="15.75" x14ac:dyDescent="0.25">
      <c r="A27" s="36"/>
      <c r="B27" s="36"/>
      <c r="C27" s="38"/>
      <c r="D27" s="58" t="s">
        <v>209</v>
      </c>
      <c r="E27" s="158" t="s">
        <v>210</v>
      </c>
      <c r="F27" s="158"/>
      <c r="G27" s="159"/>
      <c r="H27" s="48">
        <v>7.9000000000000001E-2</v>
      </c>
      <c r="I27" s="41"/>
      <c r="J27" s="40"/>
    </row>
    <row r="28" spans="1:10" ht="15.75" x14ac:dyDescent="0.25">
      <c r="A28" s="36"/>
      <c r="B28" s="36"/>
      <c r="C28" s="38"/>
      <c r="D28" s="58"/>
      <c r="E28" s="46"/>
      <c r="F28" s="46"/>
      <c r="G28" s="49"/>
      <c r="H28" s="52"/>
      <c r="I28" s="41"/>
      <c r="J28" s="40"/>
    </row>
    <row r="29" spans="1:10" ht="15.75" x14ac:dyDescent="0.25">
      <c r="A29" s="36"/>
      <c r="B29" s="36"/>
      <c r="C29" s="38"/>
      <c r="D29" s="58" t="s">
        <v>211</v>
      </c>
      <c r="E29" s="158" t="s">
        <v>212</v>
      </c>
      <c r="F29" s="158"/>
      <c r="G29" s="159"/>
      <c r="H29" s="48">
        <v>6.6500000000000004E-2</v>
      </c>
      <c r="I29" s="41"/>
      <c r="J29" s="40"/>
    </row>
    <row r="30" spans="1:10" ht="15.75" x14ac:dyDescent="0.25">
      <c r="A30" s="36"/>
      <c r="B30" s="36"/>
      <c r="C30" s="38"/>
      <c r="D30" s="47"/>
      <c r="E30" s="41"/>
      <c r="F30" s="56" t="s">
        <v>213</v>
      </c>
      <c r="G30" s="57">
        <v>6.4999999999999997E-3</v>
      </c>
      <c r="H30" s="41"/>
      <c r="I30" s="41"/>
      <c r="J30" s="40"/>
    </row>
    <row r="31" spans="1:10" ht="15.75" x14ac:dyDescent="0.25">
      <c r="A31" s="36"/>
      <c r="B31" s="36"/>
      <c r="C31" s="38"/>
      <c r="D31" s="47"/>
      <c r="E31" s="41"/>
      <c r="F31" s="56" t="s">
        <v>214</v>
      </c>
      <c r="G31" s="57">
        <v>0.03</v>
      </c>
      <c r="H31" s="41"/>
      <c r="I31" s="41"/>
      <c r="J31" s="40"/>
    </row>
    <row r="32" spans="1:10" ht="15.75" x14ac:dyDescent="0.25">
      <c r="A32" s="36"/>
      <c r="B32" s="36"/>
      <c r="C32" s="38"/>
      <c r="D32" s="47"/>
      <c r="E32" s="41"/>
      <c r="F32" s="59" t="s">
        <v>215</v>
      </c>
      <c r="G32" s="57"/>
      <c r="H32" s="41"/>
      <c r="I32" s="41"/>
      <c r="J32" s="40"/>
    </row>
    <row r="33" spans="1:10" ht="15.75" x14ac:dyDescent="0.25">
      <c r="A33" s="36"/>
      <c r="B33" s="36"/>
      <c r="C33" s="38"/>
      <c r="D33" s="47"/>
      <c r="E33" s="41"/>
      <c r="F33" s="56" t="s">
        <v>216</v>
      </c>
      <c r="G33" s="57">
        <v>0</v>
      </c>
      <c r="H33" s="41"/>
      <c r="I33" s="41"/>
      <c r="J33" s="40"/>
    </row>
    <row r="34" spans="1:10" ht="15.75" x14ac:dyDescent="0.25">
      <c r="A34" s="36"/>
      <c r="B34" s="36"/>
      <c r="C34" s="38"/>
      <c r="D34" s="47"/>
      <c r="E34" s="41"/>
      <c r="F34" s="56" t="s">
        <v>217</v>
      </c>
      <c r="G34" s="57">
        <v>0</v>
      </c>
      <c r="H34" s="41"/>
      <c r="I34" s="41"/>
      <c r="J34" s="40"/>
    </row>
    <row r="35" spans="1:10" ht="18.75" x14ac:dyDescent="0.25">
      <c r="A35" s="36"/>
      <c r="B35" s="36"/>
      <c r="C35" s="60"/>
      <c r="D35" s="47"/>
      <c r="E35" s="41"/>
      <c r="F35" s="56" t="s">
        <v>218</v>
      </c>
      <c r="G35" s="57">
        <v>0.03</v>
      </c>
      <c r="H35" s="49" t="s">
        <v>219</v>
      </c>
      <c r="I35" s="41"/>
      <c r="J35" s="40"/>
    </row>
    <row r="36" spans="1:10" ht="15.75" x14ac:dyDescent="0.25">
      <c r="A36" s="36"/>
      <c r="B36" s="36"/>
      <c r="C36" s="38"/>
      <c r="D36" s="47"/>
      <c r="E36" s="41"/>
      <c r="F36" s="56" t="s">
        <v>220</v>
      </c>
      <c r="G36" s="57">
        <v>0</v>
      </c>
      <c r="H36" s="41"/>
      <c r="I36" s="41"/>
      <c r="J36" s="40"/>
    </row>
    <row r="37" spans="1:10" ht="16.5" thickBot="1" x14ac:dyDescent="0.3">
      <c r="A37" s="36"/>
      <c r="B37" s="36"/>
      <c r="C37" s="38"/>
      <c r="D37" s="41"/>
      <c r="E37" s="41"/>
      <c r="F37" s="41"/>
      <c r="G37" s="41"/>
      <c r="H37" s="41"/>
      <c r="I37" s="41"/>
      <c r="J37" s="40"/>
    </row>
    <row r="38" spans="1:10" ht="16.5" thickBot="1" x14ac:dyDescent="0.3">
      <c r="A38" s="36"/>
      <c r="B38" s="36"/>
      <c r="C38" s="38"/>
      <c r="D38" s="58" t="s">
        <v>221</v>
      </c>
      <c r="E38" s="160" t="s">
        <v>222</v>
      </c>
      <c r="F38" s="160"/>
      <c r="G38" s="161"/>
      <c r="H38" s="61">
        <f>(((1+H19+H21)*(1+H23)*(1+H27))/(1-(H29))-1)</f>
        <v>0.25417692723085139</v>
      </c>
      <c r="I38" s="41"/>
      <c r="J38" s="40"/>
    </row>
    <row r="39" spans="1:10" ht="15.75" x14ac:dyDescent="0.25">
      <c r="A39" s="36"/>
      <c r="B39" s="36"/>
      <c r="C39" s="62"/>
      <c r="D39" s="63"/>
      <c r="E39" s="64"/>
      <c r="F39" s="64"/>
      <c r="G39" s="64"/>
      <c r="H39" s="65"/>
      <c r="I39" s="66"/>
      <c r="J39" s="67"/>
    </row>
  </sheetData>
  <mergeCells count="10">
    <mergeCell ref="E23:G23"/>
    <mergeCell ref="E27:G27"/>
    <mergeCell ref="E29:G29"/>
    <mergeCell ref="E38:G38"/>
    <mergeCell ref="E1:H1"/>
    <mergeCell ref="C7:J7"/>
    <mergeCell ref="C8:I8"/>
    <mergeCell ref="D9:H10"/>
    <mergeCell ref="E19:G19"/>
    <mergeCell ref="E21:G21"/>
  </mergeCells>
  <pageMargins left="0.51181102362204722" right="0.51181102362204722" top="0.78740157480314965" bottom="0.78740157480314965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075" r:id="rId4">
          <objectPr defaultSize="0" autoPict="0" r:id="rId5">
            <anchor moveWithCells="1" sizeWithCells="1">
              <from>
                <xdr:col>3</xdr:col>
                <xdr:colOff>28575</xdr:colOff>
                <xdr:row>10</xdr:row>
                <xdr:rowOff>28575</xdr:rowOff>
              </from>
              <to>
                <xdr:col>9</xdr:col>
                <xdr:colOff>0</xdr:colOff>
                <xdr:row>16</xdr:row>
                <xdr:rowOff>19050</xdr:rowOff>
              </to>
            </anchor>
          </objectPr>
        </oleObject>
      </mc:Choice>
      <mc:Fallback>
        <oleObject progId="Equation.3" shapeId="307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5371"/>
  <sheetViews>
    <sheetView topLeftCell="A5053" workbookViewId="0">
      <selection activeCell="A5053" sqref="A1:A1048576"/>
    </sheetView>
  </sheetViews>
  <sheetFormatPr defaultRowHeight="15" x14ac:dyDescent="0.25"/>
  <cols>
    <col min="1" max="1" width="59.7109375" style="3" customWidth="1"/>
    <col min="3" max="3" width="9.28515625" bestFit="1" customWidth="1"/>
    <col min="4" max="4" width="10.140625" bestFit="1" customWidth="1"/>
    <col min="5" max="5" width="9.28515625" bestFit="1" customWidth="1"/>
  </cols>
  <sheetData>
    <row r="1" spans="1:5" x14ac:dyDescent="0.25">
      <c r="A1" s="171" t="s">
        <v>188</v>
      </c>
      <c r="B1" s="168"/>
      <c r="C1" s="168"/>
      <c r="D1" s="168"/>
      <c r="E1" s="27"/>
    </row>
    <row r="2" spans="1:5" x14ac:dyDescent="0.25">
      <c r="A2" s="172" t="s">
        <v>189</v>
      </c>
      <c r="B2" s="173"/>
      <c r="C2" s="173"/>
      <c r="D2" s="173"/>
      <c r="E2" s="30"/>
    </row>
    <row r="3" spans="1:5" ht="15.75" x14ac:dyDescent="0.25">
      <c r="A3" s="154" t="s">
        <v>155</v>
      </c>
      <c r="B3" s="155"/>
      <c r="C3" s="155"/>
      <c r="D3" s="155"/>
      <c r="E3" s="30"/>
    </row>
    <row r="4" spans="1:5" x14ac:dyDescent="0.25">
      <c r="A4" s="172" t="s">
        <v>236</v>
      </c>
      <c r="B4" s="173"/>
      <c r="C4" s="173"/>
      <c r="D4" s="173"/>
      <c r="E4" s="30"/>
    </row>
    <row r="5" spans="1:5" x14ac:dyDescent="0.25">
      <c r="A5" s="174" t="s">
        <v>238</v>
      </c>
      <c r="B5" s="175"/>
      <c r="C5" s="175"/>
      <c r="D5" s="175"/>
      <c r="E5" s="35"/>
    </row>
    <row r="7" spans="1:5" x14ac:dyDescent="0.25">
      <c r="A7" s="3" t="s">
        <v>1215</v>
      </c>
      <c r="B7" t="s">
        <v>467</v>
      </c>
    </row>
    <row r="8" spans="1:5" x14ac:dyDescent="0.25">
      <c r="A8" s="3" t="s">
        <v>1216</v>
      </c>
    </row>
    <row r="9" spans="1:5" x14ac:dyDescent="0.25">
      <c r="A9" s="3" t="s">
        <v>1217</v>
      </c>
    </row>
    <row r="11" spans="1:5" x14ac:dyDescent="0.25">
      <c r="A11" s="3" t="s">
        <v>156</v>
      </c>
      <c r="B11" t="s">
        <v>157</v>
      </c>
      <c r="C11" t="s">
        <v>158</v>
      </c>
      <c r="D11" t="s">
        <v>159</v>
      </c>
      <c r="E11" t="s">
        <v>160</v>
      </c>
    </row>
    <row r="12" spans="1:5" x14ac:dyDescent="0.25">
      <c r="A12" s="3" t="s">
        <v>1218</v>
      </c>
      <c r="B12" t="s">
        <v>161</v>
      </c>
      <c r="C12">
        <v>220</v>
      </c>
      <c r="D12">
        <v>13.95</v>
      </c>
      <c r="E12">
        <f>ROUND((C12*D12),4)</f>
        <v>3069</v>
      </c>
    </row>
    <row r="13" spans="1:5" x14ac:dyDescent="0.25">
      <c r="A13" s="3" t="s">
        <v>1219</v>
      </c>
      <c r="B13" t="s">
        <v>161</v>
      </c>
      <c r="C13">
        <v>50</v>
      </c>
      <c r="D13">
        <v>73.09</v>
      </c>
      <c r="E13">
        <f>ROUND((C13*D13),4)</f>
        <v>3654.5</v>
      </c>
    </row>
    <row r="14" spans="1:5" x14ac:dyDescent="0.25">
      <c r="A14" s="3" t="s">
        <v>1220</v>
      </c>
      <c r="B14" t="s">
        <v>161</v>
      </c>
      <c r="C14">
        <v>220</v>
      </c>
      <c r="D14">
        <v>21.79</v>
      </c>
      <c r="E14">
        <f>ROUND((C14*D14),4)</f>
        <v>4793.8</v>
      </c>
    </row>
    <row r="15" spans="1:5" x14ac:dyDescent="0.25">
      <c r="A15" s="3" t="s">
        <v>1221</v>
      </c>
      <c r="B15" t="s">
        <v>161</v>
      </c>
      <c r="C15">
        <v>220</v>
      </c>
      <c r="D15">
        <v>11.27</v>
      </c>
      <c r="E15">
        <f>ROUND((C15*D15),4)</f>
        <v>2479.4</v>
      </c>
    </row>
    <row r="16" spans="1:5" x14ac:dyDescent="0.25">
      <c r="A16" s="3" t="s">
        <v>162</v>
      </c>
      <c r="B16" t="s">
        <v>9</v>
      </c>
      <c r="C16" t="s">
        <v>9</v>
      </c>
      <c r="D16" t="s">
        <v>9</v>
      </c>
      <c r="E16">
        <f>SUM(E12:E15)</f>
        <v>13996.699999999999</v>
      </c>
    </row>
    <row r="18" spans="1:5" x14ac:dyDescent="0.25">
      <c r="A18" s="3" t="s">
        <v>167</v>
      </c>
      <c r="B18" t="s">
        <v>157</v>
      </c>
      <c r="C18" t="s">
        <v>158</v>
      </c>
      <c r="D18" t="s">
        <v>159</v>
      </c>
      <c r="E18" t="s">
        <v>160</v>
      </c>
    </row>
    <row r="19" spans="1:5" ht="30" x14ac:dyDescent="0.25">
      <c r="A19" s="3" t="s">
        <v>1222</v>
      </c>
      <c r="B19" t="s">
        <v>161</v>
      </c>
      <c r="C19">
        <v>220</v>
      </c>
      <c r="D19">
        <v>0.6</v>
      </c>
      <c r="E19">
        <f>ROUND((C19*D19),4)</f>
        <v>132</v>
      </c>
    </row>
    <row r="20" spans="1:5" ht="30" x14ac:dyDescent="0.25">
      <c r="A20" s="3" t="s">
        <v>1223</v>
      </c>
      <c r="B20" t="s">
        <v>161</v>
      </c>
      <c r="C20">
        <v>220</v>
      </c>
      <c r="D20">
        <v>0.7</v>
      </c>
      <c r="E20">
        <f>ROUND((C20*D20),4)</f>
        <v>154</v>
      </c>
    </row>
    <row r="21" spans="1:5" ht="30" x14ac:dyDescent="0.25">
      <c r="A21" s="3" t="s">
        <v>1224</v>
      </c>
      <c r="B21" t="s">
        <v>161</v>
      </c>
      <c r="C21">
        <v>220</v>
      </c>
      <c r="D21">
        <v>0.09</v>
      </c>
      <c r="E21">
        <f>ROUND((C21*D21),4)</f>
        <v>19.8</v>
      </c>
    </row>
    <row r="22" spans="1:5" ht="30" x14ac:dyDescent="0.25">
      <c r="A22" s="3" t="s">
        <v>1225</v>
      </c>
      <c r="B22" t="s">
        <v>161</v>
      </c>
      <c r="C22">
        <v>220</v>
      </c>
      <c r="D22">
        <v>0.04</v>
      </c>
      <c r="E22">
        <f>ROUND((C22*D22),4)</f>
        <v>8.8000000000000007</v>
      </c>
    </row>
    <row r="23" spans="1:5" x14ac:dyDescent="0.25">
      <c r="A23" s="3" t="s">
        <v>162</v>
      </c>
      <c r="B23" t="s">
        <v>9</v>
      </c>
      <c r="C23" t="s">
        <v>9</v>
      </c>
      <c r="D23" t="s">
        <v>9</v>
      </c>
      <c r="E23">
        <f>SUM(E19:E22)</f>
        <v>314.60000000000002</v>
      </c>
    </row>
    <row r="25" spans="1:5" x14ac:dyDescent="0.25">
      <c r="A25" s="3" t="s">
        <v>163</v>
      </c>
      <c r="B25" t="s">
        <v>9</v>
      </c>
      <c r="C25" t="s">
        <v>9</v>
      </c>
      <c r="D25" t="s">
        <v>9</v>
      </c>
      <c r="E25">
        <f>E16+E23</f>
        <v>14311.3</v>
      </c>
    </row>
    <row r="26" spans="1:5" x14ac:dyDescent="0.25">
      <c r="A26" s="3" t="s">
        <v>164</v>
      </c>
      <c r="B26" t="s">
        <v>9</v>
      </c>
      <c r="C26" t="s">
        <v>9</v>
      </c>
      <c r="D26" s="2">
        <v>0</v>
      </c>
      <c r="E26">
        <f>ROUND((E25*D26),4)</f>
        <v>0</v>
      </c>
    </row>
    <row r="27" spans="1:5" x14ac:dyDescent="0.25">
      <c r="A27" s="3" t="s">
        <v>165</v>
      </c>
      <c r="B27" t="s">
        <v>9</v>
      </c>
      <c r="C27" t="s">
        <v>9</v>
      </c>
      <c r="D27" t="s">
        <v>9</v>
      </c>
      <c r="E27">
        <f>SUM(E25:E26)</f>
        <v>14311.3</v>
      </c>
    </row>
    <row r="29" spans="1:5" x14ac:dyDescent="0.25">
      <c r="A29" s="3" t="s">
        <v>1226</v>
      </c>
      <c r="B29" t="s">
        <v>473</v>
      </c>
    </row>
    <row r="30" spans="1:5" x14ac:dyDescent="0.25">
      <c r="A30" s="3" t="s">
        <v>328</v>
      </c>
    </row>
    <row r="31" spans="1:5" x14ac:dyDescent="0.25">
      <c r="A31" s="3" t="s">
        <v>175</v>
      </c>
    </row>
    <row r="33" spans="1:5" x14ac:dyDescent="0.25">
      <c r="A33" s="3" t="s">
        <v>167</v>
      </c>
      <c r="B33" t="s">
        <v>157</v>
      </c>
      <c r="C33" t="s">
        <v>158</v>
      </c>
      <c r="D33" t="s">
        <v>159</v>
      </c>
      <c r="E33" t="s">
        <v>160</v>
      </c>
    </row>
    <row r="34" spans="1:5" x14ac:dyDescent="0.25">
      <c r="A34" s="3" t="s">
        <v>1227</v>
      </c>
      <c r="B34" t="s">
        <v>275</v>
      </c>
      <c r="C34">
        <v>1</v>
      </c>
      <c r="D34">
        <v>1.59</v>
      </c>
      <c r="E34">
        <f>ROUND((C34*D34),4)</f>
        <v>1.59</v>
      </c>
    </row>
    <row r="35" spans="1:5" x14ac:dyDescent="0.25">
      <c r="A35" s="3" t="s">
        <v>162</v>
      </c>
      <c r="B35" t="s">
        <v>9</v>
      </c>
      <c r="C35" t="s">
        <v>9</v>
      </c>
      <c r="D35" t="s">
        <v>9</v>
      </c>
      <c r="E35">
        <f>SUM(E34:E34)</f>
        <v>1.59</v>
      </c>
    </row>
    <row r="37" spans="1:5" x14ac:dyDescent="0.25">
      <c r="A37" s="3" t="s">
        <v>163</v>
      </c>
      <c r="B37" t="s">
        <v>9</v>
      </c>
      <c r="C37" t="s">
        <v>9</v>
      </c>
      <c r="D37" t="s">
        <v>9</v>
      </c>
      <c r="E37">
        <f>E35</f>
        <v>1.59</v>
      </c>
    </row>
    <row r="38" spans="1:5" x14ac:dyDescent="0.25">
      <c r="A38" s="3" t="s">
        <v>164</v>
      </c>
      <c r="B38" t="s">
        <v>9</v>
      </c>
      <c r="C38" t="s">
        <v>9</v>
      </c>
      <c r="D38" s="2">
        <v>0</v>
      </c>
      <c r="E38">
        <f>ROUND((E37*D38),4)</f>
        <v>0</v>
      </c>
    </row>
    <row r="39" spans="1:5" x14ac:dyDescent="0.25">
      <c r="A39" s="3" t="s">
        <v>165</v>
      </c>
      <c r="B39" t="s">
        <v>9</v>
      </c>
      <c r="C39" t="s">
        <v>9</v>
      </c>
      <c r="D39" t="s">
        <v>9</v>
      </c>
      <c r="E39">
        <f>SUM(E37:E38)</f>
        <v>1.59</v>
      </c>
    </row>
    <row r="41" spans="1:5" x14ac:dyDescent="0.25">
      <c r="A41" s="3" t="s">
        <v>1228</v>
      </c>
      <c r="B41" t="s">
        <v>476</v>
      </c>
    </row>
    <row r="42" spans="1:5" ht="30" x14ac:dyDescent="0.25">
      <c r="A42" s="3" t="s">
        <v>1229</v>
      </c>
    </row>
    <row r="43" spans="1:5" x14ac:dyDescent="0.25">
      <c r="A43" s="3" t="s">
        <v>175</v>
      </c>
    </row>
    <row r="45" spans="1:5" x14ac:dyDescent="0.25">
      <c r="A45" s="3" t="s">
        <v>167</v>
      </c>
      <c r="B45" t="s">
        <v>157</v>
      </c>
      <c r="C45" t="s">
        <v>158</v>
      </c>
      <c r="D45" t="s">
        <v>159</v>
      </c>
      <c r="E45" t="s">
        <v>160</v>
      </c>
    </row>
    <row r="46" spans="1:5" x14ac:dyDescent="0.25">
      <c r="A46" s="3" t="s">
        <v>1230</v>
      </c>
      <c r="B46" t="s">
        <v>275</v>
      </c>
      <c r="C46">
        <v>1</v>
      </c>
      <c r="D46">
        <v>11.63</v>
      </c>
      <c r="E46">
        <f>ROUND((C46*D46),4)</f>
        <v>11.63</v>
      </c>
    </row>
    <row r="47" spans="1:5" x14ac:dyDescent="0.25">
      <c r="A47" s="3" t="s">
        <v>162</v>
      </c>
      <c r="B47" t="s">
        <v>9</v>
      </c>
      <c r="C47" t="s">
        <v>9</v>
      </c>
      <c r="D47" t="s">
        <v>9</v>
      </c>
      <c r="E47">
        <f>SUM(E46:E46)</f>
        <v>11.63</v>
      </c>
    </row>
    <row r="49" spans="1:5" x14ac:dyDescent="0.25">
      <c r="A49" s="3" t="s">
        <v>163</v>
      </c>
      <c r="B49" t="s">
        <v>9</v>
      </c>
      <c r="C49" t="s">
        <v>9</v>
      </c>
      <c r="D49" t="s">
        <v>9</v>
      </c>
      <c r="E49">
        <f>E47</f>
        <v>11.63</v>
      </c>
    </row>
    <row r="50" spans="1:5" x14ac:dyDescent="0.25">
      <c r="A50" s="3" t="s">
        <v>164</v>
      </c>
      <c r="B50" t="s">
        <v>9</v>
      </c>
      <c r="C50" t="s">
        <v>9</v>
      </c>
      <c r="D50" s="2">
        <v>0</v>
      </c>
      <c r="E50">
        <f>ROUND((E49*D50),4)</f>
        <v>0</v>
      </c>
    </row>
    <row r="51" spans="1:5" x14ac:dyDescent="0.25">
      <c r="A51" s="3" t="s">
        <v>165</v>
      </c>
      <c r="B51" t="s">
        <v>9</v>
      </c>
      <c r="C51" t="s">
        <v>9</v>
      </c>
      <c r="D51" t="s">
        <v>9</v>
      </c>
      <c r="E51">
        <f>SUM(E49:E50)</f>
        <v>11.63</v>
      </c>
    </row>
    <row r="53" spans="1:5" x14ac:dyDescent="0.25">
      <c r="A53" s="3" t="s">
        <v>1231</v>
      </c>
      <c r="B53" t="s">
        <v>479</v>
      </c>
    </row>
    <row r="54" spans="1:5" ht="75" x14ac:dyDescent="0.25">
      <c r="A54" s="3" t="s">
        <v>1232</v>
      </c>
    </row>
    <row r="55" spans="1:5" x14ac:dyDescent="0.25">
      <c r="A55" s="3" t="s">
        <v>1217</v>
      </c>
    </row>
    <row r="57" spans="1:5" x14ac:dyDescent="0.25">
      <c r="A57" s="3" t="s">
        <v>183</v>
      </c>
      <c r="B57" t="s">
        <v>157</v>
      </c>
      <c r="C57" t="s">
        <v>158</v>
      </c>
      <c r="D57" t="s">
        <v>159</v>
      </c>
      <c r="E57" t="s">
        <v>160</v>
      </c>
    </row>
    <row r="58" spans="1:5" ht="45" x14ac:dyDescent="0.25">
      <c r="A58" s="3" t="s">
        <v>1233</v>
      </c>
      <c r="B58" t="s">
        <v>185</v>
      </c>
      <c r="C58">
        <v>1</v>
      </c>
      <c r="D58">
        <v>700</v>
      </c>
      <c r="E58">
        <f>ROUND((C58*D58),4)</f>
        <v>700</v>
      </c>
    </row>
    <row r="59" spans="1:5" x14ac:dyDescent="0.25">
      <c r="A59" s="3" t="s">
        <v>162</v>
      </c>
      <c r="B59" t="s">
        <v>9</v>
      </c>
      <c r="C59" t="s">
        <v>9</v>
      </c>
      <c r="D59" t="s">
        <v>9</v>
      </c>
      <c r="E59">
        <f>SUM(E58:E58)</f>
        <v>700</v>
      </c>
    </row>
    <row r="61" spans="1:5" x14ac:dyDescent="0.25">
      <c r="A61" s="3" t="s">
        <v>167</v>
      </c>
      <c r="B61" t="s">
        <v>157</v>
      </c>
      <c r="C61" t="s">
        <v>158</v>
      </c>
      <c r="D61" t="s">
        <v>159</v>
      </c>
      <c r="E61" t="s">
        <v>160</v>
      </c>
    </row>
    <row r="62" spans="1:5" ht="30" x14ac:dyDescent="0.25">
      <c r="A62" s="3" t="s">
        <v>1234</v>
      </c>
      <c r="B62" t="s">
        <v>168</v>
      </c>
      <c r="C62">
        <v>0.4</v>
      </c>
      <c r="D62">
        <v>3.36</v>
      </c>
      <c r="E62">
        <f>ROUND((C62*D62),4)</f>
        <v>1.3440000000000001</v>
      </c>
    </row>
    <row r="63" spans="1:5" x14ac:dyDescent="0.25">
      <c r="A63" s="3" t="s">
        <v>1235</v>
      </c>
      <c r="B63" t="s">
        <v>168</v>
      </c>
      <c r="C63">
        <v>0.1</v>
      </c>
      <c r="D63">
        <v>66.08</v>
      </c>
      <c r="E63">
        <f>ROUND((C63*D63),4)</f>
        <v>6.6079999999999997</v>
      </c>
    </row>
    <row r="64" spans="1:5" ht="30" x14ac:dyDescent="0.25">
      <c r="A64" s="3" t="s">
        <v>1236</v>
      </c>
      <c r="B64" t="s">
        <v>168</v>
      </c>
      <c r="C64">
        <v>0.1</v>
      </c>
      <c r="D64">
        <v>230.18</v>
      </c>
      <c r="E64">
        <f>ROUND((C64*D64),4)</f>
        <v>23.018000000000001</v>
      </c>
    </row>
    <row r="65" spans="1:5" ht="30" x14ac:dyDescent="0.25">
      <c r="A65" s="3" t="s">
        <v>1237</v>
      </c>
      <c r="B65" t="s">
        <v>168</v>
      </c>
      <c r="C65">
        <v>0.1</v>
      </c>
      <c r="D65">
        <v>101.25</v>
      </c>
      <c r="E65">
        <f>ROUND((C65*D65),4)</f>
        <v>10.125</v>
      </c>
    </row>
    <row r="66" spans="1:5" x14ac:dyDescent="0.25">
      <c r="A66" s="3" t="s">
        <v>162</v>
      </c>
      <c r="B66" t="s">
        <v>9</v>
      </c>
      <c r="C66" t="s">
        <v>9</v>
      </c>
      <c r="D66" t="s">
        <v>9</v>
      </c>
      <c r="E66">
        <f>SUM(E62:E65)</f>
        <v>41.094999999999999</v>
      </c>
    </row>
    <row r="68" spans="1:5" x14ac:dyDescent="0.25">
      <c r="A68" s="3" t="s">
        <v>163</v>
      </c>
      <c r="B68" t="s">
        <v>9</v>
      </c>
      <c r="C68" t="s">
        <v>9</v>
      </c>
      <c r="D68" t="s">
        <v>9</v>
      </c>
      <c r="E68">
        <f>E59+E66</f>
        <v>741.09500000000003</v>
      </c>
    </row>
    <row r="69" spans="1:5" x14ac:dyDescent="0.25">
      <c r="A69" s="3" t="s">
        <v>164</v>
      </c>
      <c r="B69" t="s">
        <v>9</v>
      </c>
      <c r="C69" t="s">
        <v>9</v>
      </c>
      <c r="D69" s="2">
        <v>0</v>
      </c>
      <c r="E69">
        <f>ROUND((E68*D69),4)</f>
        <v>0</v>
      </c>
    </row>
    <row r="70" spans="1:5" x14ac:dyDescent="0.25">
      <c r="A70" s="3" t="s">
        <v>165</v>
      </c>
      <c r="B70" t="s">
        <v>9</v>
      </c>
      <c r="C70" t="s">
        <v>9</v>
      </c>
      <c r="D70" t="s">
        <v>9</v>
      </c>
      <c r="E70">
        <f>SUM(E68:E69)</f>
        <v>741.09500000000003</v>
      </c>
    </row>
    <row r="72" spans="1:5" x14ac:dyDescent="0.25">
      <c r="A72" s="3" t="s">
        <v>1238</v>
      </c>
      <c r="B72" t="s">
        <v>483</v>
      </c>
    </row>
    <row r="73" spans="1:5" x14ac:dyDescent="0.25">
      <c r="A73" s="3" t="s">
        <v>1239</v>
      </c>
    </row>
    <row r="74" spans="1:5" x14ac:dyDescent="0.25">
      <c r="A74" s="3" t="s">
        <v>175</v>
      </c>
    </row>
    <row r="76" spans="1:5" x14ac:dyDescent="0.25">
      <c r="A76" s="3" t="s">
        <v>183</v>
      </c>
      <c r="B76" t="s">
        <v>157</v>
      </c>
      <c r="C76" t="s">
        <v>158</v>
      </c>
      <c r="D76" t="s">
        <v>159</v>
      </c>
      <c r="E76" t="s">
        <v>160</v>
      </c>
    </row>
    <row r="77" spans="1:5" ht="30" x14ac:dyDescent="0.25">
      <c r="A77" s="3" t="s">
        <v>1240</v>
      </c>
      <c r="B77" t="s">
        <v>161</v>
      </c>
      <c r="C77">
        <v>6.4999999999999997E-3</v>
      </c>
      <c r="D77">
        <v>1.35</v>
      </c>
      <c r="E77">
        <f>ROUND((C77*D77),4)</f>
        <v>8.8000000000000005E-3</v>
      </c>
    </row>
    <row r="78" spans="1:5" x14ac:dyDescent="0.25">
      <c r="A78" s="3" t="s">
        <v>162</v>
      </c>
      <c r="B78" t="s">
        <v>9</v>
      </c>
      <c r="C78" t="s">
        <v>9</v>
      </c>
      <c r="D78" t="s">
        <v>9</v>
      </c>
      <c r="E78">
        <f>SUM(E77:E77)</f>
        <v>8.8000000000000005E-3</v>
      </c>
    </row>
    <row r="80" spans="1:5" x14ac:dyDescent="0.25">
      <c r="A80" s="3" t="s">
        <v>156</v>
      </c>
      <c r="B80" t="s">
        <v>157</v>
      </c>
      <c r="C80" t="s">
        <v>158</v>
      </c>
      <c r="D80" t="s">
        <v>159</v>
      </c>
      <c r="E80" t="s">
        <v>160</v>
      </c>
    </row>
    <row r="81" spans="1:5" x14ac:dyDescent="0.25">
      <c r="A81" s="3" t="s">
        <v>1241</v>
      </c>
      <c r="B81" t="s">
        <v>161</v>
      </c>
      <c r="C81">
        <v>1</v>
      </c>
      <c r="D81">
        <v>11.48</v>
      </c>
      <c r="E81">
        <f>ROUND((C81*D81),4)</f>
        <v>11.48</v>
      </c>
    </row>
    <row r="82" spans="1:5" x14ac:dyDescent="0.25">
      <c r="A82" s="3" t="s">
        <v>1242</v>
      </c>
      <c r="B82" t="s">
        <v>161</v>
      </c>
      <c r="C82">
        <v>2.06</v>
      </c>
      <c r="D82">
        <v>7.68</v>
      </c>
      <c r="E82">
        <f>ROUND((C82*D82),4)</f>
        <v>15.8208</v>
      </c>
    </row>
    <row r="83" spans="1:5" x14ac:dyDescent="0.25">
      <c r="A83" s="3" t="s">
        <v>162</v>
      </c>
      <c r="B83" t="s">
        <v>9</v>
      </c>
      <c r="C83" t="s">
        <v>9</v>
      </c>
      <c r="D83" t="s">
        <v>9</v>
      </c>
      <c r="E83">
        <f>SUM(E81:E82)</f>
        <v>27.300800000000002</v>
      </c>
    </row>
    <row r="85" spans="1:5" x14ac:dyDescent="0.25">
      <c r="A85" s="3" t="s">
        <v>167</v>
      </c>
      <c r="B85" t="s">
        <v>157</v>
      </c>
      <c r="C85" t="s">
        <v>158</v>
      </c>
      <c r="D85" t="s">
        <v>159</v>
      </c>
      <c r="E85" t="s">
        <v>160</v>
      </c>
    </row>
    <row r="86" spans="1:5" x14ac:dyDescent="0.25">
      <c r="A86" s="3" t="s">
        <v>1243</v>
      </c>
      <c r="B86" t="s">
        <v>181</v>
      </c>
      <c r="C86">
        <v>4.8999999999999998E-3</v>
      </c>
      <c r="D86">
        <v>70.92</v>
      </c>
      <c r="E86">
        <f t="shared" ref="E86:E103" si="0">ROUND((C86*D86),4)</f>
        <v>0.34749999999999998</v>
      </c>
    </row>
    <row r="87" spans="1:5" x14ac:dyDescent="0.25">
      <c r="A87" s="3" t="s">
        <v>1244</v>
      </c>
      <c r="B87" t="s">
        <v>168</v>
      </c>
      <c r="C87">
        <v>8.8739999999999999E-3</v>
      </c>
      <c r="D87">
        <v>6.93</v>
      </c>
      <c r="E87">
        <f t="shared" si="0"/>
        <v>6.1499999999999999E-2</v>
      </c>
    </row>
    <row r="88" spans="1:5" x14ac:dyDescent="0.25">
      <c r="A88" s="3" t="s">
        <v>1245</v>
      </c>
      <c r="B88" t="s">
        <v>186</v>
      </c>
      <c r="C88">
        <v>4.2228000000000002E-2</v>
      </c>
      <c r="D88">
        <v>33.270000000000003</v>
      </c>
      <c r="E88">
        <f t="shared" si="0"/>
        <v>1.4049</v>
      </c>
    </row>
    <row r="89" spans="1:5" x14ac:dyDescent="0.25">
      <c r="A89" s="3" t="s">
        <v>1246</v>
      </c>
      <c r="B89" t="s">
        <v>168</v>
      </c>
      <c r="C89">
        <v>4.2228000000000002E-2</v>
      </c>
      <c r="D89">
        <v>27.73</v>
      </c>
      <c r="E89">
        <f t="shared" si="0"/>
        <v>1.171</v>
      </c>
    </row>
    <row r="90" spans="1:5" x14ac:dyDescent="0.25">
      <c r="A90" s="3" t="s">
        <v>1247</v>
      </c>
      <c r="B90" t="s">
        <v>168</v>
      </c>
      <c r="C90">
        <v>4.2228000000000002E-2</v>
      </c>
      <c r="D90">
        <v>11.73</v>
      </c>
      <c r="E90">
        <f t="shared" si="0"/>
        <v>0.49530000000000002</v>
      </c>
    </row>
    <row r="91" spans="1:5" x14ac:dyDescent="0.25">
      <c r="A91" s="3" t="s">
        <v>1248</v>
      </c>
      <c r="B91" t="s">
        <v>168</v>
      </c>
      <c r="C91">
        <v>8.8739999999999999E-3</v>
      </c>
      <c r="D91">
        <v>93.94</v>
      </c>
      <c r="E91">
        <f t="shared" si="0"/>
        <v>0.83360000000000001</v>
      </c>
    </row>
    <row r="92" spans="1:5" x14ac:dyDescent="0.25">
      <c r="A92" s="3" t="s">
        <v>1249</v>
      </c>
      <c r="B92" t="s">
        <v>179</v>
      </c>
      <c r="C92">
        <v>1.5</v>
      </c>
      <c r="D92">
        <v>0.44</v>
      </c>
      <c r="E92">
        <f t="shared" si="0"/>
        <v>0.66</v>
      </c>
    </row>
    <row r="93" spans="1:5" ht="30" x14ac:dyDescent="0.25">
      <c r="A93" s="3" t="s">
        <v>1250</v>
      </c>
      <c r="B93" t="s">
        <v>168</v>
      </c>
      <c r="C93">
        <v>8.8739999999999999E-3</v>
      </c>
      <c r="D93">
        <v>16</v>
      </c>
      <c r="E93">
        <f t="shared" si="0"/>
        <v>0.14199999999999999</v>
      </c>
    </row>
    <row r="94" spans="1:5" x14ac:dyDescent="0.25">
      <c r="A94" s="3" t="s">
        <v>1251</v>
      </c>
      <c r="B94" t="s">
        <v>186</v>
      </c>
      <c r="C94">
        <v>4.2228000000000002E-2</v>
      </c>
      <c r="D94">
        <v>8.9</v>
      </c>
      <c r="E94">
        <f t="shared" si="0"/>
        <v>0.37580000000000002</v>
      </c>
    </row>
    <row r="95" spans="1:5" ht="30" x14ac:dyDescent="0.25">
      <c r="A95" s="3" t="s">
        <v>1252</v>
      </c>
      <c r="B95" t="s">
        <v>170</v>
      </c>
      <c r="C95">
        <v>1</v>
      </c>
      <c r="D95">
        <v>6.16</v>
      </c>
      <c r="E95">
        <f t="shared" si="0"/>
        <v>6.16</v>
      </c>
    </row>
    <row r="96" spans="1:5" ht="30" x14ac:dyDescent="0.25">
      <c r="A96" s="3" t="s">
        <v>1253</v>
      </c>
      <c r="B96" t="s">
        <v>170</v>
      </c>
      <c r="C96">
        <v>4</v>
      </c>
      <c r="D96">
        <v>6.24</v>
      </c>
      <c r="E96">
        <f t="shared" si="0"/>
        <v>24.96</v>
      </c>
    </row>
    <row r="97" spans="1:5" ht="30" x14ac:dyDescent="0.25">
      <c r="A97" s="3" t="s">
        <v>1254</v>
      </c>
      <c r="B97" t="s">
        <v>181</v>
      </c>
      <c r="C97">
        <v>9.7999999999999997E-3</v>
      </c>
      <c r="D97">
        <v>54.8</v>
      </c>
      <c r="E97">
        <f t="shared" si="0"/>
        <v>0.53700000000000003</v>
      </c>
    </row>
    <row r="98" spans="1:5" ht="30" x14ac:dyDescent="0.25">
      <c r="A98" s="3" t="s">
        <v>1255</v>
      </c>
      <c r="B98" t="s">
        <v>176</v>
      </c>
      <c r="C98">
        <v>1</v>
      </c>
      <c r="D98">
        <v>185</v>
      </c>
      <c r="E98">
        <f t="shared" si="0"/>
        <v>185</v>
      </c>
    </row>
    <row r="99" spans="1:5" x14ac:dyDescent="0.25">
      <c r="A99" s="3" t="s">
        <v>1256</v>
      </c>
      <c r="B99" t="s">
        <v>179</v>
      </c>
      <c r="C99">
        <v>0.11</v>
      </c>
      <c r="D99">
        <v>7.63</v>
      </c>
      <c r="E99">
        <f t="shared" si="0"/>
        <v>0.83930000000000005</v>
      </c>
    </row>
    <row r="100" spans="1:5" ht="30" x14ac:dyDescent="0.25">
      <c r="A100" s="3" t="s">
        <v>1222</v>
      </c>
      <c r="B100" t="s">
        <v>161</v>
      </c>
      <c r="C100">
        <v>3.06</v>
      </c>
      <c r="D100">
        <v>0.6</v>
      </c>
      <c r="E100">
        <f t="shared" si="0"/>
        <v>1.8360000000000001</v>
      </c>
    </row>
    <row r="101" spans="1:5" ht="30" x14ac:dyDescent="0.25">
      <c r="A101" s="3" t="s">
        <v>1223</v>
      </c>
      <c r="B101" t="s">
        <v>161</v>
      </c>
      <c r="C101">
        <v>3.06</v>
      </c>
      <c r="D101">
        <v>0.7</v>
      </c>
      <c r="E101">
        <f t="shared" si="0"/>
        <v>2.1419999999999999</v>
      </c>
    </row>
    <row r="102" spans="1:5" ht="30" x14ac:dyDescent="0.25">
      <c r="A102" s="3" t="s">
        <v>1224</v>
      </c>
      <c r="B102" t="s">
        <v>161</v>
      </c>
      <c r="C102">
        <v>3.06</v>
      </c>
      <c r="D102">
        <v>0.09</v>
      </c>
      <c r="E102">
        <f t="shared" si="0"/>
        <v>0.27539999999999998</v>
      </c>
    </row>
    <row r="103" spans="1:5" ht="30" x14ac:dyDescent="0.25">
      <c r="A103" s="3" t="s">
        <v>1225</v>
      </c>
      <c r="B103" t="s">
        <v>161</v>
      </c>
      <c r="C103">
        <v>3.06</v>
      </c>
      <c r="D103">
        <v>0.04</v>
      </c>
      <c r="E103">
        <f t="shared" si="0"/>
        <v>0.12239999999999999</v>
      </c>
    </row>
    <row r="104" spans="1:5" x14ac:dyDescent="0.25">
      <c r="A104" s="3" t="s">
        <v>162</v>
      </c>
      <c r="B104" t="s">
        <v>9</v>
      </c>
      <c r="C104" t="s">
        <v>9</v>
      </c>
      <c r="D104" t="s">
        <v>9</v>
      </c>
      <c r="E104">
        <f>SUM(E86:E103)</f>
        <v>227.36369999999999</v>
      </c>
    </row>
    <row r="106" spans="1:5" x14ac:dyDescent="0.25">
      <c r="A106" s="3" t="s">
        <v>163</v>
      </c>
      <c r="B106" t="s">
        <v>9</v>
      </c>
      <c r="C106" t="s">
        <v>9</v>
      </c>
      <c r="D106" t="s">
        <v>9</v>
      </c>
      <c r="E106">
        <f>E78+E83+E104</f>
        <v>254.67329999999998</v>
      </c>
    </row>
    <row r="107" spans="1:5" x14ac:dyDescent="0.25">
      <c r="A107" s="3" t="s">
        <v>164</v>
      </c>
      <c r="B107" t="s">
        <v>9</v>
      </c>
      <c r="C107" t="s">
        <v>9</v>
      </c>
      <c r="D107" s="2">
        <v>0</v>
      </c>
      <c r="E107">
        <f>ROUND((E106*D107),4)</f>
        <v>0</v>
      </c>
    </row>
    <row r="108" spans="1:5" x14ac:dyDescent="0.25">
      <c r="A108" s="3" t="s">
        <v>165</v>
      </c>
      <c r="B108" t="s">
        <v>9</v>
      </c>
      <c r="C108" t="s">
        <v>9</v>
      </c>
      <c r="D108" t="s">
        <v>9</v>
      </c>
      <c r="E108">
        <f>SUM(E106:E107)</f>
        <v>254.67329999999998</v>
      </c>
    </row>
    <row r="110" spans="1:5" x14ac:dyDescent="0.25">
      <c r="A110" s="3" t="s">
        <v>1257</v>
      </c>
      <c r="B110" t="s">
        <v>11</v>
      </c>
    </row>
    <row r="111" spans="1:5" ht="30" x14ac:dyDescent="0.25">
      <c r="A111" s="3" t="s">
        <v>276</v>
      </c>
    </row>
    <row r="112" spans="1:5" x14ac:dyDescent="0.25">
      <c r="A112" s="3" t="s">
        <v>166</v>
      </c>
    </row>
    <row r="114" spans="1:5" x14ac:dyDescent="0.25">
      <c r="A114" s="3" t="s">
        <v>156</v>
      </c>
      <c r="B114" t="s">
        <v>157</v>
      </c>
      <c r="C114" t="s">
        <v>158</v>
      </c>
      <c r="D114" t="s">
        <v>159</v>
      </c>
      <c r="E114" t="s">
        <v>160</v>
      </c>
    </row>
    <row r="115" spans="1:5" x14ac:dyDescent="0.25">
      <c r="A115" s="3" t="s">
        <v>1258</v>
      </c>
      <c r="B115" t="s">
        <v>161</v>
      </c>
      <c r="C115">
        <v>0.2</v>
      </c>
      <c r="D115">
        <v>8.66</v>
      </c>
      <c r="E115">
        <f>ROUND((C115*D115),4)</f>
        <v>1.732</v>
      </c>
    </row>
    <row r="116" spans="1:5" x14ac:dyDescent="0.25">
      <c r="A116" s="3" t="s">
        <v>1259</v>
      </c>
      <c r="B116" t="s">
        <v>161</v>
      </c>
      <c r="C116">
        <v>0.2</v>
      </c>
      <c r="D116">
        <v>11.48</v>
      </c>
      <c r="E116">
        <f>ROUND((C116*D116),4)</f>
        <v>2.2959999999999998</v>
      </c>
    </row>
    <row r="117" spans="1:5" x14ac:dyDescent="0.25">
      <c r="A117" s="3" t="s">
        <v>162</v>
      </c>
      <c r="B117" t="s">
        <v>9</v>
      </c>
      <c r="C117" t="s">
        <v>9</v>
      </c>
      <c r="D117" t="s">
        <v>9</v>
      </c>
      <c r="E117">
        <f>SUM(E115:E116)</f>
        <v>4.0279999999999996</v>
      </c>
    </row>
    <row r="119" spans="1:5" x14ac:dyDescent="0.25">
      <c r="A119" s="3" t="s">
        <v>167</v>
      </c>
      <c r="B119" t="s">
        <v>157</v>
      </c>
      <c r="C119" t="s">
        <v>158</v>
      </c>
      <c r="D119" t="s">
        <v>159</v>
      </c>
      <c r="E119" t="s">
        <v>160</v>
      </c>
    </row>
    <row r="120" spans="1:5" x14ac:dyDescent="0.25">
      <c r="A120" s="3" t="s">
        <v>1244</v>
      </c>
      <c r="B120" t="s">
        <v>168</v>
      </c>
      <c r="C120">
        <v>1.16E-3</v>
      </c>
      <c r="D120">
        <v>6.93</v>
      </c>
      <c r="E120">
        <f t="shared" ref="E120:E131" si="1">ROUND((C120*D120),4)</f>
        <v>8.0000000000000002E-3</v>
      </c>
    </row>
    <row r="121" spans="1:5" x14ac:dyDescent="0.25">
      <c r="A121" s="3" t="s">
        <v>1245</v>
      </c>
      <c r="B121" t="s">
        <v>186</v>
      </c>
      <c r="C121">
        <v>5.5199999999999997E-3</v>
      </c>
      <c r="D121">
        <v>33.270000000000003</v>
      </c>
      <c r="E121">
        <f t="shared" si="1"/>
        <v>0.1837</v>
      </c>
    </row>
    <row r="122" spans="1:5" x14ac:dyDescent="0.25">
      <c r="A122" s="3" t="s">
        <v>1246</v>
      </c>
      <c r="B122" t="s">
        <v>168</v>
      </c>
      <c r="C122">
        <v>5.5199999999999997E-3</v>
      </c>
      <c r="D122">
        <v>27.73</v>
      </c>
      <c r="E122">
        <f t="shared" si="1"/>
        <v>0.15310000000000001</v>
      </c>
    </row>
    <row r="123" spans="1:5" x14ac:dyDescent="0.25">
      <c r="A123" s="3" t="s">
        <v>1247</v>
      </c>
      <c r="B123" t="s">
        <v>168</v>
      </c>
      <c r="C123">
        <v>5.5199999999999997E-3</v>
      </c>
      <c r="D123">
        <v>11.73</v>
      </c>
      <c r="E123">
        <f t="shared" si="1"/>
        <v>6.4699999999999994E-2</v>
      </c>
    </row>
    <row r="124" spans="1:5" x14ac:dyDescent="0.25">
      <c r="A124" s="3" t="s">
        <v>1248</v>
      </c>
      <c r="B124" t="s">
        <v>168</v>
      </c>
      <c r="C124">
        <v>1.16E-3</v>
      </c>
      <c r="D124">
        <v>93.94</v>
      </c>
      <c r="E124">
        <f t="shared" si="1"/>
        <v>0.109</v>
      </c>
    </row>
    <row r="125" spans="1:5" ht="30" x14ac:dyDescent="0.25">
      <c r="A125" s="3" t="s">
        <v>1250</v>
      </c>
      <c r="B125" t="s">
        <v>168</v>
      </c>
      <c r="C125">
        <v>1.16E-3</v>
      </c>
      <c r="D125">
        <v>16</v>
      </c>
      <c r="E125">
        <f t="shared" si="1"/>
        <v>1.8599999999999998E-2</v>
      </c>
    </row>
    <row r="126" spans="1:5" x14ac:dyDescent="0.25">
      <c r="A126" s="3" t="s">
        <v>1251</v>
      </c>
      <c r="B126" t="s">
        <v>186</v>
      </c>
      <c r="C126">
        <v>5.5199999999999997E-3</v>
      </c>
      <c r="D126">
        <v>8.9</v>
      </c>
      <c r="E126">
        <f t="shared" si="1"/>
        <v>4.9099999999999998E-2</v>
      </c>
    </row>
    <row r="127" spans="1:5" ht="30" x14ac:dyDescent="0.25">
      <c r="A127" s="3" t="s">
        <v>1260</v>
      </c>
      <c r="B127" t="s">
        <v>168</v>
      </c>
      <c r="C127">
        <v>1</v>
      </c>
      <c r="D127">
        <v>18.62</v>
      </c>
      <c r="E127">
        <f t="shared" si="1"/>
        <v>18.62</v>
      </c>
    </row>
    <row r="128" spans="1:5" ht="30" x14ac:dyDescent="0.25">
      <c r="A128" s="3" t="s">
        <v>1222</v>
      </c>
      <c r="B128" t="s">
        <v>161</v>
      </c>
      <c r="C128">
        <v>0.4</v>
      </c>
      <c r="D128">
        <v>0.6</v>
      </c>
      <c r="E128">
        <f t="shared" si="1"/>
        <v>0.24</v>
      </c>
    </row>
    <row r="129" spans="1:5" ht="30" x14ac:dyDescent="0.25">
      <c r="A129" s="3" t="s">
        <v>1223</v>
      </c>
      <c r="B129" t="s">
        <v>161</v>
      </c>
      <c r="C129">
        <v>0.4</v>
      </c>
      <c r="D129">
        <v>0.7</v>
      </c>
      <c r="E129">
        <f t="shared" si="1"/>
        <v>0.28000000000000003</v>
      </c>
    </row>
    <row r="130" spans="1:5" ht="30" x14ac:dyDescent="0.25">
      <c r="A130" s="3" t="s">
        <v>1224</v>
      </c>
      <c r="B130" t="s">
        <v>161</v>
      </c>
      <c r="C130">
        <v>0.4</v>
      </c>
      <c r="D130">
        <v>0.09</v>
      </c>
      <c r="E130">
        <f t="shared" si="1"/>
        <v>3.5999999999999997E-2</v>
      </c>
    </row>
    <row r="131" spans="1:5" ht="30" x14ac:dyDescent="0.25">
      <c r="A131" s="3" t="s">
        <v>1225</v>
      </c>
      <c r="B131" t="s">
        <v>161</v>
      </c>
      <c r="C131">
        <v>0.4</v>
      </c>
      <c r="D131">
        <v>0.04</v>
      </c>
      <c r="E131">
        <f t="shared" si="1"/>
        <v>1.6E-2</v>
      </c>
    </row>
    <row r="132" spans="1:5" x14ac:dyDescent="0.25">
      <c r="A132" s="3" t="s">
        <v>162</v>
      </c>
      <c r="B132" t="s">
        <v>9</v>
      </c>
      <c r="C132" t="s">
        <v>9</v>
      </c>
      <c r="D132" t="s">
        <v>9</v>
      </c>
      <c r="E132">
        <f>SUM(E120:E131)</f>
        <v>19.778200000000002</v>
      </c>
    </row>
    <row r="134" spans="1:5" x14ac:dyDescent="0.25">
      <c r="A134" s="3" t="s">
        <v>163</v>
      </c>
      <c r="B134" t="s">
        <v>9</v>
      </c>
      <c r="C134" t="s">
        <v>9</v>
      </c>
      <c r="D134" t="s">
        <v>9</v>
      </c>
      <c r="E134">
        <f>E117+E132</f>
        <v>23.8062</v>
      </c>
    </row>
    <row r="135" spans="1:5" x14ac:dyDescent="0.25">
      <c r="A135" s="3" t="s">
        <v>164</v>
      </c>
      <c r="B135" t="s">
        <v>9</v>
      </c>
      <c r="C135" t="s">
        <v>9</v>
      </c>
      <c r="D135" s="2">
        <v>0</v>
      </c>
      <c r="E135">
        <f>ROUND((E134*D135),4)</f>
        <v>0</v>
      </c>
    </row>
    <row r="136" spans="1:5" x14ac:dyDescent="0.25">
      <c r="A136" s="3" t="s">
        <v>165</v>
      </c>
      <c r="B136" t="s">
        <v>9</v>
      </c>
      <c r="C136" t="s">
        <v>9</v>
      </c>
      <c r="D136" t="s">
        <v>9</v>
      </c>
      <c r="E136">
        <f>SUM(E134:E135)</f>
        <v>23.8062</v>
      </c>
    </row>
    <row r="138" spans="1:5" x14ac:dyDescent="0.25">
      <c r="A138" s="3" t="s">
        <v>1261</v>
      </c>
      <c r="B138" t="s">
        <v>494</v>
      </c>
    </row>
    <row r="139" spans="1:5" ht="30" x14ac:dyDescent="0.25">
      <c r="A139" s="3" t="s">
        <v>277</v>
      </c>
    </row>
    <row r="140" spans="1:5" x14ac:dyDescent="0.25">
      <c r="A140" s="3" t="s">
        <v>166</v>
      </c>
    </row>
    <row r="142" spans="1:5" x14ac:dyDescent="0.25">
      <c r="A142" s="3" t="s">
        <v>167</v>
      </c>
      <c r="B142" t="s">
        <v>157</v>
      </c>
      <c r="C142" t="s">
        <v>158</v>
      </c>
      <c r="D142" t="s">
        <v>159</v>
      </c>
      <c r="E142" t="s">
        <v>160</v>
      </c>
    </row>
    <row r="143" spans="1:5" ht="30" x14ac:dyDescent="0.25">
      <c r="A143" s="3" t="s">
        <v>1262</v>
      </c>
      <c r="B143" t="s">
        <v>168</v>
      </c>
      <c r="C143">
        <v>1</v>
      </c>
      <c r="D143">
        <v>106.63</v>
      </c>
      <c r="E143">
        <f>ROUND((C143*D143),4)</f>
        <v>106.63</v>
      </c>
    </row>
    <row r="144" spans="1:5" x14ac:dyDescent="0.25">
      <c r="A144" s="3" t="s">
        <v>162</v>
      </c>
      <c r="B144" t="s">
        <v>9</v>
      </c>
      <c r="C144" t="s">
        <v>9</v>
      </c>
      <c r="D144" t="s">
        <v>9</v>
      </c>
      <c r="E144">
        <f>SUM(E143:E143)</f>
        <v>106.63</v>
      </c>
    </row>
    <row r="146" spans="1:5" x14ac:dyDescent="0.25">
      <c r="A146" s="3" t="s">
        <v>163</v>
      </c>
      <c r="B146" t="s">
        <v>9</v>
      </c>
      <c r="C146" t="s">
        <v>9</v>
      </c>
      <c r="D146" t="s">
        <v>9</v>
      </c>
      <c r="E146">
        <f>E144</f>
        <v>106.63</v>
      </c>
    </row>
    <row r="147" spans="1:5" x14ac:dyDescent="0.25">
      <c r="A147" s="3" t="s">
        <v>164</v>
      </c>
      <c r="B147" t="s">
        <v>9</v>
      </c>
      <c r="C147" t="s">
        <v>9</v>
      </c>
      <c r="D147" s="2">
        <v>0</v>
      </c>
      <c r="E147">
        <f>ROUND((E146*D147),4)</f>
        <v>0</v>
      </c>
    </row>
    <row r="148" spans="1:5" x14ac:dyDescent="0.25">
      <c r="A148" s="3" t="s">
        <v>165</v>
      </c>
      <c r="B148" t="s">
        <v>9</v>
      </c>
      <c r="C148" t="s">
        <v>9</v>
      </c>
      <c r="D148" t="s">
        <v>9</v>
      </c>
      <c r="E148">
        <f>SUM(E146:E147)</f>
        <v>106.63</v>
      </c>
    </row>
    <row r="150" spans="1:5" x14ac:dyDescent="0.25">
      <c r="A150" s="3" t="s">
        <v>1263</v>
      </c>
      <c r="B150" t="s">
        <v>497</v>
      </c>
    </row>
    <row r="151" spans="1:5" x14ac:dyDescent="0.25">
      <c r="A151" s="3" t="s">
        <v>1264</v>
      </c>
    </row>
    <row r="152" spans="1:5" x14ac:dyDescent="0.25">
      <c r="A152" s="3" t="s">
        <v>166</v>
      </c>
    </row>
    <row r="154" spans="1:5" x14ac:dyDescent="0.25">
      <c r="A154" s="3" t="s">
        <v>167</v>
      </c>
      <c r="B154" t="s">
        <v>157</v>
      </c>
      <c r="C154" t="s">
        <v>158</v>
      </c>
      <c r="D154" t="s">
        <v>159</v>
      </c>
      <c r="E154" t="s">
        <v>160</v>
      </c>
    </row>
    <row r="155" spans="1:5" ht="30" x14ac:dyDescent="0.25">
      <c r="A155" s="3" t="s">
        <v>1265</v>
      </c>
      <c r="B155" t="s">
        <v>168</v>
      </c>
      <c r="C155">
        <v>1</v>
      </c>
      <c r="D155">
        <v>35.71</v>
      </c>
      <c r="E155">
        <f>ROUND((C155*D155),4)</f>
        <v>35.71</v>
      </c>
    </row>
    <row r="156" spans="1:5" x14ac:dyDescent="0.25">
      <c r="A156" s="3" t="s">
        <v>162</v>
      </c>
      <c r="B156" t="s">
        <v>9</v>
      </c>
      <c r="C156" t="s">
        <v>9</v>
      </c>
      <c r="D156" t="s">
        <v>9</v>
      </c>
      <c r="E156">
        <f>SUM(E155:E155)</f>
        <v>35.71</v>
      </c>
    </row>
    <row r="158" spans="1:5" x14ac:dyDescent="0.25">
      <c r="A158" s="3" t="s">
        <v>163</v>
      </c>
      <c r="B158" t="s">
        <v>9</v>
      </c>
      <c r="C158" t="s">
        <v>9</v>
      </c>
      <c r="D158" t="s">
        <v>9</v>
      </c>
      <c r="E158">
        <f>E156</f>
        <v>35.71</v>
      </c>
    </row>
    <row r="159" spans="1:5" x14ac:dyDescent="0.25">
      <c r="A159" s="3" t="s">
        <v>164</v>
      </c>
      <c r="B159" t="s">
        <v>9</v>
      </c>
      <c r="C159" t="s">
        <v>9</v>
      </c>
      <c r="D159" s="2">
        <v>0</v>
      </c>
      <c r="E159">
        <f>ROUND((E158*D159),4)</f>
        <v>0</v>
      </c>
    </row>
    <row r="160" spans="1:5" x14ac:dyDescent="0.25">
      <c r="A160" s="3" t="s">
        <v>165</v>
      </c>
      <c r="B160" t="s">
        <v>9</v>
      </c>
      <c r="C160" t="s">
        <v>9</v>
      </c>
      <c r="D160" t="s">
        <v>9</v>
      </c>
      <c r="E160">
        <f>SUM(E158:E159)</f>
        <v>35.71</v>
      </c>
    </row>
    <row r="162" spans="1:5" x14ac:dyDescent="0.25">
      <c r="A162" s="3" t="s">
        <v>1266</v>
      </c>
      <c r="B162" t="s">
        <v>501</v>
      </c>
    </row>
    <row r="163" spans="1:5" x14ac:dyDescent="0.25">
      <c r="A163" s="3" t="s">
        <v>1267</v>
      </c>
    </row>
    <row r="164" spans="1:5" x14ac:dyDescent="0.25">
      <c r="A164" s="3" t="s">
        <v>166</v>
      </c>
    </row>
    <row r="166" spans="1:5" x14ac:dyDescent="0.25">
      <c r="A166" s="3" t="s">
        <v>167</v>
      </c>
      <c r="B166" t="s">
        <v>157</v>
      </c>
      <c r="C166" t="s">
        <v>158</v>
      </c>
      <c r="D166" t="s">
        <v>159</v>
      </c>
      <c r="E166" t="s">
        <v>160</v>
      </c>
    </row>
    <row r="167" spans="1:5" ht="30" x14ac:dyDescent="0.25">
      <c r="A167" s="3" t="s">
        <v>1268</v>
      </c>
      <c r="B167" t="s">
        <v>168</v>
      </c>
      <c r="C167">
        <v>1</v>
      </c>
      <c r="D167">
        <v>35.71</v>
      </c>
      <c r="E167">
        <f>ROUND((C167*D167),4)</f>
        <v>35.71</v>
      </c>
    </row>
    <row r="168" spans="1:5" x14ac:dyDescent="0.25">
      <c r="A168" s="3" t="s">
        <v>162</v>
      </c>
      <c r="B168" t="s">
        <v>9</v>
      </c>
      <c r="C168" t="s">
        <v>9</v>
      </c>
      <c r="D168" t="s">
        <v>9</v>
      </c>
      <c r="E168">
        <f>SUM(E167:E167)</f>
        <v>35.71</v>
      </c>
    </row>
    <row r="170" spans="1:5" x14ac:dyDescent="0.25">
      <c r="A170" s="3" t="s">
        <v>163</v>
      </c>
      <c r="B170" t="s">
        <v>9</v>
      </c>
      <c r="C170" t="s">
        <v>9</v>
      </c>
      <c r="D170" t="s">
        <v>9</v>
      </c>
      <c r="E170">
        <f>E168</f>
        <v>35.71</v>
      </c>
    </row>
    <row r="171" spans="1:5" x14ac:dyDescent="0.25">
      <c r="A171" s="3" t="s">
        <v>164</v>
      </c>
      <c r="B171" t="s">
        <v>9</v>
      </c>
      <c r="C171" t="s">
        <v>9</v>
      </c>
      <c r="D171" s="2">
        <v>0</v>
      </c>
      <c r="E171">
        <f>ROUND((E170*D171),4)</f>
        <v>0</v>
      </c>
    </row>
    <row r="172" spans="1:5" x14ac:dyDescent="0.25">
      <c r="A172" s="3" t="s">
        <v>165</v>
      </c>
      <c r="B172" t="s">
        <v>9</v>
      </c>
      <c r="C172" t="s">
        <v>9</v>
      </c>
      <c r="D172" t="s">
        <v>9</v>
      </c>
      <c r="E172">
        <f>SUM(E170:E171)</f>
        <v>35.71</v>
      </c>
    </row>
    <row r="174" spans="1:5" x14ac:dyDescent="0.25">
      <c r="A174" s="3" t="s">
        <v>1269</v>
      </c>
      <c r="B174" t="s">
        <v>505</v>
      </c>
    </row>
    <row r="175" spans="1:5" x14ac:dyDescent="0.25">
      <c r="A175" s="3" t="s">
        <v>1270</v>
      </c>
    </row>
    <row r="176" spans="1:5" x14ac:dyDescent="0.25">
      <c r="A176" s="3" t="s">
        <v>166</v>
      </c>
    </row>
    <row r="178" spans="1:5" x14ac:dyDescent="0.25">
      <c r="A178" s="3" t="s">
        <v>167</v>
      </c>
      <c r="B178" t="s">
        <v>157</v>
      </c>
      <c r="C178" t="s">
        <v>158</v>
      </c>
      <c r="D178" t="s">
        <v>159</v>
      </c>
      <c r="E178" t="s">
        <v>160</v>
      </c>
    </row>
    <row r="179" spans="1:5" ht="30" x14ac:dyDescent="0.25">
      <c r="A179" s="3" t="s">
        <v>1271</v>
      </c>
      <c r="B179" t="s">
        <v>168</v>
      </c>
      <c r="C179">
        <v>1</v>
      </c>
      <c r="D179">
        <v>57.85</v>
      </c>
      <c r="E179">
        <f>ROUND((C179*D179),4)</f>
        <v>57.85</v>
      </c>
    </row>
    <row r="180" spans="1:5" x14ac:dyDescent="0.25">
      <c r="A180" s="3" t="s">
        <v>162</v>
      </c>
      <c r="B180" t="s">
        <v>9</v>
      </c>
      <c r="C180" t="s">
        <v>9</v>
      </c>
      <c r="D180" t="s">
        <v>9</v>
      </c>
      <c r="E180">
        <f>SUM(E179:E179)</f>
        <v>57.85</v>
      </c>
    </row>
    <row r="182" spans="1:5" x14ac:dyDescent="0.25">
      <c r="A182" s="3" t="s">
        <v>163</v>
      </c>
      <c r="B182" t="s">
        <v>9</v>
      </c>
      <c r="C182" t="s">
        <v>9</v>
      </c>
      <c r="D182" t="s">
        <v>9</v>
      </c>
      <c r="E182">
        <f>E180</f>
        <v>57.85</v>
      </c>
    </row>
    <row r="183" spans="1:5" x14ac:dyDescent="0.25">
      <c r="A183" s="3" t="s">
        <v>164</v>
      </c>
      <c r="B183" t="s">
        <v>9</v>
      </c>
      <c r="C183" t="s">
        <v>9</v>
      </c>
      <c r="D183" s="2">
        <v>0</v>
      </c>
      <c r="E183">
        <f>ROUND((E182*D183),4)</f>
        <v>0</v>
      </c>
    </row>
    <row r="184" spans="1:5" x14ac:dyDescent="0.25">
      <c r="A184" s="3" t="s">
        <v>165</v>
      </c>
      <c r="B184" t="s">
        <v>9</v>
      </c>
      <c r="C184" t="s">
        <v>9</v>
      </c>
      <c r="D184" t="s">
        <v>9</v>
      </c>
      <c r="E184">
        <f>SUM(E182:E183)</f>
        <v>57.85</v>
      </c>
    </row>
    <row r="186" spans="1:5" x14ac:dyDescent="0.25">
      <c r="A186" s="3" t="s">
        <v>1272</v>
      </c>
      <c r="B186" t="s">
        <v>509</v>
      </c>
    </row>
    <row r="187" spans="1:5" x14ac:dyDescent="0.25">
      <c r="A187" s="3" t="s">
        <v>278</v>
      </c>
    </row>
    <row r="188" spans="1:5" x14ac:dyDescent="0.25">
      <c r="A188" s="3" t="s">
        <v>166</v>
      </c>
    </row>
    <row r="190" spans="1:5" x14ac:dyDescent="0.25">
      <c r="A190" s="3" t="s">
        <v>156</v>
      </c>
      <c r="B190" t="s">
        <v>157</v>
      </c>
      <c r="C190" t="s">
        <v>158</v>
      </c>
      <c r="D190" t="s">
        <v>159</v>
      </c>
      <c r="E190" t="s">
        <v>160</v>
      </c>
    </row>
    <row r="191" spans="1:5" x14ac:dyDescent="0.25">
      <c r="A191" s="3" t="s">
        <v>1273</v>
      </c>
      <c r="B191" t="s">
        <v>161</v>
      </c>
      <c r="C191">
        <v>0.6</v>
      </c>
      <c r="D191">
        <v>6.49</v>
      </c>
      <c r="E191">
        <f>ROUND((C191*D191),4)</f>
        <v>3.8940000000000001</v>
      </c>
    </row>
    <row r="192" spans="1:5" x14ac:dyDescent="0.25">
      <c r="A192" s="3" t="s">
        <v>1274</v>
      </c>
      <c r="B192" t="s">
        <v>161</v>
      </c>
      <c r="C192">
        <v>0.6</v>
      </c>
      <c r="D192">
        <v>4.7699999999999996</v>
      </c>
      <c r="E192">
        <f>ROUND((C192*D192),4)</f>
        <v>2.8620000000000001</v>
      </c>
    </row>
    <row r="193" spans="1:5" x14ac:dyDescent="0.25">
      <c r="A193" s="3" t="s">
        <v>162</v>
      </c>
      <c r="B193" t="s">
        <v>9</v>
      </c>
      <c r="C193" t="s">
        <v>9</v>
      </c>
      <c r="D193" t="s">
        <v>9</v>
      </c>
      <c r="E193">
        <f>SUM(E191:E192)</f>
        <v>6.7560000000000002</v>
      </c>
    </row>
    <row r="195" spans="1:5" x14ac:dyDescent="0.25">
      <c r="A195" s="3" t="s">
        <v>167</v>
      </c>
      <c r="B195" t="s">
        <v>157</v>
      </c>
      <c r="C195" t="s">
        <v>158</v>
      </c>
      <c r="D195" t="s">
        <v>159</v>
      </c>
      <c r="E195" t="s">
        <v>160</v>
      </c>
    </row>
    <row r="196" spans="1:5" x14ac:dyDescent="0.25">
      <c r="A196" s="3" t="s">
        <v>1275</v>
      </c>
      <c r="B196" t="s">
        <v>168</v>
      </c>
      <c r="C196">
        <v>1</v>
      </c>
      <c r="D196">
        <v>136.02000000000001</v>
      </c>
      <c r="E196">
        <f>ROUND((C196*D196),4)</f>
        <v>136.02000000000001</v>
      </c>
    </row>
    <row r="197" spans="1:5" x14ac:dyDescent="0.25">
      <c r="A197" s="3" t="s">
        <v>162</v>
      </c>
      <c r="B197" t="s">
        <v>9</v>
      </c>
      <c r="C197" t="s">
        <v>9</v>
      </c>
      <c r="D197" t="s">
        <v>9</v>
      </c>
      <c r="E197">
        <f>SUM(E196:E196)</f>
        <v>136.02000000000001</v>
      </c>
    </row>
    <row r="199" spans="1:5" x14ac:dyDescent="0.25">
      <c r="A199" s="3" t="s">
        <v>163</v>
      </c>
      <c r="B199" t="s">
        <v>9</v>
      </c>
      <c r="C199" t="s">
        <v>9</v>
      </c>
      <c r="D199" t="s">
        <v>9</v>
      </c>
      <c r="E199">
        <f>E193+E197</f>
        <v>142.77600000000001</v>
      </c>
    </row>
    <row r="200" spans="1:5" x14ac:dyDescent="0.25">
      <c r="A200" s="3" t="s">
        <v>164</v>
      </c>
      <c r="B200" t="s">
        <v>9</v>
      </c>
      <c r="C200" t="s">
        <v>9</v>
      </c>
      <c r="D200" s="2">
        <v>0</v>
      </c>
      <c r="E200">
        <f>ROUND((E199*D200),4)</f>
        <v>0</v>
      </c>
    </row>
    <row r="201" spans="1:5" x14ac:dyDescent="0.25">
      <c r="A201" s="3" t="s">
        <v>165</v>
      </c>
      <c r="B201" t="s">
        <v>9</v>
      </c>
      <c r="C201" t="s">
        <v>9</v>
      </c>
      <c r="D201" t="s">
        <v>9</v>
      </c>
      <c r="E201">
        <f>SUM(E199:E200)</f>
        <v>142.77600000000001</v>
      </c>
    </row>
    <row r="203" spans="1:5" x14ac:dyDescent="0.25">
      <c r="A203" s="3" t="s">
        <v>1276</v>
      </c>
      <c r="B203" t="s">
        <v>512</v>
      </c>
    </row>
    <row r="204" spans="1:5" ht="30" x14ac:dyDescent="0.25">
      <c r="A204" s="3" t="s">
        <v>1277</v>
      </c>
    </row>
    <row r="205" spans="1:5" x14ac:dyDescent="0.25">
      <c r="A205" s="3" t="s">
        <v>166</v>
      </c>
    </row>
    <row r="207" spans="1:5" x14ac:dyDescent="0.25">
      <c r="A207" s="3" t="s">
        <v>156</v>
      </c>
      <c r="B207" t="s">
        <v>157</v>
      </c>
      <c r="C207" t="s">
        <v>158</v>
      </c>
      <c r="D207" t="s">
        <v>159</v>
      </c>
      <c r="E207" t="s">
        <v>160</v>
      </c>
    </row>
    <row r="208" spans="1:5" ht="30" x14ac:dyDescent="0.25">
      <c r="A208" s="3" t="s">
        <v>1278</v>
      </c>
      <c r="B208" t="s">
        <v>161</v>
      </c>
      <c r="C208">
        <v>0.51500000000000001</v>
      </c>
      <c r="D208">
        <v>11.49</v>
      </c>
      <c r="E208">
        <f>ROUND((C208*D208),4)</f>
        <v>5.9173999999999998</v>
      </c>
    </row>
    <row r="209" spans="1:5" ht="30" x14ac:dyDescent="0.25">
      <c r="A209" s="3" t="s">
        <v>1279</v>
      </c>
      <c r="B209" t="s">
        <v>161</v>
      </c>
      <c r="C209">
        <v>0.51500000000000001</v>
      </c>
      <c r="D209">
        <v>17.010000000000002</v>
      </c>
      <c r="E209">
        <f>ROUND((C209*D209),4)</f>
        <v>8.7601999999999993</v>
      </c>
    </row>
    <row r="210" spans="1:5" x14ac:dyDescent="0.25">
      <c r="A210" s="3" t="s">
        <v>162</v>
      </c>
      <c r="B210" t="s">
        <v>9</v>
      </c>
      <c r="C210" t="s">
        <v>9</v>
      </c>
      <c r="D210" t="s">
        <v>9</v>
      </c>
      <c r="E210">
        <f>SUM(E208:E209)</f>
        <v>14.677599999999998</v>
      </c>
    </row>
    <row r="212" spans="1:5" x14ac:dyDescent="0.25">
      <c r="A212" s="3" t="s">
        <v>167</v>
      </c>
      <c r="B212" t="s">
        <v>157</v>
      </c>
      <c r="C212" t="s">
        <v>158</v>
      </c>
      <c r="D212" t="s">
        <v>159</v>
      </c>
      <c r="E212" t="s">
        <v>160</v>
      </c>
    </row>
    <row r="213" spans="1:5" ht="30" x14ac:dyDescent="0.25">
      <c r="A213" s="3" t="s">
        <v>1280</v>
      </c>
      <c r="B213" t="s">
        <v>168</v>
      </c>
      <c r="C213">
        <v>1</v>
      </c>
      <c r="D213">
        <v>11.09</v>
      </c>
      <c r="E213">
        <f>ROUND((C213*D213),4)</f>
        <v>11.09</v>
      </c>
    </row>
    <row r="214" spans="1:5" x14ac:dyDescent="0.25">
      <c r="A214" s="3" t="s">
        <v>162</v>
      </c>
      <c r="B214" t="s">
        <v>9</v>
      </c>
      <c r="C214" t="s">
        <v>9</v>
      </c>
      <c r="D214" t="s">
        <v>9</v>
      </c>
      <c r="E214">
        <f>SUM(E213:E213)</f>
        <v>11.09</v>
      </c>
    </row>
    <row r="216" spans="1:5" x14ac:dyDescent="0.25">
      <c r="A216" s="3" t="s">
        <v>163</v>
      </c>
      <c r="B216" t="s">
        <v>9</v>
      </c>
      <c r="C216" t="s">
        <v>9</v>
      </c>
      <c r="D216" t="s">
        <v>9</v>
      </c>
      <c r="E216">
        <f>E210+E214</f>
        <v>25.767599999999998</v>
      </c>
    </row>
    <row r="217" spans="1:5" x14ac:dyDescent="0.25">
      <c r="A217" s="3" t="s">
        <v>164</v>
      </c>
      <c r="B217" t="s">
        <v>9</v>
      </c>
      <c r="C217" t="s">
        <v>9</v>
      </c>
      <c r="D217" s="2">
        <v>0</v>
      </c>
      <c r="E217">
        <f>ROUND((E216*D217),4)</f>
        <v>0</v>
      </c>
    </row>
    <row r="218" spans="1:5" x14ac:dyDescent="0.25">
      <c r="A218" s="3" t="s">
        <v>165</v>
      </c>
      <c r="B218" t="s">
        <v>9</v>
      </c>
      <c r="C218" t="s">
        <v>9</v>
      </c>
      <c r="D218" t="s">
        <v>9</v>
      </c>
      <c r="E218">
        <f>SUM(E216:E217)</f>
        <v>25.767599999999998</v>
      </c>
    </row>
    <row r="220" spans="1:5" x14ac:dyDescent="0.25">
      <c r="A220" s="3" t="s">
        <v>1281</v>
      </c>
      <c r="B220" t="s">
        <v>516</v>
      </c>
    </row>
    <row r="221" spans="1:5" ht="45" x14ac:dyDescent="0.25">
      <c r="A221" s="3" t="s">
        <v>1282</v>
      </c>
    </row>
    <row r="222" spans="1:5" x14ac:dyDescent="0.25">
      <c r="A222" s="3" t="s">
        <v>166</v>
      </c>
    </row>
    <row r="224" spans="1:5" x14ac:dyDescent="0.25">
      <c r="A224" s="3" t="s">
        <v>167</v>
      </c>
      <c r="B224" t="s">
        <v>157</v>
      </c>
      <c r="C224" t="s">
        <v>158</v>
      </c>
      <c r="D224" t="s">
        <v>159</v>
      </c>
      <c r="E224" t="s">
        <v>160</v>
      </c>
    </row>
    <row r="225" spans="1:5" ht="45" x14ac:dyDescent="0.25">
      <c r="A225" s="3" t="s">
        <v>1283</v>
      </c>
      <c r="B225" t="s">
        <v>168</v>
      </c>
      <c r="C225">
        <v>1</v>
      </c>
      <c r="D225" s="1">
        <v>2396.2199999999998</v>
      </c>
      <c r="E225">
        <f>ROUND((C225*D225),4)</f>
        <v>2396.2199999999998</v>
      </c>
    </row>
    <row r="226" spans="1:5" x14ac:dyDescent="0.25">
      <c r="A226" s="3" t="s">
        <v>162</v>
      </c>
      <c r="B226" t="s">
        <v>9</v>
      </c>
      <c r="C226" t="s">
        <v>9</v>
      </c>
      <c r="D226" t="s">
        <v>9</v>
      </c>
      <c r="E226">
        <f>SUM(E225:E225)</f>
        <v>2396.2199999999998</v>
      </c>
    </row>
    <row r="228" spans="1:5" x14ac:dyDescent="0.25">
      <c r="A228" s="3" t="s">
        <v>163</v>
      </c>
      <c r="B228" t="s">
        <v>9</v>
      </c>
      <c r="C228" t="s">
        <v>9</v>
      </c>
      <c r="D228" t="s">
        <v>9</v>
      </c>
      <c r="E228">
        <f>E226</f>
        <v>2396.2199999999998</v>
      </c>
    </row>
    <row r="229" spans="1:5" x14ac:dyDescent="0.25">
      <c r="A229" s="3" t="s">
        <v>164</v>
      </c>
      <c r="B229" t="s">
        <v>9</v>
      </c>
      <c r="C229" t="s">
        <v>9</v>
      </c>
      <c r="D229" s="2">
        <v>0</v>
      </c>
      <c r="E229">
        <f>ROUND((E228*D229),4)</f>
        <v>0</v>
      </c>
    </row>
    <row r="230" spans="1:5" x14ac:dyDescent="0.25">
      <c r="A230" s="3" t="s">
        <v>165</v>
      </c>
      <c r="B230" t="s">
        <v>9</v>
      </c>
      <c r="C230" t="s">
        <v>9</v>
      </c>
      <c r="D230" t="s">
        <v>9</v>
      </c>
      <c r="E230">
        <f>SUM(E228:E229)</f>
        <v>2396.2199999999998</v>
      </c>
    </row>
    <row r="232" spans="1:5" x14ac:dyDescent="0.25">
      <c r="A232" s="3" t="s">
        <v>1284</v>
      </c>
      <c r="B232" t="s">
        <v>520</v>
      </c>
    </row>
    <row r="233" spans="1:5" ht="30" x14ac:dyDescent="0.25">
      <c r="A233" s="3" t="s">
        <v>1285</v>
      </c>
    </row>
    <row r="234" spans="1:5" x14ac:dyDescent="0.25">
      <c r="A234" s="3" t="s">
        <v>166</v>
      </c>
    </row>
    <row r="236" spans="1:5" x14ac:dyDescent="0.25">
      <c r="A236" s="3" t="s">
        <v>156</v>
      </c>
      <c r="B236" t="s">
        <v>157</v>
      </c>
      <c r="C236" t="s">
        <v>158</v>
      </c>
      <c r="D236" t="s">
        <v>159</v>
      </c>
      <c r="E236" t="s">
        <v>160</v>
      </c>
    </row>
    <row r="237" spans="1:5" x14ac:dyDescent="0.25">
      <c r="A237" s="3" t="s">
        <v>1259</v>
      </c>
      <c r="B237" t="s">
        <v>161</v>
      </c>
      <c r="C237">
        <v>0.2</v>
      </c>
      <c r="D237">
        <v>11.48</v>
      </c>
      <c r="E237">
        <f>ROUND((C237*D237),4)</f>
        <v>2.2959999999999998</v>
      </c>
    </row>
    <row r="238" spans="1:5" x14ac:dyDescent="0.25">
      <c r="A238" s="3" t="s">
        <v>162</v>
      </c>
      <c r="B238" t="s">
        <v>9</v>
      </c>
      <c r="C238" t="s">
        <v>9</v>
      </c>
      <c r="D238" t="s">
        <v>9</v>
      </c>
      <c r="E238">
        <f>SUM(E237:E237)</f>
        <v>2.2959999999999998</v>
      </c>
    </row>
    <row r="240" spans="1:5" x14ac:dyDescent="0.25">
      <c r="A240" s="3" t="s">
        <v>167</v>
      </c>
      <c r="B240" t="s">
        <v>157</v>
      </c>
      <c r="C240" t="s">
        <v>158</v>
      </c>
      <c r="D240" t="s">
        <v>159</v>
      </c>
      <c r="E240" t="s">
        <v>160</v>
      </c>
    </row>
    <row r="241" spans="1:5" x14ac:dyDescent="0.25">
      <c r="A241" s="3" t="s">
        <v>1244</v>
      </c>
      <c r="B241" t="s">
        <v>168</v>
      </c>
      <c r="C241">
        <v>5.8E-4</v>
      </c>
      <c r="D241">
        <v>6.93</v>
      </c>
      <c r="E241">
        <f t="shared" ref="E241:E253" si="2">ROUND((C241*D241),4)</f>
        <v>4.0000000000000001E-3</v>
      </c>
    </row>
    <row r="242" spans="1:5" x14ac:dyDescent="0.25">
      <c r="A242" s="3" t="s">
        <v>1245</v>
      </c>
      <c r="B242" t="s">
        <v>186</v>
      </c>
      <c r="C242">
        <v>2.7599999999999999E-3</v>
      </c>
      <c r="D242">
        <v>33.270000000000003</v>
      </c>
      <c r="E242">
        <f t="shared" si="2"/>
        <v>9.1800000000000007E-2</v>
      </c>
    </row>
    <row r="243" spans="1:5" ht="30" x14ac:dyDescent="0.25">
      <c r="A243" s="3" t="s">
        <v>1286</v>
      </c>
      <c r="B243" t="s">
        <v>182</v>
      </c>
      <c r="C243">
        <v>2</v>
      </c>
      <c r="D243">
        <v>0.54</v>
      </c>
      <c r="E243">
        <f t="shared" si="2"/>
        <v>1.08</v>
      </c>
    </row>
    <row r="244" spans="1:5" x14ac:dyDescent="0.25">
      <c r="A244" s="3" t="s">
        <v>1246</v>
      </c>
      <c r="B244" t="s">
        <v>168</v>
      </c>
      <c r="C244">
        <v>2.7599999999999999E-3</v>
      </c>
      <c r="D244">
        <v>27.73</v>
      </c>
      <c r="E244">
        <f t="shared" si="2"/>
        <v>7.6499999999999999E-2</v>
      </c>
    </row>
    <row r="245" spans="1:5" x14ac:dyDescent="0.25">
      <c r="A245" s="3" t="s">
        <v>1247</v>
      </c>
      <c r="B245" t="s">
        <v>168</v>
      </c>
      <c r="C245">
        <v>2.7599999999999999E-3</v>
      </c>
      <c r="D245">
        <v>11.73</v>
      </c>
      <c r="E245">
        <f t="shared" si="2"/>
        <v>3.2399999999999998E-2</v>
      </c>
    </row>
    <row r="246" spans="1:5" x14ac:dyDescent="0.25">
      <c r="A246" s="3" t="s">
        <v>1248</v>
      </c>
      <c r="B246" t="s">
        <v>168</v>
      </c>
      <c r="C246">
        <v>5.8E-4</v>
      </c>
      <c r="D246">
        <v>93.94</v>
      </c>
      <c r="E246">
        <f t="shared" si="2"/>
        <v>5.45E-2</v>
      </c>
    </row>
    <row r="247" spans="1:5" ht="30" x14ac:dyDescent="0.25">
      <c r="A247" s="3" t="s">
        <v>1287</v>
      </c>
      <c r="B247" t="s">
        <v>168</v>
      </c>
      <c r="C247">
        <v>1</v>
      </c>
      <c r="D247">
        <v>6.11</v>
      </c>
      <c r="E247">
        <f t="shared" si="2"/>
        <v>6.11</v>
      </c>
    </row>
    <row r="248" spans="1:5" ht="30" x14ac:dyDescent="0.25">
      <c r="A248" s="3" t="s">
        <v>1250</v>
      </c>
      <c r="B248" t="s">
        <v>168</v>
      </c>
      <c r="C248">
        <v>5.8E-4</v>
      </c>
      <c r="D248">
        <v>16</v>
      </c>
      <c r="E248">
        <f t="shared" si="2"/>
        <v>9.2999999999999992E-3</v>
      </c>
    </row>
    <row r="249" spans="1:5" x14ac:dyDescent="0.25">
      <c r="A249" s="3" t="s">
        <v>1251</v>
      </c>
      <c r="B249" t="s">
        <v>186</v>
      </c>
      <c r="C249">
        <v>2.7599999999999999E-3</v>
      </c>
      <c r="D249">
        <v>8.9</v>
      </c>
      <c r="E249">
        <f t="shared" si="2"/>
        <v>2.46E-2</v>
      </c>
    </row>
    <row r="250" spans="1:5" ht="30" x14ac:dyDescent="0.25">
      <c r="A250" s="3" t="s">
        <v>1222</v>
      </c>
      <c r="B250" t="s">
        <v>161</v>
      </c>
      <c r="C250">
        <v>0.2</v>
      </c>
      <c r="D250">
        <v>0.6</v>
      </c>
      <c r="E250">
        <f t="shared" si="2"/>
        <v>0.12</v>
      </c>
    </row>
    <row r="251" spans="1:5" ht="30" x14ac:dyDescent="0.25">
      <c r="A251" s="3" t="s">
        <v>1223</v>
      </c>
      <c r="B251" t="s">
        <v>161</v>
      </c>
      <c r="C251">
        <v>0.2</v>
      </c>
      <c r="D251">
        <v>0.7</v>
      </c>
      <c r="E251">
        <f t="shared" si="2"/>
        <v>0.14000000000000001</v>
      </c>
    </row>
    <row r="252" spans="1:5" ht="30" x14ac:dyDescent="0.25">
      <c r="A252" s="3" t="s">
        <v>1224</v>
      </c>
      <c r="B252" t="s">
        <v>161</v>
      </c>
      <c r="C252">
        <v>0.2</v>
      </c>
      <c r="D252">
        <v>0.09</v>
      </c>
      <c r="E252">
        <f t="shared" si="2"/>
        <v>1.7999999999999999E-2</v>
      </c>
    </row>
    <row r="253" spans="1:5" ht="30" x14ac:dyDescent="0.25">
      <c r="A253" s="3" t="s">
        <v>1225</v>
      </c>
      <c r="B253" t="s">
        <v>161</v>
      </c>
      <c r="C253">
        <v>0.2</v>
      </c>
      <c r="D253">
        <v>0.04</v>
      </c>
      <c r="E253">
        <f t="shared" si="2"/>
        <v>8.0000000000000002E-3</v>
      </c>
    </row>
    <row r="254" spans="1:5" x14ac:dyDescent="0.25">
      <c r="A254" s="3" t="s">
        <v>162</v>
      </c>
      <c r="B254" t="s">
        <v>9</v>
      </c>
      <c r="C254" t="s">
        <v>9</v>
      </c>
      <c r="D254" t="s">
        <v>9</v>
      </c>
      <c r="E254">
        <f>SUM(E241:E253)</f>
        <v>7.7690999999999999</v>
      </c>
    </row>
    <row r="256" spans="1:5" x14ac:dyDescent="0.25">
      <c r="A256" s="3" t="s">
        <v>163</v>
      </c>
      <c r="B256" t="s">
        <v>9</v>
      </c>
      <c r="C256" t="s">
        <v>9</v>
      </c>
      <c r="D256" t="s">
        <v>9</v>
      </c>
      <c r="E256">
        <f>E238+E254</f>
        <v>10.065099999999999</v>
      </c>
    </row>
    <row r="257" spans="1:5" x14ac:dyDescent="0.25">
      <c r="A257" s="3" t="s">
        <v>164</v>
      </c>
      <c r="B257" t="s">
        <v>9</v>
      </c>
      <c r="C257" t="s">
        <v>9</v>
      </c>
      <c r="D257" s="2">
        <v>0</v>
      </c>
      <c r="E257">
        <f>ROUND((E256*D257),4)</f>
        <v>0</v>
      </c>
    </row>
    <row r="258" spans="1:5" x14ac:dyDescent="0.25">
      <c r="A258" s="3" t="s">
        <v>165</v>
      </c>
      <c r="B258" t="s">
        <v>9</v>
      </c>
      <c r="C258" t="s">
        <v>9</v>
      </c>
      <c r="D258" t="s">
        <v>9</v>
      </c>
      <c r="E258">
        <f>SUM(E256:E257)</f>
        <v>10.065099999999999</v>
      </c>
    </row>
    <row r="260" spans="1:5" x14ac:dyDescent="0.25">
      <c r="A260" s="3" t="s">
        <v>1288</v>
      </c>
      <c r="B260" t="s">
        <v>524</v>
      </c>
    </row>
    <row r="261" spans="1:5" ht="30" x14ac:dyDescent="0.25">
      <c r="A261" s="3" t="s">
        <v>1289</v>
      </c>
    </row>
    <row r="262" spans="1:5" x14ac:dyDescent="0.25">
      <c r="A262" s="3" t="s">
        <v>166</v>
      </c>
    </row>
    <row r="264" spans="1:5" x14ac:dyDescent="0.25">
      <c r="A264" s="3" t="s">
        <v>156</v>
      </c>
      <c r="B264" t="s">
        <v>157</v>
      </c>
      <c r="C264" t="s">
        <v>158</v>
      </c>
      <c r="D264" t="s">
        <v>159</v>
      </c>
      <c r="E264" t="s">
        <v>160</v>
      </c>
    </row>
    <row r="265" spans="1:5" x14ac:dyDescent="0.25">
      <c r="A265" s="3" t="s">
        <v>1258</v>
      </c>
      <c r="B265" t="s">
        <v>161</v>
      </c>
      <c r="C265">
        <v>0.53</v>
      </c>
      <c r="D265">
        <v>8.66</v>
      </c>
      <c r="E265">
        <f>ROUND((C265*D265),4)</f>
        <v>4.5898000000000003</v>
      </c>
    </row>
    <row r="266" spans="1:5" x14ac:dyDescent="0.25">
      <c r="A266" s="3" t="s">
        <v>1259</v>
      </c>
      <c r="B266" t="s">
        <v>161</v>
      </c>
      <c r="C266">
        <v>0.53</v>
      </c>
      <c r="D266">
        <v>11.48</v>
      </c>
      <c r="E266">
        <f>ROUND((C266*D266),4)</f>
        <v>6.0843999999999996</v>
      </c>
    </row>
    <row r="267" spans="1:5" x14ac:dyDescent="0.25">
      <c r="A267" s="3" t="s">
        <v>162</v>
      </c>
      <c r="B267" t="s">
        <v>9</v>
      </c>
      <c r="C267" t="s">
        <v>9</v>
      </c>
      <c r="D267" t="s">
        <v>9</v>
      </c>
      <c r="E267">
        <f>SUM(E265:E266)</f>
        <v>10.674199999999999</v>
      </c>
    </row>
    <row r="269" spans="1:5" x14ac:dyDescent="0.25">
      <c r="A269" s="3" t="s">
        <v>167</v>
      </c>
      <c r="B269" t="s">
        <v>157</v>
      </c>
      <c r="C269" t="s">
        <v>158</v>
      </c>
      <c r="D269" t="s">
        <v>159</v>
      </c>
      <c r="E269" t="s">
        <v>160</v>
      </c>
    </row>
    <row r="270" spans="1:5" x14ac:dyDescent="0.25">
      <c r="A270" s="3" t="s">
        <v>1244</v>
      </c>
      <c r="B270" t="s">
        <v>168</v>
      </c>
      <c r="C270">
        <v>3.0739999999999999E-3</v>
      </c>
      <c r="D270">
        <v>6.93</v>
      </c>
      <c r="E270">
        <f t="shared" ref="E270:E281" si="3">ROUND((C270*D270),4)</f>
        <v>2.1299999999999999E-2</v>
      </c>
    </row>
    <row r="271" spans="1:5" x14ac:dyDescent="0.25">
      <c r="A271" s="3" t="s">
        <v>1245</v>
      </c>
      <c r="B271" t="s">
        <v>186</v>
      </c>
      <c r="C271">
        <v>1.4628E-2</v>
      </c>
      <c r="D271">
        <v>33.270000000000003</v>
      </c>
      <c r="E271">
        <f t="shared" si="3"/>
        <v>0.48670000000000002</v>
      </c>
    </row>
    <row r="272" spans="1:5" x14ac:dyDescent="0.25">
      <c r="A272" s="3" t="s">
        <v>1246</v>
      </c>
      <c r="B272" t="s">
        <v>168</v>
      </c>
      <c r="C272">
        <v>1.4628E-2</v>
      </c>
      <c r="D272">
        <v>27.73</v>
      </c>
      <c r="E272">
        <f t="shared" si="3"/>
        <v>0.40560000000000002</v>
      </c>
    </row>
    <row r="273" spans="1:5" x14ac:dyDescent="0.25">
      <c r="A273" s="3" t="s">
        <v>1247</v>
      </c>
      <c r="B273" t="s">
        <v>168</v>
      </c>
      <c r="C273">
        <v>1.4628E-2</v>
      </c>
      <c r="D273">
        <v>11.73</v>
      </c>
      <c r="E273">
        <f t="shared" si="3"/>
        <v>0.1716</v>
      </c>
    </row>
    <row r="274" spans="1:5" x14ac:dyDescent="0.25">
      <c r="A274" s="3" t="s">
        <v>1248</v>
      </c>
      <c r="B274" t="s">
        <v>168</v>
      </c>
      <c r="C274">
        <v>3.0739999999999999E-3</v>
      </c>
      <c r="D274">
        <v>93.94</v>
      </c>
      <c r="E274">
        <f t="shared" si="3"/>
        <v>0.2888</v>
      </c>
    </row>
    <row r="275" spans="1:5" ht="45" x14ac:dyDescent="0.25">
      <c r="A275" s="3" t="s">
        <v>1290</v>
      </c>
      <c r="B275" t="s">
        <v>168</v>
      </c>
      <c r="C275">
        <v>1</v>
      </c>
      <c r="D275">
        <v>17.760000000000002</v>
      </c>
      <c r="E275">
        <f t="shared" si="3"/>
        <v>17.760000000000002</v>
      </c>
    </row>
    <row r="276" spans="1:5" ht="30" x14ac:dyDescent="0.25">
      <c r="A276" s="3" t="s">
        <v>1250</v>
      </c>
      <c r="B276" t="s">
        <v>168</v>
      </c>
      <c r="C276">
        <v>3.0739999999999999E-3</v>
      </c>
      <c r="D276">
        <v>16</v>
      </c>
      <c r="E276">
        <f t="shared" si="3"/>
        <v>4.9200000000000001E-2</v>
      </c>
    </row>
    <row r="277" spans="1:5" x14ac:dyDescent="0.25">
      <c r="A277" s="3" t="s">
        <v>1251</v>
      </c>
      <c r="B277" t="s">
        <v>186</v>
      </c>
      <c r="C277">
        <v>1.4628E-2</v>
      </c>
      <c r="D277">
        <v>8.9</v>
      </c>
      <c r="E277">
        <f t="shared" si="3"/>
        <v>0.13020000000000001</v>
      </c>
    </row>
    <row r="278" spans="1:5" ht="30" x14ac:dyDescent="0.25">
      <c r="A278" s="3" t="s">
        <v>1222</v>
      </c>
      <c r="B278" t="s">
        <v>161</v>
      </c>
      <c r="C278">
        <v>1.06</v>
      </c>
      <c r="D278">
        <v>0.6</v>
      </c>
      <c r="E278">
        <f t="shared" si="3"/>
        <v>0.63600000000000001</v>
      </c>
    </row>
    <row r="279" spans="1:5" ht="30" x14ac:dyDescent="0.25">
      <c r="A279" s="3" t="s">
        <v>1223</v>
      </c>
      <c r="B279" t="s">
        <v>161</v>
      </c>
      <c r="C279">
        <v>1.06</v>
      </c>
      <c r="D279">
        <v>0.7</v>
      </c>
      <c r="E279">
        <f t="shared" si="3"/>
        <v>0.74199999999999999</v>
      </c>
    </row>
    <row r="280" spans="1:5" ht="30" x14ac:dyDescent="0.25">
      <c r="A280" s="3" t="s">
        <v>1224</v>
      </c>
      <c r="B280" t="s">
        <v>161</v>
      </c>
      <c r="C280">
        <v>1.06</v>
      </c>
      <c r="D280">
        <v>0.09</v>
      </c>
      <c r="E280">
        <f t="shared" si="3"/>
        <v>9.5399999999999999E-2</v>
      </c>
    </row>
    <row r="281" spans="1:5" ht="30" x14ac:dyDescent="0.25">
      <c r="A281" s="3" t="s">
        <v>1225</v>
      </c>
      <c r="B281" t="s">
        <v>161</v>
      </c>
      <c r="C281">
        <v>1.06</v>
      </c>
      <c r="D281">
        <v>0.04</v>
      </c>
      <c r="E281">
        <f t="shared" si="3"/>
        <v>4.24E-2</v>
      </c>
    </row>
    <row r="282" spans="1:5" x14ac:dyDescent="0.25">
      <c r="A282" s="3" t="s">
        <v>162</v>
      </c>
      <c r="B282" t="s">
        <v>9</v>
      </c>
      <c r="C282" t="s">
        <v>9</v>
      </c>
      <c r="D282" t="s">
        <v>9</v>
      </c>
      <c r="E282">
        <f>SUM(E270:E281)</f>
        <v>20.8292</v>
      </c>
    </row>
    <row r="284" spans="1:5" x14ac:dyDescent="0.25">
      <c r="A284" s="3" t="s">
        <v>163</v>
      </c>
      <c r="B284" t="s">
        <v>9</v>
      </c>
      <c r="C284" t="s">
        <v>9</v>
      </c>
      <c r="D284" t="s">
        <v>9</v>
      </c>
      <c r="E284">
        <f>E267+E282</f>
        <v>31.503399999999999</v>
      </c>
    </row>
    <row r="285" spans="1:5" x14ac:dyDescent="0.25">
      <c r="A285" s="3" t="s">
        <v>164</v>
      </c>
      <c r="B285" t="s">
        <v>9</v>
      </c>
      <c r="C285" t="s">
        <v>9</v>
      </c>
      <c r="D285" s="2">
        <v>0</v>
      </c>
      <c r="E285">
        <f>ROUND((E284*D285),4)</f>
        <v>0</v>
      </c>
    </row>
    <row r="286" spans="1:5" x14ac:dyDescent="0.25">
      <c r="A286" s="3" t="s">
        <v>165</v>
      </c>
      <c r="B286" t="s">
        <v>9</v>
      </c>
      <c r="C286" t="s">
        <v>9</v>
      </c>
      <c r="D286" t="s">
        <v>9</v>
      </c>
      <c r="E286">
        <f>SUM(E284:E285)</f>
        <v>31.503399999999999</v>
      </c>
    </row>
    <row r="288" spans="1:5" x14ac:dyDescent="0.25">
      <c r="A288" s="3" t="s">
        <v>1291</v>
      </c>
      <c r="B288" t="s">
        <v>16</v>
      </c>
    </row>
    <row r="289" spans="1:5" ht="30" x14ac:dyDescent="0.25">
      <c r="A289" s="3" t="s">
        <v>1292</v>
      </c>
    </row>
    <row r="290" spans="1:5" x14ac:dyDescent="0.25">
      <c r="A290" s="3" t="s">
        <v>169</v>
      </c>
    </row>
    <row r="292" spans="1:5" x14ac:dyDescent="0.25">
      <c r="A292" s="3" t="s">
        <v>156</v>
      </c>
      <c r="B292" t="s">
        <v>157</v>
      </c>
      <c r="C292" t="s">
        <v>158</v>
      </c>
      <c r="D292" t="s">
        <v>159</v>
      </c>
      <c r="E292" t="s">
        <v>160</v>
      </c>
    </row>
    <row r="293" spans="1:5" x14ac:dyDescent="0.25">
      <c r="A293" s="3" t="s">
        <v>1258</v>
      </c>
      <c r="B293" t="s">
        <v>161</v>
      </c>
      <c r="C293">
        <v>0.45</v>
      </c>
      <c r="D293">
        <v>8.66</v>
      </c>
      <c r="E293">
        <f>ROUND((C293*D293),4)</f>
        <v>3.8969999999999998</v>
      </c>
    </row>
    <row r="294" spans="1:5" x14ac:dyDescent="0.25">
      <c r="A294" s="3" t="s">
        <v>1259</v>
      </c>
      <c r="B294" t="s">
        <v>161</v>
      </c>
      <c r="C294">
        <v>0.45</v>
      </c>
      <c r="D294">
        <v>11.48</v>
      </c>
      <c r="E294">
        <f>ROUND((C294*D294),4)</f>
        <v>5.1660000000000004</v>
      </c>
    </row>
    <row r="295" spans="1:5" x14ac:dyDescent="0.25">
      <c r="A295" s="3" t="s">
        <v>162</v>
      </c>
      <c r="B295" t="s">
        <v>9</v>
      </c>
      <c r="C295" t="s">
        <v>9</v>
      </c>
      <c r="D295" t="s">
        <v>9</v>
      </c>
      <c r="E295">
        <f>SUM(E293:E294)</f>
        <v>9.0630000000000006</v>
      </c>
    </row>
    <row r="297" spans="1:5" x14ac:dyDescent="0.25">
      <c r="A297" s="3" t="s">
        <v>167</v>
      </c>
      <c r="B297" t="s">
        <v>157</v>
      </c>
      <c r="C297" t="s">
        <v>158</v>
      </c>
      <c r="D297" t="s">
        <v>159</v>
      </c>
      <c r="E297" t="s">
        <v>160</v>
      </c>
    </row>
    <row r="298" spans="1:5" x14ac:dyDescent="0.25">
      <c r="A298" s="3" t="s">
        <v>1244</v>
      </c>
      <c r="B298" t="s">
        <v>168</v>
      </c>
      <c r="C298">
        <v>2.6099999999999999E-3</v>
      </c>
      <c r="D298">
        <v>6.93</v>
      </c>
      <c r="E298">
        <f t="shared" ref="E298:E309" si="4">ROUND((C298*D298),4)</f>
        <v>1.8100000000000002E-2</v>
      </c>
    </row>
    <row r="299" spans="1:5" x14ac:dyDescent="0.25">
      <c r="A299" s="3" t="s">
        <v>1245</v>
      </c>
      <c r="B299" t="s">
        <v>186</v>
      </c>
      <c r="C299">
        <v>1.242E-2</v>
      </c>
      <c r="D299">
        <v>33.270000000000003</v>
      </c>
      <c r="E299">
        <f t="shared" si="4"/>
        <v>0.41320000000000001</v>
      </c>
    </row>
    <row r="300" spans="1:5" x14ac:dyDescent="0.25">
      <c r="A300" s="3" t="s">
        <v>1246</v>
      </c>
      <c r="B300" t="s">
        <v>168</v>
      </c>
      <c r="C300">
        <v>1.242E-2</v>
      </c>
      <c r="D300">
        <v>27.73</v>
      </c>
      <c r="E300">
        <f t="shared" si="4"/>
        <v>0.34439999999999998</v>
      </c>
    </row>
    <row r="301" spans="1:5" x14ac:dyDescent="0.25">
      <c r="A301" s="3" t="s">
        <v>1247</v>
      </c>
      <c r="B301" t="s">
        <v>168</v>
      </c>
      <c r="C301">
        <v>1.242E-2</v>
      </c>
      <c r="D301">
        <v>11.73</v>
      </c>
      <c r="E301">
        <f t="shared" si="4"/>
        <v>0.1457</v>
      </c>
    </row>
    <row r="302" spans="1:5" x14ac:dyDescent="0.25">
      <c r="A302" s="3" t="s">
        <v>1248</v>
      </c>
      <c r="B302" t="s">
        <v>168</v>
      </c>
      <c r="C302">
        <v>2.6099999999999999E-3</v>
      </c>
      <c r="D302">
        <v>93.94</v>
      </c>
      <c r="E302">
        <f t="shared" si="4"/>
        <v>0.2452</v>
      </c>
    </row>
    <row r="303" spans="1:5" x14ac:dyDescent="0.25">
      <c r="A303" s="3" t="s">
        <v>1293</v>
      </c>
      <c r="B303" t="s">
        <v>170</v>
      </c>
      <c r="C303">
        <v>1.1000000000000001</v>
      </c>
      <c r="D303">
        <v>4.59</v>
      </c>
      <c r="E303">
        <f t="shared" si="4"/>
        <v>5.0490000000000004</v>
      </c>
    </row>
    <row r="304" spans="1:5" ht="30" x14ac:dyDescent="0.25">
      <c r="A304" s="3" t="s">
        <v>1250</v>
      </c>
      <c r="B304" t="s">
        <v>168</v>
      </c>
      <c r="C304">
        <v>2.6099999999999999E-3</v>
      </c>
      <c r="D304">
        <v>16</v>
      </c>
      <c r="E304">
        <f t="shared" si="4"/>
        <v>4.1799999999999997E-2</v>
      </c>
    </row>
    <row r="305" spans="1:5" x14ac:dyDescent="0.25">
      <c r="A305" s="3" t="s">
        <v>1251</v>
      </c>
      <c r="B305" t="s">
        <v>186</v>
      </c>
      <c r="C305">
        <v>1.242E-2</v>
      </c>
      <c r="D305">
        <v>8.9</v>
      </c>
      <c r="E305">
        <f t="shared" si="4"/>
        <v>0.1105</v>
      </c>
    </row>
    <row r="306" spans="1:5" ht="30" x14ac:dyDescent="0.25">
      <c r="A306" s="3" t="s">
        <v>1222</v>
      </c>
      <c r="B306" t="s">
        <v>161</v>
      </c>
      <c r="C306">
        <v>0.9</v>
      </c>
      <c r="D306">
        <v>0.6</v>
      </c>
      <c r="E306">
        <f t="shared" si="4"/>
        <v>0.54</v>
      </c>
    </row>
    <row r="307" spans="1:5" ht="30" x14ac:dyDescent="0.25">
      <c r="A307" s="3" t="s">
        <v>1223</v>
      </c>
      <c r="B307" t="s">
        <v>161</v>
      </c>
      <c r="C307">
        <v>0.9</v>
      </c>
      <c r="D307">
        <v>0.7</v>
      </c>
      <c r="E307">
        <f t="shared" si="4"/>
        <v>0.63</v>
      </c>
    </row>
    <row r="308" spans="1:5" ht="30" x14ac:dyDescent="0.25">
      <c r="A308" s="3" t="s">
        <v>1224</v>
      </c>
      <c r="B308" t="s">
        <v>161</v>
      </c>
      <c r="C308">
        <v>0.9</v>
      </c>
      <c r="D308">
        <v>0.09</v>
      </c>
      <c r="E308">
        <f t="shared" si="4"/>
        <v>8.1000000000000003E-2</v>
      </c>
    </row>
    <row r="309" spans="1:5" ht="30" x14ac:dyDescent="0.25">
      <c r="A309" s="3" t="s">
        <v>1225</v>
      </c>
      <c r="B309" t="s">
        <v>161</v>
      </c>
      <c r="C309">
        <v>0.9</v>
      </c>
      <c r="D309">
        <v>0.04</v>
      </c>
      <c r="E309">
        <f t="shared" si="4"/>
        <v>3.5999999999999997E-2</v>
      </c>
    </row>
    <row r="310" spans="1:5" x14ac:dyDescent="0.25">
      <c r="A310" s="3" t="s">
        <v>162</v>
      </c>
      <c r="B310" t="s">
        <v>9</v>
      </c>
      <c r="C310" t="s">
        <v>9</v>
      </c>
      <c r="D310" t="s">
        <v>9</v>
      </c>
      <c r="E310">
        <f>SUM(E298:E309)</f>
        <v>7.6549000000000005</v>
      </c>
    </row>
    <row r="312" spans="1:5" x14ac:dyDescent="0.25">
      <c r="A312" s="3" t="s">
        <v>163</v>
      </c>
      <c r="B312" t="s">
        <v>9</v>
      </c>
      <c r="C312" t="s">
        <v>9</v>
      </c>
      <c r="D312" t="s">
        <v>9</v>
      </c>
      <c r="E312">
        <f>E295+E310</f>
        <v>16.7179</v>
      </c>
    </row>
    <row r="313" spans="1:5" x14ac:dyDescent="0.25">
      <c r="A313" s="3" t="s">
        <v>164</v>
      </c>
      <c r="B313" t="s">
        <v>9</v>
      </c>
      <c r="C313" t="s">
        <v>9</v>
      </c>
      <c r="D313" s="2">
        <v>0</v>
      </c>
      <c r="E313">
        <f>ROUND((E312*D313),4)</f>
        <v>0</v>
      </c>
    </row>
    <row r="314" spans="1:5" x14ac:dyDescent="0.25">
      <c r="A314" s="3" t="s">
        <v>165</v>
      </c>
      <c r="B314" t="s">
        <v>9</v>
      </c>
      <c r="C314" t="s">
        <v>9</v>
      </c>
      <c r="D314" t="s">
        <v>9</v>
      </c>
      <c r="E314">
        <f>SUM(E312:E313)</f>
        <v>16.7179</v>
      </c>
    </row>
    <row r="316" spans="1:5" x14ac:dyDescent="0.25">
      <c r="A316" s="3" t="s">
        <v>1294</v>
      </c>
      <c r="B316" t="s">
        <v>529</v>
      </c>
    </row>
    <row r="317" spans="1:5" ht="30" x14ac:dyDescent="0.25">
      <c r="A317" s="3" t="s">
        <v>308</v>
      </c>
    </row>
    <row r="318" spans="1:5" x14ac:dyDescent="0.25">
      <c r="A318" s="3" t="s">
        <v>169</v>
      </c>
    </row>
    <row r="320" spans="1:5" x14ac:dyDescent="0.25">
      <c r="A320" s="3" t="s">
        <v>167</v>
      </c>
      <c r="B320" t="s">
        <v>157</v>
      </c>
      <c r="C320" t="s">
        <v>158</v>
      </c>
      <c r="D320" t="s">
        <v>159</v>
      </c>
      <c r="E320" t="s">
        <v>160</v>
      </c>
    </row>
    <row r="321" spans="1:5" ht="30" x14ac:dyDescent="0.25">
      <c r="A321" s="3" t="s">
        <v>1295</v>
      </c>
      <c r="B321" t="s">
        <v>170</v>
      </c>
      <c r="C321">
        <v>1</v>
      </c>
      <c r="D321">
        <v>44.81</v>
      </c>
      <c r="E321">
        <f>ROUND((C321*D321),4)</f>
        <v>44.81</v>
      </c>
    </row>
    <row r="322" spans="1:5" x14ac:dyDescent="0.25">
      <c r="A322" s="3" t="s">
        <v>162</v>
      </c>
      <c r="B322" t="s">
        <v>9</v>
      </c>
      <c r="C322" t="s">
        <v>9</v>
      </c>
      <c r="D322" t="s">
        <v>9</v>
      </c>
      <c r="E322">
        <f>SUM(E321:E321)</f>
        <v>44.81</v>
      </c>
    </row>
    <row r="324" spans="1:5" x14ac:dyDescent="0.25">
      <c r="A324" s="3" t="s">
        <v>163</v>
      </c>
      <c r="B324" t="s">
        <v>9</v>
      </c>
      <c r="C324" t="s">
        <v>9</v>
      </c>
      <c r="D324" t="s">
        <v>9</v>
      </c>
      <c r="E324">
        <f>E322</f>
        <v>44.81</v>
      </c>
    </row>
    <row r="325" spans="1:5" x14ac:dyDescent="0.25">
      <c r="A325" s="3" t="s">
        <v>164</v>
      </c>
      <c r="B325" t="s">
        <v>9</v>
      </c>
      <c r="C325" t="s">
        <v>9</v>
      </c>
      <c r="D325" s="2">
        <v>0</v>
      </c>
      <c r="E325">
        <f>ROUND((E324*D325),4)</f>
        <v>0</v>
      </c>
    </row>
    <row r="326" spans="1:5" x14ac:dyDescent="0.25">
      <c r="A326" s="3" t="s">
        <v>165</v>
      </c>
      <c r="B326" t="s">
        <v>9</v>
      </c>
      <c r="C326" t="s">
        <v>9</v>
      </c>
      <c r="D326" t="s">
        <v>9</v>
      </c>
      <c r="E326">
        <f>SUM(E324:E325)</f>
        <v>44.81</v>
      </c>
    </row>
    <row r="328" spans="1:5" x14ac:dyDescent="0.25">
      <c r="A328" s="3" t="s">
        <v>1296</v>
      </c>
      <c r="B328" t="s">
        <v>532</v>
      </c>
    </row>
    <row r="329" spans="1:5" ht="30" x14ac:dyDescent="0.25">
      <c r="A329" s="3" t="s">
        <v>1297</v>
      </c>
    </row>
    <row r="330" spans="1:5" x14ac:dyDescent="0.25">
      <c r="A330" s="3" t="s">
        <v>169</v>
      </c>
    </row>
    <row r="332" spans="1:5" x14ac:dyDescent="0.25">
      <c r="A332" s="3" t="s">
        <v>156</v>
      </c>
      <c r="B332" t="s">
        <v>157</v>
      </c>
      <c r="C332" t="s">
        <v>158</v>
      </c>
      <c r="D332" t="s">
        <v>159</v>
      </c>
      <c r="E332" t="s">
        <v>160</v>
      </c>
    </row>
    <row r="333" spans="1:5" x14ac:dyDescent="0.25">
      <c r="A333" s="3" t="s">
        <v>1298</v>
      </c>
      <c r="B333" t="s">
        <v>161</v>
      </c>
      <c r="C333">
        <v>0.9</v>
      </c>
      <c r="D333">
        <v>4.7699999999999996</v>
      </c>
      <c r="E333">
        <f>ROUND((C333*D333),4)</f>
        <v>4.2930000000000001</v>
      </c>
    </row>
    <row r="334" spans="1:5" x14ac:dyDescent="0.25">
      <c r="A334" s="3" t="s">
        <v>1273</v>
      </c>
      <c r="B334" t="s">
        <v>161</v>
      </c>
      <c r="C334">
        <v>0.9</v>
      </c>
      <c r="D334">
        <v>6.49</v>
      </c>
      <c r="E334">
        <f>ROUND((C334*D334),4)</f>
        <v>5.8410000000000002</v>
      </c>
    </row>
    <row r="335" spans="1:5" x14ac:dyDescent="0.25">
      <c r="A335" s="3" t="s">
        <v>162</v>
      </c>
      <c r="B335" t="s">
        <v>9</v>
      </c>
      <c r="C335" t="s">
        <v>9</v>
      </c>
      <c r="D335" t="s">
        <v>9</v>
      </c>
      <c r="E335">
        <f>SUM(E333:E334)</f>
        <v>10.134</v>
      </c>
    </row>
    <row r="337" spans="1:5" x14ac:dyDescent="0.25">
      <c r="A337" s="3" t="s">
        <v>167</v>
      </c>
      <c r="B337" t="s">
        <v>157</v>
      </c>
      <c r="C337" t="s">
        <v>158</v>
      </c>
      <c r="D337" t="s">
        <v>159</v>
      </c>
      <c r="E337" t="s">
        <v>160</v>
      </c>
    </row>
    <row r="338" spans="1:5" ht="30" x14ac:dyDescent="0.25">
      <c r="A338" s="3" t="s">
        <v>1299</v>
      </c>
      <c r="B338" t="s">
        <v>170</v>
      </c>
      <c r="C338">
        <v>1</v>
      </c>
      <c r="D338">
        <v>13.51</v>
      </c>
      <c r="E338">
        <f>ROUND((C338*D338),4)</f>
        <v>13.51</v>
      </c>
    </row>
    <row r="339" spans="1:5" x14ac:dyDescent="0.25">
      <c r="A339" s="3" t="s">
        <v>162</v>
      </c>
      <c r="B339" t="s">
        <v>9</v>
      </c>
      <c r="C339" t="s">
        <v>9</v>
      </c>
      <c r="D339" t="s">
        <v>9</v>
      </c>
      <c r="E339">
        <f>SUM(E338:E338)</f>
        <v>13.51</v>
      </c>
    </row>
    <row r="341" spans="1:5" x14ac:dyDescent="0.25">
      <c r="A341" s="3" t="s">
        <v>163</v>
      </c>
      <c r="B341" t="s">
        <v>9</v>
      </c>
      <c r="C341" t="s">
        <v>9</v>
      </c>
      <c r="D341" t="s">
        <v>9</v>
      </c>
      <c r="E341">
        <f>E335+E339</f>
        <v>23.643999999999998</v>
      </c>
    </row>
    <row r="342" spans="1:5" x14ac:dyDescent="0.25">
      <c r="A342" s="3" t="s">
        <v>164</v>
      </c>
      <c r="B342" t="s">
        <v>9</v>
      </c>
      <c r="C342" t="s">
        <v>9</v>
      </c>
      <c r="D342" s="2">
        <v>0</v>
      </c>
      <c r="E342">
        <f>ROUND((E341*D342),4)</f>
        <v>0</v>
      </c>
    </row>
    <row r="343" spans="1:5" x14ac:dyDescent="0.25">
      <c r="A343" s="3" t="s">
        <v>165</v>
      </c>
      <c r="B343" t="s">
        <v>9</v>
      </c>
      <c r="C343" t="s">
        <v>9</v>
      </c>
      <c r="D343" t="s">
        <v>9</v>
      </c>
      <c r="E343">
        <f>SUM(E341:E342)</f>
        <v>23.643999999999998</v>
      </c>
    </row>
    <row r="345" spans="1:5" x14ac:dyDescent="0.25">
      <c r="A345" s="3" t="s">
        <v>1300</v>
      </c>
      <c r="B345" t="s">
        <v>536</v>
      </c>
    </row>
    <row r="346" spans="1:5" ht="30" x14ac:dyDescent="0.25">
      <c r="A346" s="3" t="s">
        <v>1301</v>
      </c>
    </row>
    <row r="347" spans="1:5" x14ac:dyDescent="0.25">
      <c r="A347" s="3" t="s">
        <v>166</v>
      </c>
    </row>
    <row r="349" spans="1:5" x14ac:dyDescent="0.25">
      <c r="A349" s="3" t="s">
        <v>156</v>
      </c>
      <c r="B349" t="s">
        <v>157</v>
      </c>
      <c r="C349" t="s">
        <v>158</v>
      </c>
      <c r="D349" t="s">
        <v>159</v>
      </c>
      <c r="E349" t="s">
        <v>160</v>
      </c>
    </row>
    <row r="350" spans="1:5" x14ac:dyDescent="0.25">
      <c r="A350" s="3" t="s">
        <v>1302</v>
      </c>
      <c r="B350" t="s">
        <v>161</v>
      </c>
      <c r="C350">
        <v>0.1</v>
      </c>
      <c r="D350">
        <v>6.41</v>
      </c>
      <c r="E350">
        <f>ROUND((C350*D350),4)</f>
        <v>0.64100000000000001</v>
      </c>
    </row>
    <row r="351" spans="1:5" x14ac:dyDescent="0.25">
      <c r="A351" s="3" t="s">
        <v>1303</v>
      </c>
      <c r="B351" t="s">
        <v>161</v>
      </c>
      <c r="C351">
        <v>0.1</v>
      </c>
      <c r="D351">
        <v>9.51</v>
      </c>
      <c r="E351">
        <f>ROUND((C351*D351),4)</f>
        <v>0.95099999999999996</v>
      </c>
    </row>
    <row r="352" spans="1:5" x14ac:dyDescent="0.25">
      <c r="A352" s="3" t="s">
        <v>162</v>
      </c>
      <c r="B352" t="s">
        <v>9</v>
      </c>
      <c r="C352" t="s">
        <v>9</v>
      </c>
      <c r="D352" t="s">
        <v>9</v>
      </c>
      <c r="E352">
        <f>SUM(E350:E351)</f>
        <v>1.5920000000000001</v>
      </c>
    </row>
    <row r="354" spans="1:5" x14ac:dyDescent="0.25">
      <c r="A354" s="3" t="s">
        <v>167</v>
      </c>
      <c r="B354" t="s">
        <v>157</v>
      </c>
      <c r="C354" t="s">
        <v>158</v>
      </c>
      <c r="D354" t="s">
        <v>159</v>
      </c>
      <c r="E354" t="s">
        <v>160</v>
      </c>
    </row>
    <row r="355" spans="1:5" ht="30" x14ac:dyDescent="0.25">
      <c r="A355" s="3" t="s">
        <v>1304</v>
      </c>
      <c r="B355" t="s">
        <v>168</v>
      </c>
      <c r="C355">
        <v>1</v>
      </c>
      <c r="D355">
        <v>0.14000000000000001</v>
      </c>
      <c r="E355">
        <f t="shared" ref="E355:E377" si="5">ROUND((C355*D355),4)</f>
        <v>0.14000000000000001</v>
      </c>
    </row>
    <row r="356" spans="1:5" ht="30" x14ac:dyDescent="0.25">
      <c r="A356" s="3" t="s">
        <v>1305</v>
      </c>
      <c r="B356" t="s">
        <v>168</v>
      </c>
      <c r="C356">
        <v>1.5900000000000001E-2</v>
      </c>
      <c r="D356">
        <v>2.35</v>
      </c>
      <c r="E356">
        <f t="shared" si="5"/>
        <v>3.7400000000000003E-2</v>
      </c>
    </row>
    <row r="357" spans="1:5" x14ac:dyDescent="0.25">
      <c r="A357" s="3" t="s">
        <v>1306</v>
      </c>
      <c r="B357" t="s">
        <v>168</v>
      </c>
      <c r="C357">
        <v>2.0400000000000001E-2</v>
      </c>
      <c r="D357">
        <v>4.5</v>
      </c>
      <c r="E357">
        <f t="shared" si="5"/>
        <v>9.1800000000000007E-2</v>
      </c>
    </row>
    <row r="358" spans="1:5" x14ac:dyDescent="0.25">
      <c r="A358" s="3" t="s">
        <v>1307</v>
      </c>
      <c r="B358" t="s">
        <v>168</v>
      </c>
      <c r="C358">
        <v>4.0000000000000002E-4</v>
      </c>
      <c r="D358">
        <v>48</v>
      </c>
      <c r="E358">
        <f t="shared" si="5"/>
        <v>1.9199999999999998E-2</v>
      </c>
    </row>
    <row r="359" spans="1:5" x14ac:dyDescent="0.25">
      <c r="A359" s="3" t="s">
        <v>1308</v>
      </c>
      <c r="B359" t="s">
        <v>1309</v>
      </c>
      <c r="C359">
        <v>2.0000000000000001E-4</v>
      </c>
      <c r="D359">
        <v>5</v>
      </c>
      <c r="E359">
        <f t="shared" si="5"/>
        <v>1E-3</v>
      </c>
    </row>
    <row r="360" spans="1:5" x14ac:dyDescent="0.25">
      <c r="A360" s="3" t="s">
        <v>1310</v>
      </c>
      <c r="B360" t="s">
        <v>168</v>
      </c>
      <c r="C360">
        <v>0</v>
      </c>
      <c r="D360">
        <v>6.5</v>
      </c>
      <c r="E360">
        <f t="shared" si="5"/>
        <v>0</v>
      </c>
    </row>
    <row r="361" spans="1:5" x14ac:dyDescent="0.25">
      <c r="A361" s="3" t="s">
        <v>1311</v>
      </c>
      <c r="B361" t="s">
        <v>168</v>
      </c>
      <c r="C361">
        <v>0</v>
      </c>
      <c r="D361">
        <v>15.39</v>
      </c>
      <c r="E361">
        <f t="shared" si="5"/>
        <v>0</v>
      </c>
    </row>
    <row r="362" spans="1:5" ht="30" x14ac:dyDescent="0.25">
      <c r="A362" s="3" t="s">
        <v>1312</v>
      </c>
      <c r="B362" t="s">
        <v>168</v>
      </c>
      <c r="C362">
        <v>0</v>
      </c>
      <c r="D362">
        <v>98.04</v>
      </c>
      <c r="E362">
        <f t="shared" si="5"/>
        <v>0</v>
      </c>
    </row>
    <row r="363" spans="1:5" x14ac:dyDescent="0.25">
      <c r="A363" s="3" t="s">
        <v>1313</v>
      </c>
      <c r="B363" t="s">
        <v>186</v>
      </c>
      <c r="C363">
        <v>4.0000000000000002E-4</v>
      </c>
      <c r="D363">
        <v>8.7899999999999991</v>
      </c>
      <c r="E363">
        <f t="shared" si="5"/>
        <v>3.5000000000000001E-3</v>
      </c>
    </row>
    <row r="364" spans="1:5" ht="30" x14ac:dyDescent="0.25">
      <c r="A364" s="3" t="s">
        <v>1314</v>
      </c>
      <c r="B364" t="s">
        <v>186</v>
      </c>
      <c r="C364">
        <v>2.0000000000000001E-4</v>
      </c>
      <c r="D364">
        <v>32.85</v>
      </c>
      <c r="E364">
        <f t="shared" si="5"/>
        <v>6.6E-3</v>
      </c>
    </row>
    <row r="365" spans="1:5" x14ac:dyDescent="0.25">
      <c r="A365" s="3" t="s">
        <v>1315</v>
      </c>
      <c r="B365" t="s">
        <v>168</v>
      </c>
      <c r="C365">
        <v>0</v>
      </c>
      <c r="D365">
        <v>27.38</v>
      </c>
      <c r="E365">
        <f t="shared" si="5"/>
        <v>0</v>
      </c>
    </row>
    <row r="366" spans="1:5" x14ac:dyDescent="0.25">
      <c r="A366" s="3" t="s">
        <v>1316</v>
      </c>
      <c r="B366" t="s">
        <v>168</v>
      </c>
      <c r="C366">
        <v>2.0000000000000001E-4</v>
      </c>
      <c r="D366">
        <v>11.58</v>
      </c>
      <c r="E366">
        <f t="shared" si="5"/>
        <v>2.3E-3</v>
      </c>
    </row>
    <row r="367" spans="1:5" x14ac:dyDescent="0.25">
      <c r="A367" s="3" t="s">
        <v>1317</v>
      </c>
      <c r="B367" t="s">
        <v>168</v>
      </c>
      <c r="C367">
        <v>0</v>
      </c>
      <c r="D367">
        <v>17.95</v>
      </c>
      <c r="E367">
        <f t="shared" si="5"/>
        <v>0</v>
      </c>
    </row>
    <row r="368" spans="1:5" x14ac:dyDescent="0.25">
      <c r="A368" s="3" t="s">
        <v>1318</v>
      </c>
      <c r="B368" t="s">
        <v>168</v>
      </c>
      <c r="C368">
        <v>0</v>
      </c>
      <c r="D368">
        <v>49.1</v>
      </c>
      <c r="E368">
        <f t="shared" si="5"/>
        <v>0</v>
      </c>
    </row>
    <row r="369" spans="1:5" x14ac:dyDescent="0.25">
      <c r="A369" s="3" t="s">
        <v>1319</v>
      </c>
      <c r="B369" t="s">
        <v>168</v>
      </c>
      <c r="C369">
        <v>0</v>
      </c>
      <c r="D369">
        <v>32.6</v>
      </c>
      <c r="E369">
        <f t="shared" si="5"/>
        <v>0</v>
      </c>
    </row>
    <row r="370" spans="1:5" x14ac:dyDescent="0.25">
      <c r="A370" s="3" t="s">
        <v>1320</v>
      </c>
      <c r="B370" t="s">
        <v>168</v>
      </c>
      <c r="C370">
        <v>1E-3</v>
      </c>
      <c r="D370">
        <v>80</v>
      </c>
      <c r="E370">
        <f t="shared" si="5"/>
        <v>0.08</v>
      </c>
    </row>
    <row r="371" spans="1:5" x14ac:dyDescent="0.25">
      <c r="A371" s="3" t="s">
        <v>1321</v>
      </c>
      <c r="B371" t="s">
        <v>168</v>
      </c>
      <c r="C371">
        <v>1E-3</v>
      </c>
      <c r="D371">
        <v>1.6</v>
      </c>
      <c r="E371">
        <f t="shared" si="5"/>
        <v>1.6000000000000001E-3</v>
      </c>
    </row>
    <row r="372" spans="1:5" x14ac:dyDescent="0.25">
      <c r="A372" s="3" t="s">
        <v>1322</v>
      </c>
      <c r="B372" t="s">
        <v>168</v>
      </c>
      <c r="C372">
        <v>4.0000000000000002E-4</v>
      </c>
      <c r="D372">
        <v>32.979999999999997</v>
      </c>
      <c r="E372">
        <f t="shared" si="5"/>
        <v>1.32E-2</v>
      </c>
    </row>
    <row r="373" spans="1:5" x14ac:dyDescent="0.25">
      <c r="A373" s="3" t="s">
        <v>1323</v>
      </c>
      <c r="B373" t="s">
        <v>168</v>
      </c>
      <c r="C373">
        <v>0</v>
      </c>
      <c r="D373">
        <v>10.95</v>
      </c>
      <c r="E373">
        <f t="shared" si="5"/>
        <v>0</v>
      </c>
    </row>
    <row r="374" spans="1:5" x14ac:dyDescent="0.25">
      <c r="A374" s="3" t="s">
        <v>1324</v>
      </c>
      <c r="B374" t="s">
        <v>168</v>
      </c>
      <c r="C374">
        <v>0</v>
      </c>
      <c r="D374">
        <v>17.29</v>
      </c>
      <c r="E374">
        <f t="shared" si="5"/>
        <v>0</v>
      </c>
    </row>
    <row r="375" spans="1:5" x14ac:dyDescent="0.25">
      <c r="A375" s="3" t="s">
        <v>1325</v>
      </c>
      <c r="B375" t="s">
        <v>168</v>
      </c>
      <c r="C375">
        <v>1E-3</v>
      </c>
      <c r="D375">
        <v>5.65</v>
      </c>
      <c r="E375">
        <f t="shared" si="5"/>
        <v>5.7000000000000002E-3</v>
      </c>
    </row>
    <row r="376" spans="1:5" x14ac:dyDescent="0.25">
      <c r="A376" s="3" t="s">
        <v>1326</v>
      </c>
      <c r="B376" t="s">
        <v>182</v>
      </c>
      <c r="C376">
        <v>0</v>
      </c>
      <c r="D376">
        <v>197</v>
      </c>
      <c r="E376">
        <f t="shared" si="5"/>
        <v>0</v>
      </c>
    </row>
    <row r="377" spans="1:5" ht="30" x14ac:dyDescent="0.25">
      <c r="A377" s="3" t="s">
        <v>1327</v>
      </c>
      <c r="B377" t="s">
        <v>168</v>
      </c>
      <c r="C377">
        <v>2.0400000000000001E-2</v>
      </c>
      <c r="D377">
        <v>2.5</v>
      </c>
      <c r="E377">
        <f t="shared" si="5"/>
        <v>5.0999999999999997E-2</v>
      </c>
    </row>
    <row r="378" spans="1:5" x14ac:dyDescent="0.25">
      <c r="A378" s="3" t="s">
        <v>162</v>
      </c>
      <c r="B378" t="s">
        <v>9</v>
      </c>
      <c r="C378" t="s">
        <v>9</v>
      </c>
      <c r="D378" t="s">
        <v>9</v>
      </c>
      <c r="E378">
        <f>SUM(E355:E377)</f>
        <v>0.45329999999999998</v>
      </c>
    </row>
    <row r="380" spans="1:5" x14ac:dyDescent="0.25">
      <c r="A380" s="3" t="s">
        <v>163</v>
      </c>
      <c r="B380" t="s">
        <v>9</v>
      </c>
      <c r="C380" t="s">
        <v>9</v>
      </c>
      <c r="D380" t="s">
        <v>9</v>
      </c>
      <c r="E380">
        <f>E352+E378</f>
        <v>2.0453000000000001</v>
      </c>
    </row>
    <row r="381" spans="1:5" x14ac:dyDescent="0.25">
      <c r="A381" s="3" t="s">
        <v>164</v>
      </c>
      <c r="B381" t="s">
        <v>9</v>
      </c>
      <c r="C381" t="s">
        <v>9</v>
      </c>
      <c r="D381" s="2">
        <v>0</v>
      </c>
      <c r="E381">
        <f>ROUND((E380*D381),4)</f>
        <v>0</v>
      </c>
    </row>
    <row r="382" spans="1:5" x14ac:dyDescent="0.25">
      <c r="A382" s="3" t="s">
        <v>165</v>
      </c>
      <c r="B382" t="s">
        <v>9</v>
      </c>
      <c r="C382" t="s">
        <v>9</v>
      </c>
      <c r="D382" t="s">
        <v>9</v>
      </c>
      <c r="E382">
        <f>SUM(E380:E381)</f>
        <v>2.0453000000000001</v>
      </c>
    </row>
    <row r="384" spans="1:5" x14ac:dyDescent="0.25">
      <c r="A384" s="3" t="s">
        <v>1328</v>
      </c>
      <c r="B384" t="s">
        <v>540</v>
      </c>
    </row>
    <row r="385" spans="1:5" ht="30" x14ac:dyDescent="0.25">
      <c r="A385" s="3" t="s">
        <v>1329</v>
      </c>
    </row>
    <row r="386" spans="1:5" x14ac:dyDescent="0.25">
      <c r="A386" s="3" t="s">
        <v>169</v>
      </c>
    </row>
    <row r="388" spans="1:5" x14ac:dyDescent="0.25">
      <c r="A388" s="3" t="s">
        <v>167</v>
      </c>
      <c r="B388" t="s">
        <v>157</v>
      </c>
      <c r="C388" t="s">
        <v>158</v>
      </c>
      <c r="D388" t="s">
        <v>159</v>
      </c>
      <c r="E388" t="s">
        <v>160</v>
      </c>
    </row>
    <row r="389" spans="1:5" ht="30" x14ac:dyDescent="0.25">
      <c r="A389" s="3" t="s">
        <v>1330</v>
      </c>
      <c r="B389" t="s">
        <v>170</v>
      </c>
      <c r="C389">
        <v>1</v>
      </c>
      <c r="D389">
        <v>7.39</v>
      </c>
      <c r="E389">
        <f>ROUND((C389*D389),4)</f>
        <v>7.39</v>
      </c>
    </row>
    <row r="390" spans="1:5" x14ac:dyDescent="0.25">
      <c r="A390" s="3" t="s">
        <v>162</v>
      </c>
      <c r="B390" t="s">
        <v>9</v>
      </c>
      <c r="C390" t="s">
        <v>9</v>
      </c>
      <c r="D390" t="s">
        <v>9</v>
      </c>
      <c r="E390">
        <f>SUM(E389:E389)</f>
        <v>7.39</v>
      </c>
    </row>
    <row r="392" spans="1:5" x14ac:dyDescent="0.25">
      <c r="A392" s="3" t="s">
        <v>163</v>
      </c>
      <c r="B392" t="s">
        <v>9</v>
      </c>
      <c r="C392" t="s">
        <v>9</v>
      </c>
      <c r="D392" t="s">
        <v>9</v>
      </c>
      <c r="E392">
        <f>E390</f>
        <v>7.39</v>
      </c>
    </row>
    <row r="393" spans="1:5" x14ac:dyDescent="0.25">
      <c r="A393" s="3" t="s">
        <v>164</v>
      </c>
      <c r="B393" t="s">
        <v>9</v>
      </c>
      <c r="C393" t="s">
        <v>9</v>
      </c>
      <c r="D393" s="2">
        <v>0</v>
      </c>
      <c r="E393">
        <f>ROUND((E392*D393),4)</f>
        <v>0</v>
      </c>
    </row>
    <row r="394" spans="1:5" x14ac:dyDescent="0.25">
      <c r="A394" s="3" t="s">
        <v>165</v>
      </c>
      <c r="B394" t="s">
        <v>9</v>
      </c>
      <c r="C394" t="s">
        <v>9</v>
      </c>
      <c r="D394" t="s">
        <v>9</v>
      </c>
      <c r="E394">
        <f>SUM(E392:E393)</f>
        <v>7.39</v>
      </c>
    </row>
    <row r="396" spans="1:5" x14ac:dyDescent="0.25">
      <c r="A396" s="3" t="s">
        <v>1331</v>
      </c>
      <c r="B396" t="s">
        <v>544</v>
      </c>
    </row>
    <row r="397" spans="1:5" x14ac:dyDescent="0.25">
      <c r="A397" s="3" t="s">
        <v>1332</v>
      </c>
    </row>
    <row r="398" spans="1:5" x14ac:dyDescent="0.25">
      <c r="A398" s="3" t="s">
        <v>166</v>
      </c>
    </row>
    <row r="400" spans="1:5" x14ac:dyDescent="0.25">
      <c r="A400" s="3" t="s">
        <v>156</v>
      </c>
      <c r="B400" t="s">
        <v>157</v>
      </c>
      <c r="C400" t="s">
        <v>158</v>
      </c>
      <c r="D400" t="s">
        <v>159</v>
      </c>
      <c r="E400" t="s">
        <v>160</v>
      </c>
    </row>
    <row r="401" spans="1:5" x14ac:dyDescent="0.25">
      <c r="A401" s="3" t="s">
        <v>1298</v>
      </c>
      <c r="B401" t="s">
        <v>161</v>
      </c>
      <c r="C401">
        <v>0.1</v>
      </c>
      <c r="D401">
        <v>4.7699999999999996</v>
      </c>
      <c r="E401">
        <f>ROUND((C401*D401),4)</f>
        <v>0.47699999999999998</v>
      </c>
    </row>
    <row r="402" spans="1:5" x14ac:dyDescent="0.25">
      <c r="A402" s="3" t="s">
        <v>1273</v>
      </c>
      <c r="B402" t="s">
        <v>161</v>
      </c>
      <c r="C402">
        <v>0.1</v>
      </c>
      <c r="D402">
        <v>6.49</v>
      </c>
      <c r="E402">
        <f>ROUND((C402*D402),4)</f>
        <v>0.64900000000000002</v>
      </c>
    </row>
    <row r="403" spans="1:5" x14ac:dyDescent="0.25">
      <c r="A403" s="3" t="s">
        <v>162</v>
      </c>
      <c r="B403" t="s">
        <v>9</v>
      </c>
      <c r="C403" t="s">
        <v>9</v>
      </c>
      <c r="D403" t="s">
        <v>9</v>
      </c>
      <c r="E403">
        <f>SUM(E401:E402)</f>
        <v>1.1259999999999999</v>
      </c>
    </row>
    <row r="405" spans="1:5" x14ac:dyDescent="0.25">
      <c r="A405" s="3" t="s">
        <v>167</v>
      </c>
      <c r="B405" t="s">
        <v>157</v>
      </c>
      <c r="C405" t="s">
        <v>158</v>
      </c>
      <c r="D405" t="s">
        <v>159</v>
      </c>
      <c r="E405" t="s">
        <v>160</v>
      </c>
    </row>
    <row r="406" spans="1:5" x14ac:dyDescent="0.25">
      <c r="A406" s="3" t="s">
        <v>1333</v>
      </c>
      <c r="B406" t="s">
        <v>168</v>
      </c>
      <c r="C406">
        <v>1</v>
      </c>
      <c r="D406">
        <v>0.17</v>
      </c>
      <c r="E406">
        <f>ROUND((C406*D406),4)</f>
        <v>0.17</v>
      </c>
    </row>
    <row r="407" spans="1:5" x14ac:dyDescent="0.25">
      <c r="A407" s="3" t="s">
        <v>162</v>
      </c>
      <c r="B407" t="s">
        <v>9</v>
      </c>
      <c r="C407" t="s">
        <v>9</v>
      </c>
      <c r="D407" t="s">
        <v>9</v>
      </c>
      <c r="E407">
        <f>SUM(E406:E406)</f>
        <v>0.17</v>
      </c>
    </row>
    <row r="409" spans="1:5" x14ac:dyDescent="0.25">
      <c r="A409" s="3" t="s">
        <v>163</v>
      </c>
      <c r="B409" t="s">
        <v>9</v>
      </c>
      <c r="C409" t="s">
        <v>9</v>
      </c>
      <c r="D409" t="s">
        <v>9</v>
      </c>
      <c r="E409">
        <f>E403+E407</f>
        <v>1.2959999999999998</v>
      </c>
    </row>
    <row r="410" spans="1:5" x14ac:dyDescent="0.25">
      <c r="A410" s="3" t="s">
        <v>164</v>
      </c>
      <c r="B410" t="s">
        <v>9</v>
      </c>
      <c r="C410" t="s">
        <v>9</v>
      </c>
      <c r="D410" s="2">
        <v>0</v>
      </c>
      <c r="E410">
        <f>ROUND((E409*D410),4)</f>
        <v>0</v>
      </c>
    </row>
    <row r="411" spans="1:5" x14ac:dyDescent="0.25">
      <c r="A411" s="3" t="s">
        <v>165</v>
      </c>
      <c r="B411" t="s">
        <v>9</v>
      </c>
      <c r="C411" t="s">
        <v>9</v>
      </c>
      <c r="D411" t="s">
        <v>9</v>
      </c>
      <c r="E411">
        <f>SUM(E409:E410)</f>
        <v>1.2959999999999998</v>
      </c>
    </row>
    <row r="413" spans="1:5" x14ac:dyDescent="0.25">
      <c r="A413" s="3" t="s">
        <v>1334</v>
      </c>
      <c r="B413" t="s">
        <v>548</v>
      </c>
    </row>
    <row r="414" spans="1:5" x14ac:dyDescent="0.25">
      <c r="A414" s="3" t="s">
        <v>1335</v>
      </c>
    </row>
    <row r="415" spans="1:5" x14ac:dyDescent="0.25">
      <c r="A415" s="3" t="s">
        <v>166</v>
      </c>
    </row>
    <row r="417" spans="1:5" x14ac:dyDescent="0.25">
      <c r="A417" s="3" t="s">
        <v>156</v>
      </c>
      <c r="B417" t="s">
        <v>157</v>
      </c>
      <c r="C417" t="s">
        <v>158</v>
      </c>
      <c r="D417" t="s">
        <v>159</v>
      </c>
      <c r="E417" t="s">
        <v>160</v>
      </c>
    </row>
    <row r="418" spans="1:5" x14ac:dyDescent="0.25">
      <c r="A418" s="3" t="s">
        <v>1298</v>
      </c>
      <c r="B418" t="s">
        <v>161</v>
      </c>
      <c r="C418">
        <v>0.1</v>
      </c>
      <c r="D418">
        <v>4.7699999999999996</v>
      </c>
      <c r="E418">
        <f>ROUND((C418*D418),4)</f>
        <v>0.47699999999999998</v>
      </c>
    </row>
    <row r="419" spans="1:5" x14ac:dyDescent="0.25">
      <c r="A419" s="3" t="s">
        <v>1273</v>
      </c>
      <c r="B419" t="s">
        <v>161</v>
      </c>
      <c r="C419">
        <v>0.1</v>
      </c>
      <c r="D419">
        <v>6.49</v>
      </c>
      <c r="E419">
        <f>ROUND((C419*D419),4)</f>
        <v>0.64900000000000002</v>
      </c>
    </row>
    <row r="420" spans="1:5" x14ac:dyDescent="0.25">
      <c r="A420" s="3" t="s">
        <v>162</v>
      </c>
      <c r="B420" t="s">
        <v>9</v>
      </c>
      <c r="C420" t="s">
        <v>9</v>
      </c>
      <c r="D420" t="s">
        <v>9</v>
      </c>
      <c r="E420">
        <f>SUM(E418:E419)</f>
        <v>1.1259999999999999</v>
      </c>
    </row>
    <row r="422" spans="1:5" x14ac:dyDescent="0.25">
      <c r="A422" s="3" t="s">
        <v>167</v>
      </c>
      <c r="B422" t="s">
        <v>157</v>
      </c>
      <c r="C422" t="s">
        <v>158</v>
      </c>
      <c r="D422" t="s">
        <v>159</v>
      </c>
      <c r="E422" t="s">
        <v>160</v>
      </c>
    </row>
    <row r="423" spans="1:5" ht="30" x14ac:dyDescent="0.25">
      <c r="A423" s="3" t="s">
        <v>1336</v>
      </c>
      <c r="B423" t="s">
        <v>168</v>
      </c>
      <c r="C423">
        <v>1</v>
      </c>
      <c r="D423">
        <v>0.32</v>
      </c>
      <c r="E423">
        <f>ROUND((C423*D423),4)</f>
        <v>0.32</v>
      </c>
    </row>
    <row r="424" spans="1:5" x14ac:dyDescent="0.25">
      <c r="A424" s="3" t="s">
        <v>162</v>
      </c>
      <c r="B424" t="s">
        <v>9</v>
      </c>
      <c r="C424" t="s">
        <v>9</v>
      </c>
      <c r="D424" t="s">
        <v>9</v>
      </c>
      <c r="E424">
        <f>SUM(E423:E423)</f>
        <v>0.32</v>
      </c>
    </row>
    <row r="426" spans="1:5" x14ac:dyDescent="0.25">
      <c r="A426" s="3" t="s">
        <v>163</v>
      </c>
      <c r="B426" t="s">
        <v>9</v>
      </c>
      <c r="C426" t="s">
        <v>9</v>
      </c>
      <c r="D426" t="s">
        <v>9</v>
      </c>
      <c r="E426">
        <f>E420+E424</f>
        <v>1.446</v>
      </c>
    </row>
    <row r="427" spans="1:5" x14ac:dyDescent="0.25">
      <c r="A427" s="3" t="s">
        <v>164</v>
      </c>
      <c r="B427" t="s">
        <v>9</v>
      </c>
      <c r="C427" t="s">
        <v>9</v>
      </c>
      <c r="D427" s="2">
        <v>0</v>
      </c>
      <c r="E427">
        <f>ROUND((E426*D427),4)</f>
        <v>0</v>
      </c>
    </row>
    <row r="428" spans="1:5" x14ac:dyDescent="0.25">
      <c r="A428" s="3" t="s">
        <v>165</v>
      </c>
      <c r="B428" t="s">
        <v>9</v>
      </c>
      <c r="C428" t="s">
        <v>9</v>
      </c>
      <c r="D428" t="s">
        <v>9</v>
      </c>
      <c r="E428">
        <f>SUM(E426:E427)</f>
        <v>1.446</v>
      </c>
    </row>
    <row r="430" spans="1:5" x14ac:dyDescent="0.25">
      <c r="A430" s="3" t="s">
        <v>1215</v>
      </c>
      <c r="B430" t="s">
        <v>552</v>
      </c>
    </row>
    <row r="431" spans="1:5" ht="30" x14ac:dyDescent="0.25">
      <c r="A431" s="3" t="s">
        <v>1337</v>
      </c>
    </row>
    <row r="432" spans="1:5" x14ac:dyDescent="0.25">
      <c r="A432" s="3" t="s">
        <v>166</v>
      </c>
    </row>
    <row r="434" spans="1:5" x14ac:dyDescent="0.25">
      <c r="A434" s="3" t="s">
        <v>156</v>
      </c>
      <c r="B434" t="s">
        <v>157</v>
      </c>
      <c r="C434" t="s">
        <v>158</v>
      </c>
      <c r="D434" t="s">
        <v>159</v>
      </c>
      <c r="E434" t="s">
        <v>160</v>
      </c>
    </row>
    <row r="435" spans="1:5" x14ac:dyDescent="0.25">
      <c r="A435" s="3" t="s">
        <v>1258</v>
      </c>
      <c r="B435" t="s">
        <v>161</v>
      </c>
      <c r="C435">
        <v>0.01</v>
      </c>
      <c r="D435">
        <v>8.66</v>
      </c>
      <c r="E435">
        <f>ROUND((C435*D435),4)</f>
        <v>8.6599999999999996E-2</v>
      </c>
    </row>
    <row r="436" spans="1:5" x14ac:dyDescent="0.25">
      <c r="A436" s="3" t="s">
        <v>1259</v>
      </c>
      <c r="B436" t="s">
        <v>161</v>
      </c>
      <c r="C436">
        <v>0.01</v>
      </c>
      <c r="D436">
        <v>11.48</v>
      </c>
      <c r="E436">
        <f>ROUND((C436*D436),4)</f>
        <v>0.1148</v>
      </c>
    </row>
    <row r="437" spans="1:5" x14ac:dyDescent="0.25">
      <c r="A437" s="3" t="s">
        <v>162</v>
      </c>
      <c r="B437" t="s">
        <v>9</v>
      </c>
      <c r="C437" t="s">
        <v>9</v>
      </c>
      <c r="D437" t="s">
        <v>9</v>
      </c>
      <c r="E437">
        <f>SUM(E435:E436)</f>
        <v>0.2014</v>
      </c>
    </row>
    <row r="439" spans="1:5" x14ac:dyDescent="0.25">
      <c r="A439" s="3" t="s">
        <v>167</v>
      </c>
      <c r="B439" t="s">
        <v>157</v>
      </c>
      <c r="C439" t="s">
        <v>158</v>
      </c>
      <c r="D439" t="s">
        <v>159</v>
      </c>
      <c r="E439" t="s">
        <v>160</v>
      </c>
    </row>
    <row r="440" spans="1:5" x14ac:dyDescent="0.25">
      <c r="A440" s="3" t="s">
        <v>1244</v>
      </c>
      <c r="B440" t="s">
        <v>168</v>
      </c>
      <c r="C440">
        <v>5.8E-5</v>
      </c>
      <c r="D440">
        <v>6.93</v>
      </c>
      <c r="E440">
        <f t="shared" ref="E440:E451" si="6">ROUND((C440*D440),4)</f>
        <v>4.0000000000000002E-4</v>
      </c>
    </row>
    <row r="441" spans="1:5" x14ac:dyDescent="0.25">
      <c r="A441" s="3" t="s">
        <v>1245</v>
      </c>
      <c r="B441" t="s">
        <v>186</v>
      </c>
      <c r="C441">
        <v>2.7599999999999999E-4</v>
      </c>
      <c r="D441">
        <v>33.270000000000003</v>
      </c>
      <c r="E441">
        <f t="shared" si="6"/>
        <v>9.1999999999999998E-3</v>
      </c>
    </row>
    <row r="442" spans="1:5" ht="30" x14ac:dyDescent="0.25">
      <c r="A442" s="3" t="s">
        <v>1338</v>
      </c>
      <c r="B442" t="s">
        <v>168</v>
      </c>
      <c r="C442">
        <v>1</v>
      </c>
      <c r="D442">
        <v>0.2</v>
      </c>
      <c r="E442">
        <f t="shared" si="6"/>
        <v>0.2</v>
      </c>
    </row>
    <row r="443" spans="1:5" x14ac:dyDescent="0.25">
      <c r="A443" s="3" t="s">
        <v>1246</v>
      </c>
      <c r="B443" t="s">
        <v>168</v>
      </c>
      <c r="C443">
        <v>2.7599999999999999E-4</v>
      </c>
      <c r="D443">
        <v>27.73</v>
      </c>
      <c r="E443">
        <f t="shared" si="6"/>
        <v>7.7000000000000002E-3</v>
      </c>
    </row>
    <row r="444" spans="1:5" x14ac:dyDescent="0.25">
      <c r="A444" s="3" t="s">
        <v>1247</v>
      </c>
      <c r="B444" t="s">
        <v>168</v>
      </c>
      <c r="C444">
        <v>2.7599999999999999E-4</v>
      </c>
      <c r="D444">
        <v>11.73</v>
      </c>
      <c r="E444">
        <f t="shared" si="6"/>
        <v>3.2000000000000002E-3</v>
      </c>
    </row>
    <row r="445" spans="1:5" x14ac:dyDescent="0.25">
      <c r="A445" s="3" t="s">
        <v>1248</v>
      </c>
      <c r="B445" t="s">
        <v>168</v>
      </c>
      <c r="C445">
        <v>5.8E-5</v>
      </c>
      <c r="D445">
        <v>93.94</v>
      </c>
      <c r="E445">
        <f t="shared" si="6"/>
        <v>5.4000000000000003E-3</v>
      </c>
    </row>
    <row r="446" spans="1:5" ht="30" x14ac:dyDescent="0.25">
      <c r="A446" s="3" t="s">
        <v>1250</v>
      </c>
      <c r="B446" t="s">
        <v>168</v>
      </c>
      <c r="C446">
        <v>5.8E-5</v>
      </c>
      <c r="D446">
        <v>16</v>
      </c>
      <c r="E446">
        <f t="shared" si="6"/>
        <v>8.9999999999999998E-4</v>
      </c>
    </row>
    <row r="447" spans="1:5" x14ac:dyDescent="0.25">
      <c r="A447" s="3" t="s">
        <v>1251</v>
      </c>
      <c r="B447" t="s">
        <v>186</v>
      </c>
      <c r="C447">
        <v>2.7599999999999999E-4</v>
      </c>
      <c r="D447">
        <v>8.9</v>
      </c>
      <c r="E447">
        <f t="shared" si="6"/>
        <v>2.5000000000000001E-3</v>
      </c>
    </row>
    <row r="448" spans="1:5" ht="30" x14ac:dyDescent="0.25">
      <c r="A448" s="3" t="s">
        <v>1222</v>
      </c>
      <c r="B448" t="s">
        <v>161</v>
      </c>
      <c r="C448">
        <v>0.02</v>
      </c>
      <c r="D448">
        <v>0.6</v>
      </c>
      <c r="E448">
        <f t="shared" si="6"/>
        <v>1.2E-2</v>
      </c>
    </row>
    <row r="449" spans="1:5" ht="30" x14ac:dyDescent="0.25">
      <c r="A449" s="3" t="s">
        <v>1223</v>
      </c>
      <c r="B449" t="s">
        <v>161</v>
      </c>
      <c r="C449">
        <v>0.02</v>
      </c>
      <c r="D449">
        <v>0.7</v>
      </c>
      <c r="E449">
        <f t="shared" si="6"/>
        <v>1.4E-2</v>
      </c>
    </row>
    <row r="450" spans="1:5" ht="30" x14ac:dyDescent="0.25">
      <c r="A450" s="3" t="s">
        <v>1224</v>
      </c>
      <c r="B450" t="s">
        <v>161</v>
      </c>
      <c r="C450">
        <v>0.02</v>
      </c>
      <c r="D450">
        <v>0.09</v>
      </c>
      <c r="E450">
        <f t="shared" si="6"/>
        <v>1.8E-3</v>
      </c>
    </row>
    <row r="451" spans="1:5" ht="30" x14ac:dyDescent="0.25">
      <c r="A451" s="3" t="s">
        <v>1225</v>
      </c>
      <c r="B451" t="s">
        <v>161</v>
      </c>
      <c r="C451">
        <v>0.02</v>
      </c>
      <c r="D451">
        <v>0.04</v>
      </c>
      <c r="E451">
        <f t="shared" si="6"/>
        <v>8.0000000000000004E-4</v>
      </c>
    </row>
    <row r="452" spans="1:5" x14ac:dyDescent="0.25">
      <c r="A452" s="3" t="s">
        <v>162</v>
      </c>
      <c r="B452" t="s">
        <v>9</v>
      </c>
      <c r="C452" t="s">
        <v>9</v>
      </c>
      <c r="D452" t="s">
        <v>9</v>
      </c>
      <c r="E452">
        <f>SUM(E440:E451)</f>
        <v>0.25790000000000007</v>
      </c>
    </row>
    <row r="454" spans="1:5" x14ac:dyDescent="0.25">
      <c r="A454" s="3" t="s">
        <v>163</v>
      </c>
      <c r="B454" t="s">
        <v>9</v>
      </c>
      <c r="C454" t="s">
        <v>9</v>
      </c>
      <c r="D454" t="s">
        <v>9</v>
      </c>
      <c r="E454">
        <f>E437+E452</f>
        <v>0.45930000000000004</v>
      </c>
    </row>
    <row r="455" spans="1:5" x14ac:dyDescent="0.25">
      <c r="A455" s="3" t="s">
        <v>164</v>
      </c>
      <c r="B455" t="s">
        <v>9</v>
      </c>
      <c r="C455" t="s">
        <v>9</v>
      </c>
      <c r="D455" s="2">
        <v>0</v>
      </c>
      <c r="E455">
        <f>ROUND((E454*D455),4)</f>
        <v>0</v>
      </c>
    </row>
    <row r="456" spans="1:5" x14ac:dyDescent="0.25">
      <c r="A456" s="3" t="s">
        <v>165</v>
      </c>
      <c r="B456" t="s">
        <v>9</v>
      </c>
      <c r="C456" t="s">
        <v>9</v>
      </c>
      <c r="D456" t="s">
        <v>9</v>
      </c>
      <c r="E456">
        <f>SUM(E454:E455)</f>
        <v>0.45930000000000004</v>
      </c>
    </row>
    <row r="458" spans="1:5" x14ac:dyDescent="0.25">
      <c r="A458" s="3" t="s">
        <v>1339</v>
      </c>
      <c r="B458" t="s">
        <v>555</v>
      </c>
    </row>
    <row r="459" spans="1:5" x14ac:dyDescent="0.25">
      <c r="A459" s="3" t="s">
        <v>307</v>
      </c>
    </row>
    <row r="460" spans="1:5" x14ac:dyDescent="0.25">
      <c r="A460" s="3" t="s">
        <v>166</v>
      </c>
    </row>
    <row r="462" spans="1:5" x14ac:dyDescent="0.25">
      <c r="A462" s="3" t="s">
        <v>167</v>
      </c>
      <c r="B462" t="s">
        <v>157</v>
      </c>
      <c r="C462" t="s">
        <v>158</v>
      </c>
      <c r="D462" t="s">
        <v>159</v>
      </c>
      <c r="E462" t="s">
        <v>160</v>
      </c>
    </row>
    <row r="463" spans="1:5" x14ac:dyDescent="0.25">
      <c r="A463" s="3" t="s">
        <v>1340</v>
      </c>
      <c r="B463" t="s">
        <v>168</v>
      </c>
      <c r="C463">
        <v>1</v>
      </c>
      <c r="D463">
        <v>2.36</v>
      </c>
      <c r="E463">
        <f>ROUND((C463*D463),4)</f>
        <v>2.36</v>
      </c>
    </row>
    <row r="464" spans="1:5" x14ac:dyDescent="0.25">
      <c r="A464" s="3" t="s">
        <v>162</v>
      </c>
      <c r="B464" t="s">
        <v>9</v>
      </c>
      <c r="C464" t="s">
        <v>9</v>
      </c>
      <c r="D464" t="s">
        <v>9</v>
      </c>
      <c r="E464">
        <f>SUM(E463:E463)</f>
        <v>2.36</v>
      </c>
    </row>
    <row r="466" spans="1:5" x14ac:dyDescent="0.25">
      <c r="A466" s="3" t="s">
        <v>163</v>
      </c>
      <c r="B466" t="s">
        <v>9</v>
      </c>
      <c r="C466" t="s">
        <v>9</v>
      </c>
      <c r="D466" t="s">
        <v>9</v>
      </c>
      <c r="E466">
        <f>E464</f>
        <v>2.36</v>
      </c>
    </row>
    <row r="467" spans="1:5" x14ac:dyDescent="0.25">
      <c r="A467" s="3" t="s">
        <v>164</v>
      </c>
      <c r="B467" t="s">
        <v>9</v>
      </c>
      <c r="C467" t="s">
        <v>9</v>
      </c>
      <c r="D467" s="2">
        <v>0</v>
      </c>
      <c r="E467">
        <f>ROUND((E466*D467),4)</f>
        <v>0</v>
      </c>
    </row>
    <row r="468" spans="1:5" x14ac:dyDescent="0.25">
      <c r="A468" s="3" t="s">
        <v>165</v>
      </c>
      <c r="B468" t="s">
        <v>9</v>
      </c>
      <c r="C468" t="s">
        <v>9</v>
      </c>
      <c r="D468" t="s">
        <v>9</v>
      </c>
      <c r="E468">
        <f>SUM(E466:E467)</f>
        <v>2.36</v>
      </c>
    </row>
    <row r="470" spans="1:5" x14ac:dyDescent="0.25">
      <c r="A470" s="3" t="s">
        <v>1341</v>
      </c>
      <c r="B470" t="s">
        <v>18</v>
      </c>
    </row>
    <row r="471" spans="1:5" ht="30" x14ac:dyDescent="0.25">
      <c r="A471" s="3" t="s">
        <v>279</v>
      </c>
    </row>
    <row r="472" spans="1:5" x14ac:dyDescent="0.25">
      <c r="A472" s="3" t="s">
        <v>169</v>
      </c>
    </row>
    <row r="474" spans="1:5" x14ac:dyDescent="0.25">
      <c r="A474" s="3" t="s">
        <v>156</v>
      </c>
      <c r="B474" t="s">
        <v>157</v>
      </c>
      <c r="C474" t="s">
        <v>158</v>
      </c>
      <c r="D474" t="s">
        <v>159</v>
      </c>
      <c r="E474" t="s">
        <v>160</v>
      </c>
    </row>
    <row r="475" spans="1:5" x14ac:dyDescent="0.25">
      <c r="A475" s="3" t="s">
        <v>1259</v>
      </c>
      <c r="B475" t="s">
        <v>161</v>
      </c>
      <c r="C475">
        <v>0.09</v>
      </c>
      <c r="D475">
        <v>11.48</v>
      </c>
      <c r="E475">
        <f>ROUND((C475*D475),4)</f>
        <v>1.0331999999999999</v>
      </c>
    </row>
    <row r="476" spans="1:5" x14ac:dyDescent="0.25">
      <c r="A476" s="3" t="s">
        <v>1242</v>
      </c>
      <c r="B476" t="s">
        <v>161</v>
      </c>
      <c r="C476">
        <v>0.09</v>
      </c>
      <c r="D476">
        <v>7.68</v>
      </c>
      <c r="E476">
        <f>ROUND((C476*D476),4)</f>
        <v>0.69120000000000004</v>
      </c>
    </row>
    <row r="477" spans="1:5" x14ac:dyDescent="0.25">
      <c r="A477" s="3" t="s">
        <v>162</v>
      </c>
      <c r="B477" t="s">
        <v>9</v>
      </c>
      <c r="C477" t="s">
        <v>9</v>
      </c>
      <c r="D477" t="s">
        <v>9</v>
      </c>
      <c r="E477">
        <f>SUM(E475:E476)</f>
        <v>1.7243999999999999</v>
      </c>
    </row>
    <row r="479" spans="1:5" x14ac:dyDescent="0.25">
      <c r="A479" s="3" t="s">
        <v>167</v>
      </c>
      <c r="B479" t="s">
        <v>157</v>
      </c>
      <c r="C479" t="s">
        <v>158</v>
      </c>
      <c r="D479" t="s">
        <v>159</v>
      </c>
      <c r="E479" t="s">
        <v>160</v>
      </c>
    </row>
    <row r="480" spans="1:5" x14ac:dyDescent="0.25">
      <c r="A480" s="3" t="s">
        <v>1244</v>
      </c>
      <c r="B480" t="s">
        <v>168</v>
      </c>
      <c r="C480">
        <v>5.22E-4</v>
      </c>
      <c r="D480">
        <v>6.93</v>
      </c>
      <c r="E480">
        <f t="shared" ref="E480:E491" si="7">ROUND((C480*D480),4)</f>
        <v>3.5999999999999999E-3</v>
      </c>
    </row>
    <row r="481" spans="1:5" x14ac:dyDescent="0.25">
      <c r="A481" s="3" t="s">
        <v>1245</v>
      </c>
      <c r="B481" t="s">
        <v>186</v>
      </c>
      <c r="C481">
        <v>2.4840000000000001E-3</v>
      </c>
      <c r="D481">
        <v>33.270000000000003</v>
      </c>
      <c r="E481">
        <f t="shared" si="7"/>
        <v>8.2600000000000007E-2</v>
      </c>
    </row>
    <row r="482" spans="1:5" ht="30" x14ac:dyDescent="0.25">
      <c r="A482" s="3" t="s">
        <v>1342</v>
      </c>
      <c r="B482" t="s">
        <v>170</v>
      </c>
      <c r="C482">
        <v>1</v>
      </c>
      <c r="D482">
        <v>4.72</v>
      </c>
      <c r="E482">
        <f t="shared" si="7"/>
        <v>4.72</v>
      </c>
    </row>
    <row r="483" spans="1:5" x14ac:dyDescent="0.25">
      <c r="A483" s="3" t="s">
        <v>1246</v>
      </c>
      <c r="B483" t="s">
        <v>168</v>
      </c>
      <c r="C483">
        <v>2.4840000000000001E-3</v>
      </c>
      <c r="D483">
        <v>27.73</v>
      </c>
      <c r="E483">
        <f t="shared" si="7"/>
        <v>6.8900000000000003E-2</v>
      </c>
    </row>
    <row r="484" spans="1:5" x14ac:dyDescent="0.25">
      <c r="A484" s="3" t="s">
        <v>1247</v>
      </c>
      <c r="B484" t="s">
        <v>168</v>
      </c>
      <c r="C484">
        <v>2.4840000000000001E-3</v>
      </c>
      <c r="D484">
        <v>11.73</v>
      </c>
      <c r="E484">
        <f t="shared" si="7"/>
        <v>2.9100000000000001E-2</v>
      </c>
    </row>
    <row r="485" spans="1:5" x14ac:dyDescent="0.25">
      <c r="A485" s="3" t="s">
        <v>1248</v>
      </c>
      <c r="B485" t="s">
        <v>168</v>
      </c>
      <c r="C485">
        <v>5.22E-4</v>
      </c>
      <c r="D485">
        <v>93.94</v>
      </c>
      <c r="E485">
        <f t="shared" si="7"/>
        <v>4.9000000000000002E-2</v>
      </c>
    </row>
    <row r="486" spans="1:5" ht="30" x14ac:dyDescent="0.25">
      <c r="A486" s="3" t="s">
        <v>1250</v>
      </c>
      <c r="B486" t="s">
        <v>168</v>
      </c>
      <c r="C486">
        <v>5.22E-4</v>
      </c>
      <c r="D486">
        <v>16</v>
      </c>
      <c r="E486">
        <f t="shared" si="7"/>
        <v>8.3999999999999995E-3</v>
      </c>
    </row>
    <row r="487" spans="1:5" x14ac:dyDescent="0.25">
      <c r="A487" s="3" t="s">
        <v>1251</v>
      </c>
      <c r="B487" t="s">
        <v>186</v>
      </c>
      <c r="C487">
        <v>2.4840000000000001E-3</v>
      </c>
      <c r="D487">
        <v>8.9</v>
      </c>
      <c r="E487">
        <f t="shared" si="7"/>
        <v>2.2100000000000002E-2</v>
      </c>
    </row>
    <row r="488" spans="1:5" ht="30" x14ac:dyDescent="0.25">
      <c r="A488" s="3" t="s">
        <v>1222</v>
      </c>
      <c r="B488" t="s">
        <v>161</v>
      </c>
      <c r="C488">
        <v>0.18</v>
      </c>
      <c r="D488">
        <v>0.6</v>
      </c>
      <c r="E488">
        <f t="shared" si="7"/>
        <v>0.108</v>
      </c>
    </row>
    <row r="489" spans="1:5" ht="30" x14ac:dyDescent="0.25">
      <c r="A489" s="3" t="s">
        <v>1223</v>
      </c>
      <c r="B489" t="s">
        <v>161</v>
      </c>
      <c r="C489">
        <v>0.18</v>
      </c>
      <c r="D489">
        <v>0.7</v>
      </c>
      <c r="E489">
        <f t="shared" si="7"/>
        <v>0.126</v>
      </c>
    </row>
    <row r="490" spans="1:5" ht="30" x14ac:dyDescent="0.25">
      <c r="A490" s="3" t="s">
        <v>1224</v>
      </c>
      <c r="B490" t="s">
        <v>161</v>
      </c>
      <c r="C490">
        <v>0.18</v>
      </c>
      <c r="D490">
        <v>0.09</v>
      </c>
      <c r="E490">
        <f t="shared" si="7"/>
        <v>1.6199999999999999E-2</v>
      </c>
    </row>
    <row r="491" spans="1:5" ht="30" x14ac:dyDescent="0.25">
      <c r="A491" s="3" t="s">
        <v>1225</v>
      </c>
      <c r="B491" t="s">
        <v>161</v>
      </c>
      <c r="C491">
        <v>0.18</v>
      </c>
      <c r="D491">
        <v>0.04</v>
      </c>
      <c r="E491">
        <f t="shared" si="7"/>
        <v>7.1999999999999998E-3</v>
      </c>
    </row>
    <row r="492" spans="1:5" x14ac:dyDescent="0.25">
      <c r="A492" s="3" t="s">
        <v>162</v>
      </c>
      <c r="B492" t="s">
        <v>9</v>
      </c>
      <c r="C492" t="s">
        <v>9</v>
      </c>
      <c r="D492" t="s">
        <v>9</v>
      </c>
      <c r="E492">
        <f>SUM(E480:E491)</f>
        <v>5.2411000000000003</v>
      </c>
    </row>
    <row r="494" spans="1:5" x14ac:dyDescent="0.25">
      <c r="A494" s="3" t="s">
        <v>163</v>
      </c>
      <c r="B494" t="s">
        <v>9</v>
      </c>
      <c r="C494" t="s">
        <v>9</v>
      </c>
      <c r="D494" t="s">
        <v>9</v>
      </c>
      <c r="E494">
        <f>E477+E492</f>
        <v>6.9655000000000005</v>
      </c>
    </row>
    <row r="495" spans="1:5" x14ac:dyDescent="0.25">
      <c r="A495" s="3" t="s">
        <v>164</v>
      </c>
      <c r="B495" t="s">
        <v>9</v>
      </c>
      <c r="C495" t="s">
        <v>9</v>
      </c>
      <c r="D495" s="2">
        <v>0</v>
      </c>
      <c r="E495">
        <f>ROUND((E494*D495),4)</f>
        <v>0</v>
      </c>
    </row>
    <row r="496" spans="1:5" x14ac:dyDescent="0.25">
      <c r="A496" s="3" t="s">
        <v>165</v>
      </c>
      <c r="B496" t="s">
        <v>9</v>
      </c>
      <c r="C496" t="s">
        <v>9</v>
      </c>
      <c r="D496" t="s">
        <v>9</v>
      </c>
      <c r="E496">
        <f>SUM(E494:E495)</f>
        <v>6.9655000000000005</v>
      </c>
    </row>
    <row r="498" spans="1:5" x14ac:dyDescent="0.25">
      <c r="A498" s="3" t="s">
        <v>1343</v>
      </c>
      <c r="B498" t="s">
        <v>20</v>
      </c>
    </row>
    <row r="499" spans="1:5" ht="30" x14ac:dyDescent="0.25">
      <c r="A499" s="3" t="s">
        <v>280</v>
      </c>
    </row>
    <row r="500" spans="1:5" x14ac:dyDescent="0.25">
      <c r="A500" s="3" t="s">
        <v>169</v>
      </c>
    </row>
    <row r="502" spans="1:5" x14ac:dyDescent="0.25">
      <c r="A502" s="3" t="s">
        <v>156</v>
      </c>
      <c r="B502" t="s">
        <v>157</v>
      </c>
      <c r="C502" t="s">
        <v>158</v>
      </c>
      <c r="D502" t="s">
        <v>159</v>
      </c>
      <c r="E502" t="s">
        <v>160</v>
      </c>
    </row>
    <row r="503" spans="1:5" x14ac:dyDescent="0.25">
      <c r="A503" s="3" t="s">
        <v>1259</v>
      </c>
      <c r="B503" t="s">
        <v>161</v>
      </c>
      <c r="C503">
        <v>6.0999999999999999E-2</v>
      </c>
      <c r="D503">
        <v>11.48</v>
      </c>
      <c r="E503">
        <f>ROUND((C503*D503),4)</f>
        <v>0.70030000000000003</v>
      </c>
    </row>
    <row r="504" spans="1:5" x14ac:dyDescent="0.25">
      <c r="A504" s="3" t="s">
        <v>1242</v>
      </c>
      <c r="B504" t="s">
        <v>161</v>
      </c>
      <c r="C504">
        <v>6.0999999999999999E-2</v>
      </c>
      <c r="D504">
        <v>7.68</v>
      </c>
      <c r="E504">
        <f>ROUND((C504*D504),4)</f>
        <v>0.46850000000000003</v>
      </c>
    </row>
    <row r="505" spans="1:5" x14ac:dyDescent="0.25">
      <c r="A505" s="3" t="s">
        <v>162</v>
      </c>
      <c r="B505" t="s">
        <v>9</v>
      </c>
      <c r="C505" t="s">
        <v>9</v>
      </c>
      <c r="D505" t="s">
        <v>9</v>
      </c>
      <c r="E505">
        <f>SUM(E503:E504)</f>
        <v>1.1688000000000001</v>
      </c>
    </row>
    <row r="507" spans="1:5" x14ac:dyDescent="0.25">
      <c r="A507" s="3" t="s">
        <v>167</v>
      </c>
      <c r="B507" t="s">
        <v>157</v>
      </c>
      <c r="C507" t="s">
        <v>158</v>
      </c>
      <c r="D507" t="s">
        <v>159</v>
      </c>
      <c r="E507" t="s">
        <v>160</v>
      </c>
    </row>
    <row r="508" spans="1:5" x14ac:dyDescent="0.25">
      <c r="A508" s="3" t="s">
        <v>1244</v>
      </c>
      <c r="B508" t="s">
        <v>168</v>
      </c>
      <c r="C508">
        <v>3.5379999999999998E-4</v>
      </c>
      <c r="D508">
        <v>6.93</v>
      </c>
      <c r="E508">
        <f t="shared" ref="E508:E520" si="8">ROUND((C508*D508),4)</f>
        <v>2.5000000000000001E-3</v>
      </c>
    </row>
    <row r="509" spans="1:5" x14ac:dyDescent="0.25">
      <c r="A509" s="3" t="s">
        <v>1245</v>
      </c>
      <c r="B509" t="s">
        <v>186</v>
      </c>
      <c r="C509">
        <v>1.6835999999999999E-3</v>
      </c>
      <c r="D509">
        <v>33.270000000000003</v>
      </c>
      <c r="E509">
        <f t="shared" si="8"/>
        <v>5.6000000000000001E-2</v>
      </c>
    </row>
    <row r="510" spans="1:5" ht="30" x14ac:dyDescent="0.25">
      <c r="A510" s="3" t="s">
        <v>1344</v>
      </c>
      <c r="B510" t="s">
        <v>170</v>
      </c>
      <c r="C510">
        <v>1</v>
      </c>
      <c r="D510">
        <v>1.54</v>
      </c>
      <c r="E510">
        <f t="shared" si="8"/>
        <v>1.54</v>
      </c>
    </row>
    <row r="511" spans="1:5" x14ac:dyDescent="0.25">
      <c r="A511" s="3" t="s">
        <v>1246</v>
      </c>
      <c r="B511" t="s">
        <v>168</v>
      </c>
      <c r="C511">
        <v>1.6835999999999999E-3</v>
      </c>
      <c r="D511">
        <v>27.73</v>
      </c>
      <c r="E511">
        <f t="shared" si="8"/>
        <v>4.6699999999999998E-2</v>
      </c>
    </row>
    <row r="512" spans="1:5" x14ac:dyDescent="0.25">
      <c r="A512" s="3" t="s">
        <v>1247</v>
      </c>
      <c r="B512" t="s">
        <v>168</v>
      </c>
      <c r="C512">
        <v>1.6835999999999999E-3</v>
      </c>
      <c r="D512">
        <v>11.73</v>
      </c>
      <c r="E512">
        <f t="shared" si="8"/>
        <v>1.9699999999999999E-2</v>
      </c>
    </row>
    <row r="513" spans="1:5" x14ac:dyDescent="0.25">
      <c r="A513" s="3" t="s">
        <v>1248</v>
      </c>
      <c r="B513" t="s">
        <v>168</v>
      </c>
      <c r="C513">
        <v>3.5379999999999998E-4</v>
      </c>
      <c r="D513">
        <v>93.94</v>
      </c>
      <c r="E513">
        <f t="shared" si="8"/>
        <v>3.32E-2</v>
      </c>
    </row>
    <row r="514" spans="1:5" ht="30" x14ac:dyDescent="0.25">
      <c r="A514" s="3" t="s">
        <v>1250</v>
      </c>
      <c r="B514" t="s">
        <v>168</v>
      </c>
      <c r="C514">
        <v>3.5379999999999998E-4</v>
      </c>
      <c r="D514">
        <v>16</v>
      </c>
      <c r="E514">
        <f t="shared" si="8"/>
        <v>5.7000000000000002E-3</v>
      </c>
    </row>
    <row r="515" spans="1:5" ht="30" x14ac:dyDescent="0.25">
      <c r="A515" s="3" t="s">
        <v>1345</v>
      </c>
      <c r="B515" t="s">
        <v>168</v>
      </c>
      <c r="C515">
        <v>1.12E-2</v>
      </c>
      <c r="D515">
        <v>0.81</v>
      </c>
      <c r="E515">
        <f t="shared" si="8"/>
        <v>9.1000000000000004E-3</v>
      </c>
    </row>
    <row r="516" spans="1:5" x14ac:dyDescent="0.25">
      <c r="A516" s="3" t="s">
        <v>1251</v>
      </c>
      <c r="B516" t="s">
        <v>186</v>
      </c>
      <c r="C516">
        <v>1.6835999999999999E-3</v>
      </c>
      <c r="D516">
        <v>8.9</v>
      </c>
      <c r="E516">
        <f t="shared" si="8"/>
        <v>1.4999999999999999E-2</v>
      </c>
    </row>
    <row r="517" spans="1:5" ht="30" x14ac:dyDescent="0.25">
      <c r="A517" s="3" t="s">
        <v>1222</v>
      </c>
      <c r="B517" t="s">
        <v>161</v>
      </c>
      <c r="C517">
        <v>0.122</v>
      </c>
      <c r="D517">
        <v>0.6</v>
      </c>
      <c r="E517">
        <f t="shared" si="8"/>
        <v>7.3200000000000001E-2</v>
      </c>
    </row>
    <row r="518" spans="1:5" ht="30" x14ac:dyDescent="0.25">
      <c r="A518" s="3" t="s">
        <v>1223</v>
      </c>
      <c r="B518" t="s">
        <v>161</v>
      </c>
      <c r="C518">
        <v>0.122</v>
      </c>
      <c r="D518">
        <v>0.7</v>
      </c>
      <c r="E518">
        <f t="shared" si="8"/>
        <v>8.5400000000000004E-2</v>
      </c>
    </row>
    <row r="519" spans="1:5" ht="30" x14ac:dyDescent="0.25">
      <c r="A519" s="3" t="s">
        <v>1224</v>
      </c>
      <c r="B519" t="s">
        <v>161</v>
      </c>
      <c r="C519">
        <v>0.122</v>
      </c>
      <c r="D519">
        <v>0.09</v>
      </c>
      <c r="E519">
        <f t="shared" si="8"/>
        <v>1.0999999999999999E-2</v>
      </c>
    </row>
    <row r="520" spans="1:5" ht="30" x14ac:dyDescent="0.25">
      <c r="A520" s="3" t="s">
        <v>1225</v>
      </c>
      <c r="B520" t="s">
        <v>161</v>
      </c>
      <c r="C520">
        <v>0.122</v>
      </c>
      <c r="D520">
        <v>0.04</v>
      </c>
      <c r="E520">
        <f t="shared" si="8"/>
        <v>4.8999999999999998E-3</v>
      </c>
    </row>
    <row r="521" spans="1:5" x14ac:dyDescent="0.25">
      <c r="A521" s="3" t="s">
        <v>162</v>
      </c>
      <c r="B521" t="s">
        <v>9</v>
      </c>
      <c r="C521" t="s">
        <v>9</v>
      </c>
      <c r="D521" t="s">
        <v>9</v>
      </c>
      <c r="E521">
        <f>SUM(E508:E520)</f>
        <v>1.9023999999999996</v>
      </c>
    </row>
    <row r="523" spans="1:5" x14ac:dyDescent="0.25">
      <c r="A523" s="3" t="s">
        <v>163</v>
      </c>
      <c r="B523" t="s">
        <v>9</v>
      </c>
      <c r="C523" t="s">
        <v>9</v>
      </c>
      <c r="D523" t="s">
        <v>9</v>
      </c>
      <c r="E523">
        <f>E505+E521</f>
        <v>3.0711999999999997</v>
      </c>
    </row>
    <row r="524" spans="1:5" x14ac:dyDescent="0.25">
      <c r="A524" s="3" t="s">
        <v>164</v>
      </c>
      <c r="B524" t="s">
        <v>9</v>
      </c>
      <c r="C524" t="s">
        <v>9</v>
      </c>
      <c r="D524" s="2">
        <v>0</v>
      </c>
      <c r="E524">
        <f>ROUND((E523*D524),4)</f>
        <v>0</v>
      </c>
    </row>
    <row r="525" spans="1:5" x14ac:dyDescent="0.25">
      <c r="A525" s="3" t="s">
        <v>165</v>
      </c>
      <c r="B525" t="s">
        <v>9</v>
      </c>
      <c r="C525" t="s">
        <v>9</v>
      </c>
      <c r="D525" t="s">
        <v>9</v>
      </c>
      <c r="E525">
        <f>SUM(E523:E524)</f>
        <v>3.0711999999999997</v>
      </c>
    </row>
    <row r="527" spans="1:5" x14ac:dyDescent="0.25">
      <c r="A527" s="3" t="s">
        <v>1215</v>
      </c>
      <c r="B527" t="s">
        <v>562</v>
      </c>
    </row>
    <row r="528" spans="1:5" x14ac:dyDescent="0.25">
      <c r="A528" s="3" t="s">
        <v>1346</v>
      </c>
    </row>
    <row r="529" spans="1:5" x14ac:dyDescent="0.25">
      <c r="A529" s="3" t="s">
        <v>172</v>
      </c>
    </row>
    <row r="531" spans="1:5" x14ac:dyDescent="0.25">
      <c r="A531" s="3" t="s">
        <v>156</v>
      </c>
      <c r="B531" t="s">
        <v>157</v>
      </c>
      <c r="C531" t="s">
        <v>158</v>
      </c>
      <c r="D531" t="s">
        <v>159</v>
      </c>
      <c r="E531" t="s">
        <v>160</v>
      </c>
    </row>
    <row r="532" spans="1:5" x14ac:dyDescent="0.25">
      <c r="A532" s="3" t="s">
        <v>1258</v>
      </c>
      <c r="B532" t="s">
        <v>161</v>
      </c>
      <c r="C532">
        <v>0.02</v>
      </c>
      <c r="D532">
        <v>8.66</v>
      </c>
      <c r="E532">
        <f>ROUND((C532*D532),4)</f>
        <v>0.17319999999999999</v>
      </c>
    </row>
    <row r="533" spans="1:5" x14ac:dyDescent="0.25">
      <c r="A533" s="3" t="s">
        <v>162</v>
      </c>
      <c r="B533" t="s">
        <v>9</v>
      </c>
      <c r="C533" t="s">
        <v>9</v>
      </c>
      <c r="D533" t="s">
        <v>9</v>
      </c>
      <c r="E533">
        <f>SUM(E532:E532)</f>
        <v>0.17319999999999999</v>
      </c>
    </row>
    <row r="535" spans="1:5" x14ac:dyDescent="0.25">
      <c r="A535" s="3" t="s">
        <v>167</v>
      </c>
      <c r="B535" t="s">
        <v>157</v>
      </c>
      <c r="C535" t="s">
        <v>158</v>
      </c>
      <c r="D535" t="s">
        <v>159</v>
      </c>
      <c r="E535" t="s">
        <v>160</v>
      </c>
    </row>
    <row r="536" spans="1:5" x14ac:dyDescent="0.25">
      <c r="A536" s="3" t="s">
        <v>1244</v>
      </c>
      <c r="B536" t="s">
        <v>168</v>
      </c>
      <c r="C536">
        <v>5.8E-5</v>
      </c>
      <c r="D536">
        <v>6.93</v>
      </c>
      <c r="E536">
        <f t="shared" ref="E536:E547" si="9">ROUND((C536*D536),4)</f>
        <v>4.0000000000000002E-4</v>
      </c>
    </row>
    <row r="537" spans="1:5" x14ac:dyDescent="0.25">
      <c r="A537" s="3" t="s">
        <v>1245</v>
      </c>
      <c r="B537" t="s">
        <v>186</v>
      </c>
      <c r="C537">
        <v>2.7599999999999999E-4</v>
      </c>
      <c r="D537">
        <v>33.270000000000003</v>
      </c>
      <c r="E537">
        <f t="shared" si="9"/>
        <v>9.1999999999999998E-3</v>
      </c>
    </row>
    <row r="538" spans="1:5" x14ac:dyDescent="0.25">
      <c r="A538" s="3" t="s">
        <v>1246</v>
      </c>
      <c r="B538" t="s">
        <v>168</v>
      </c>
      <c r="C538">
        <v>2.7599999999999999E-4</v>
      </c>
      <c r="D538">
        <v>27.73</v>
      </c>
      <c r="E538">
        <f t="shared" si="9"/>
        <v>7.7000000000000002E-3</v>
      </c>
    </row>
    <row r="539" spans="1:5" x14ac:dyDescent="0.25">
      <c r="A539" s="3" t="s">
        <v>1247</v>
      </c>
      <c r="B539" t="s">
        <v>168</v>
      </c>
      <c r="C539">
        <v>2.7599999999999999E-4</v>
      </c>
      <c r="D539">
        <v>11.73</v>
      </c>
      <c r="E539">
        <f t="shared" si="9"/>
        <v>3.2000000000000002E-3</v>
      </c>
    </row>
    <row r="540" spans="1:5" x14ac:dyDescent="0.25">
      <c r="A540" s="3" t="s">
        <v>1248</v>
      </c>
      <c r="B540" t="s">
        <v>168</v>
      </c>
      <c r="C540">
        <v>5.8E-5</v>
      </c>
      <c r="D540">
        <v>93.94</v>
      </c>
      <c r="E540">
        <f t="shared" si="9"/>
        <v>5.4000000000000003E-3</v>
      </c>
    </row>
    <row r="541" spans="1:5" ht="30" x14ac:dyDescent="0.25">
      <c r="A541" s="3" t="s">
        <v>1250</v>
      </c>
      <c r="B541" t="s">
        <v>168</v>
      </c>
      <c r="C541">
        <v>5.8E-5</v>
      </c>
      <c r="D541">
        <v>16</v>
      </c>
      <c r="E541">
        <f t="shared" si="9"/>
        <v>8.9999999999999998E-4</v>
      </c>
    </row>
    <row r="542" spans="1:5" ht="30" x14ac:dyDescent="0.25">
      <c r="A542" s="3" t="s">
        <v>1347</v>
      </c>
      <c r="B542" t="s">
        <v>168</v>
      </c>
      <c r="C542">
        <v>1</v>
      </c>
      <c r="D542">
        <v>4.1500000000000004</v>
      </c>
      <c r="E542">
        <f t="shared" si="9"/>
        <v>4.1500000000000004</v>
      </c>
    </row>
    <row r="543" spans="1:5" x14ac:dyDescent="0.25">
      <c r="A543" s="3" t="s">
        <v>1251</v>
      </c>
      <c r="B543" t="s">
        <v>186</v>
      </c>
      <c r="C543">
        <v>2.7599999999999999E-4</v>
      </c>
      <c r="D543">
        <v>8.9</v>
      </c>
      <c r="E543">
        <f t="shared" si="9"/>
        <v>2.5000000000000001E-3</v>
      </c>
    </row>
    <row r="544" spans="1:5" ht="30" x14ac:dyDescent="0.25">
      <c r="A544" s="3" t="s">
        <v>1222</v>
      </c>
      <c r="B544" t="s">
        <v>161</v>
      </c>
      <c r="C544">
        <v>0.02</v>
      </c>
      <c r="D544">
        <v>0.6</v>
      </c>
      <c r="E544">
        <f t="shared" si="9"/>
        <v>1.2E-2</v>
      </c>
    </row>
    <row r="545" spans="1:5" ht="30" x14ac:dyDescent="0.25">
      <c r="A545" s="3" t="s">
        <v>1223</v>
      </c>
      <c r="B545" t="s">
        <v>161</v>
      </c>
      <c r="C545">
        <v>0.02</v>
      </c>
      <c r="D545">
        <v>0.7</v>
      </c>
      <c r="E545">
        <f t="shared" si="9"/>
        <v>1.4E-2</v>
      </c>
    </row>
    <row r="546" spans="1:5" ht="30" x14ac:dyDescent="0.25">
      <c r="A546" s="3" t="s">
        <v>1224</v>
      </c>
      <c r="B546" t="s">
        <v>161</v>
      </c>
      <c r="C546">
        <v>0.02</v>
      </c>
      <c r="D546">
        <v>0.09</v>
      </c>
      <c r="E546">
        <f t="shared" si="9"/>
        <v>1.8E-3</v>
      </c>
    </row>
    <row r="547" spans="1:5" ht="30" x14ac:dyDescent="0.25">
      <c r="A547" s="3" t="s">
        <v>1225</v>
      </c>
      <c r="B547" t="s">
        <v>161</v>
      </c>
      <c r="C547">
        <v>0.02</v>
      </c>
      <c r="D547">
        <v>0.04</v>
      </c>
      <c r="E547">
        <f t="shared" si="9"/>
        <v>8.0000000000000004E-4</v>
      </c>
    </row>
    <row r="548" spans="1:5" x14ac:dyDescent="0.25">
      <c r="A548" s="3" t="s">
        <v>162</v>
      </c>
      <c r="B548" t="s">
        <v>9</v>
      </c>
      <c r="C548" t="s">
        <v>9</v>
      </c>
      <c r="D548" t="s">
        <v>9</v>
      </c>
      <c r="E548">
        <f>SUM(E536:E547)</f>
        <v>4.2079000000000004</v>
      </c>
    </row>
    <row r="550" spans="1:5" x14ac:dyDescent="0.25">
      <c r="A550" s="3" t="s">
        <v>163</v>
      </c>
      <c r="B550" t="s">
        <v>9</v>
      </c>
      <c r="C550" t="s">
        <v>9</v>
      </c>
      <c r="D550" t="s">
        <v>9</v>
      </c>
      <c r="E550">
        <f>E533+E548</f>
        <v>4.3811</v>
      </c>
    </row>
    <row r="551" spans="1:5" x14ac:dyDescent="0.25">
      <c r="A551" s="3" t="s">
        <v>164</v>
      </c>
      <c r="B551" t="s">
        <v>9</v>
      </c>
      <c r="C551" t="s">
        <v>9</v>
      </c>
      <c r="D551" s="2">
        <v>0</v>
      </c>
      <c r="E551">
        <f>ROUND((E550*D551),4)</f>
        <v>0</v>
      </c>
    </row>
    <row r="552" spans="1:5" x14ac:dyDescent="0.25">
      <c r="A552" s="3" t="s">
        <v>165</v>
      </c>
      <c r="B552" t="s">
        <v>9</v>
      </c>
      <c r="C552" t="s">
        <v>9</v>
      </c>
      <c r="D552" t="s">
        <v>9</v>
      </c>
      <c r="E552">
        <f>SUM(E550:E551)</f>
        <v>4.3811</v>
      </c>
    </row>
    <row r="554" spans="1:5" x14ac:dyDescent="0.25">
      <c r="A554" s="3" t="s">
        <v>1348</v>
      </c>
      <c r="B554" t="s">
        <v>565</v>
      </c>
    </row>
    <row r="555" spans="1:5" ht="30" x14ac:dyDescent="0.25">
      <c r="A555" s="3" t="s">
        <v>1349</v>
      </c>
    </row>
    <row r="556" spans="1:5" x14ac:dyDescent="0.25">
      <c r="A556" s="3" t="s">
        <v>173</v>
      </c>
    </row>
    <row r="558" spans="1:5" x14ac:dyDescent="0.25">
      <c r="A558" s="3" t="s">
        <v>167</v>
      </c>
      <c r="B558" t="s">
        <v>157</v>
      </c>
      <c r="C558" t="s">
        <v>158</v>
      </c>
      <c r="D558" t="s">
        <v>159</v>
      </c>
      <c r="E558" t="s">
        <v>160</v>
      </c>
    </row>
    <row r="559" spans="1:5" ht="30" x14ac:dyDescent="0.25">
      <c r="A559" s="3" t="s">
        <v>1350</v>
      </c>
      <c r="B559" t="s">
        <v>171</v>
      </c>
      <c r="C559">
        <v>1</v>
      </c>
      <c r="D559">
        <v>17.989999999999998</v>
      </c>
      <c r="E559">
        <f>ROUND((C559*D559),4)</f>
        <v>17.989999999999998</v>
      </c>
    </row>
    <row r="560" spans="1:5" x14ac:dyDescent="0.25">
      <c r="A560" s="3" t="s">
        <v>162</v>
      </c>
      <c r="B560" t="s">
        <v>9</v>
      </c>
      <c r="C560" t="s">
        <v>9</v>
      </c>
      <c r="D560" t="s">
        <v>9</v>
      </c>
      <c r="E560">
        <f>SUM(E559:E559)</f>
        <v>17.989999999999998</v>
      </c>
    </row>
    <row r="562" spans="1:5" x14ac:dyDescent="0.25">
      <c r="A562" s="3" t="s">
        <v>163</v>
      </c>
      <c r="B562" t="s">
        <v>9</v>
      </c>
      <c r="C562" t="s">
        <v>9</v>
      </c>
      <c r="D562" t="s">
        <v>9</v>
      </c>
      <c r="E562">
        <f>E560</f>
        <v>17.989999999999998</v>
      </c>
    </row>
    <row r="563" spans="1:5" x14ac:dyDescent="0.25">
      <c r="A563" s="3" t="s">
        <v>164</v>
      </c>
      <c r="B563" t="s">
        <v>9</v>
      </c>
      <c r="C563" t="s">
        <v>9</v>
      </c>
      <c r="D563" s="2">
        <v>0</v>
      </c>
      <c r="E563">
        <f>ROUND((E562*D563),4)</f>
        <v>0</v>
      </c>
    </row>
    <row r="564" spans="1:5" x14ac:dyDescent="0.25">
      <c r="A564" s="3" t="s">
        <v>165</v>
      </c>
      <c r="B564" t="s">
        <v>9</v>
      </c>
      <c r="C564" t="s">
        <v>9</v>
      </c>
      <c r="D564" t="s">
        <v>9</v>
      </c>
      <c r="E564">
        <f>SUM(E562:E563)</f>
        <v>17.989999999999998</v>
      </c>
    </row>
    <row r="566" spans="1:5" x14ac:dyDescent="0.25">
      <c r="A566" s="3" t="s">
        <v>1351</v>
      </c>
      <c r="B566" t="s">
        <v>569</v>
      </c>
    </row>
    <row r="567" spans="1:5" ht="30" x14ac:dyDescent="0.25">
      <c r="A567" s="3" t="s">
        <v>1352</v>
      </c>
    </row>
    <row r="568" spans="1:5" x14ac:dyDescent="0.25">
      <c r="A568" s="3" t="s">
        <v>1353</v>
      </c>
    </row>
    <row r="570" spans="1:5" x14ac:dyDescent="0.25">
      <c r="A570" s="3" t="s">
        <v>156</v>
      </c>
      <c r="B570" t="s">
        <v>157</v>
      </c>
      <c r="C570" t="s">
        <v>158</v>
      </c>
      <c r="D570" t="s">
        <v>159</v>
      </c>
      <c r="E570" t="s">
        <v>160</v>
      </c>
    </row>
    <row r="571" spans="1:5" x14ac:dyDescent="0.25">
      <c r="A571" s="3" t="s">
        <v>1298</v>
      </c>
      <c r="B571" t="s">
        <v>161</v>
      </c>
      <c r="C571">
        <v>1.3</v>
      </c>
      <c r="D571">
        <v>4.7699999999999996</v>
      </c>
      <c r="E571">
        <f>ROUND((C571*D571),4)</f>
        <v>6.2009999999999996</v>
      </c>
    </row>
    <row r="572" spans="1:5" x14ac:dyDescent="0.25">
      <c r="A572" s="3" t="s">
        <v>1273</v>
      </c>
      <c r="B572" t="s">
        <v>161</v>
      </c>
      <c r="C572">
        <v>1.3</v>
      </c>
      <c r="D572">
        <v>6.49</v>
      </c>
      <c r="E572">
        <f>ROUND((C572*D572),4)</f>
        <v>8.4369999999999994</v>
      </c>
    </row>
    <row r="573" spans="1:5" x14ac:dyDescent="0.25">
      <c r="A573" s="3" t="s">
        <v>162</v>
      </c>
      <c r="B573" t="s">
        <v>9</v>
      </c>
      <c r="C573" t="s">
        <v>9</v>
      </c>
      <c r="D573" t="s">
        <v>9</v>
      </c>
      <c r="E573">
        <f>SUM(E571:E572)</f>
        <v>14.637999999999998</v>
      </c>
    </row>
    <row r="575" spans="1:5" x14ac:dyDescent="0.25">
      <c r="A575" s="3" t="s">
        <v>167</v>
      </c>
      <c r="B575" t="s">
        <v>157</v>
      </c>
      <c r="C575" t="s">
        <v>158</v>
      </c>
      <c r="D575" t="s">
        <v>159</v>
      </c>
      <c r="E575" t="s">
        <v>160</v>
      </c>
    </row>
    <row r="576" spans="1:5" x14ac:dyDescent="0.25">
      <c r="A576" s="3" t="s">
        <v>1354</v>
      </c>
      <c r="B576" t="s">
        <v>170</v>
      </c>
      <c r="C576">
        <v>1.75</v>
      </c>
      <c r="D576">
        <v>36.75</v>
      </c>
      <c r="E576">
        <f>ROUND((C576*D576),4)</f>
        <v>64.3125</v>
      </c>
    </row>
    <row r="577" spans="1:5" x14ac:dyDescent="0.25">
      <c r="A577" s="3" t="s">
        <v>162</v>
      </c>
      <c r="B577" t="s">
        <v>9</v>
      </c>
      <c r="C577" t="s">
        <v>9</v>
      </c>
      <c r="D577" t="s">
        <v>9</v>
      </c>
      <c r="E577">
        <f>SUM(E576:E576)</f>
        <v>64.3125</v>
      </c>
    </row>
    <row r="579" spans="1:5" x14ac:dyDescent="0.25">
      <c r="A579" s="3" t="s">
        <v>163</v>
      </c>
      <c r="B579" t="s">
        <v>9</v>
      </c>
      <c r="C579" t="s">
        <v>9</v>
      </c>
      <c r="D579" t="s">
        <v>9</v>
      </c>
      <c r="E579">
        <f>E573+E577</f>
        <v>78.950500000000005</v>
      </c>
    </row>
    <row r="580" spans="1:5" x14ac:dyDescent="0.25">
      <c r="A580" s="3" t="s">
        <v>164</v>
      </c>
      <c r="B580" t="s">
        <v>9</v>
      </c>
      <c r="C580" t="s">
        <v>9</v>
      </c>
      <c r="D580" s="2">
        <v>0</v>
      </c>
      <c r="E580">
        <f>ROUND((E579*D580),4)</f>
        <v>0</v>
      </c>
    </row>
    <row r="581" spans="1:5" x14ac:dyDescent="0.25">
      <c r="A581" s="3" t="s">
        <v>165</v>
      </c>
      <c r="B581" t="s">
        <v>9</v>
      </c>
      <c r="C581" t="s">
        <v>9</v>
      </c>
      <c r="D581" t="s">
        <v>9</v>
      </c>
      <c r="E581">
        <f>SUM(E579:E580)</f>
        <v>78.950500000000005</v>
      </c>
    </row>
    <row r="583" spans="1:5" x14ac:dyDescent="0.25">
      <c r="A583" s="3" t="s">
        <v>1355</v>
      </c>
      <c r="B583" t="s">
        <v>574</v>
      </c>
    </row>
    <row r="584" spans="1:5" ht="45" x14ac:dyDescent="0.25">
      <c r="A584" s="3" t="s">
        <v>1356</v>
      </c>
    </row>
    <row r="585" spans="1:5" x14ac:dyDescent="0.25">
      <c r="A585" s="3" t="s">
        <v>166</v>
      </c>
    </row>
    <row r="587" spans="1:5" x14ac:dyDescent="0.25">
      <c r="A587" s="3" t="s">
        <v>156</v>
      </c>
      <c r="B587" t="s">
        <v>157</v>
      </c>
      <c r="C587" t="s">
        <v>158</v>
      </c>
      <c r="D587" t="s">
        <v>159</v>
      </c>
      <c r="E587" t="s">
        <v>160</v>
      </c>
    </row>
    <row r="588" spans="1:5" x14ac:dyDescent="0.25">
      <c r="A588" s="3" t="s">
        <v>1357</v>
      </c>
      <c r="B588" t="s">
        <v>161</v>
      </c>
      <c r="C588">
        <v>0.9</v>
      </c>
      <c r="D588">
        <v>6.41</v>
      </c>
      <c r="E588">
        <f>ROUND((C588*D588),4)</f>
        <v>5.7690000000000001</v>
      </c>
    </row>
    <row r="589" spans="1:5" x14ac:dyDescent="0.25">
      <c r="A589" s="3" t="s">
        <v>1358</v>
      </c>
      <c r="B589" t="s">
        <v>161</v>
      </c>
      <c r="C589">
        <v>0.9</v>
      </c>
      <c r="D589">
        <v>9.51</v>
      </c>
      <c r="E589">
        <f>ROUND((C589*D589),4)</f>
        <v>8.5589999999999993</v>
      </c>
    </row>
    <row r="590" spans="1:5" x14ac:dyDescent="0.25">
      <c r="A590" s="3" t="s">
        <v>162</v>
      </c>
      <c r="B590" t="s">
        <v>9</v>
      </c>
      <c r="C590" t="s">
        <v>9</v>
      </c>
      <c r="D590" t="s">
        <v>9</v>
      </c>
      <c r="E590">
        <f>SUM(E588:E589)</f>
        <v>14.327999999999999</v>
      </c>
    </row>
    <row r="592" spans="1:5" x14ac:dyDescent="0.25">
      <c r="A592" s="3" t="s">
        <v>167</v>
      </c>
      <c r="B592" t="s">
        <v>157</v>
      </c>
      <c r="C592" t="s">
        <v>158</v>
      </c>
      <c r="D592" t="s">
        <v>159</v>
      </c>
      <c r="E592" t="s">
        <v>160</v>
      </c>
    </row>
    <row r="593" spans="1:5" ht="30" x14ac:dyDescent="0.25">
      <c r="A593" s="3" t="s">
        <v>1359</v>
      </c>
      <c r="B593" t="s">
        <v>168</v>
      </c>
      <c r="C593">
        <v>1</v>
      </c>
      <c r="D593">
        <v>386.4</v>
      </c>
      <c r="E593">
        <f>ROUND((C593*D593),4)</f>
        <v>386.4</v>
      </c>
    </row>
    <row r="594" spans="1:5" x14ac:dyDescent="0.25">
      <c r="A594" s="3" t="s">
        <v>162</v>
      </c>
      <c r="B594" t="s">
        <v>9</v>
      </c>
      <c r="C594" t="s">
        <v>9</v>
      </c>
      <c r="D594" t="s">
        <v>9</v>
      </c>
      <c r="E594">
        <f>SUM(E593:E593)</f>
        <v>386.4</v>
      </c>
    </row>
    <row r="596" spans="1:5" x14ac:dyDescent="0.25">
      <c r="A596" s="3" t="s">
        <v>163</v>
      </c>
      <c r="B596" t="s">
        <v>9</v>
      </c>
      <c r="C596" t="s">
        <v>9</v>
      </c>
      <c r="D596" t="s">
        <v>9</v>
      </c>
      <c r="E596">
        <f>E590+E594</f>
        <v>400.72799999999995</v>
      </c>
    </row>
    <row r="597" spans="1:5" x14ac:dyDescent="0.25">
      <c r="A597" s="3" t="s">
        <v>164</v>
      </c>
      <c r="B597" t="s">
        <v>9</v>
      </c>
      <c r="C597" t="s">
        <v>9</v>
      </c>
      <c r="D597" s="2">
        <v>0</v>
      </c>
      <c r="E597">
        <f>ROUND((E596*D597),4)</f>
        <v>0</v>
      </c>
    </row>
    <row r="598" spans="1:5" x14ac:dyDescent="0.25">
      <c r="A598" s="3" t="s">
        <v>165</v>
      </c>
      <c r="B598" t="s">
        <v>9</v>
      </c>
      <c r="C598" t="s">
        <v>9</v>
      </c>
      <c r="D598" t="s">
        <v>9</v>
      </c>
      <c r="E598">
        <f>SUM(E596:E597)</f>
        <v>400.72799999999995</v>
      </c>
    </row>
    <row r="600" spans="1:5" x14ac:dyDescent="0.25">
      <c r="A600" s="3" t="s">
        <v>1360</v>
      </c>
      <c r="B600" t="s">
        <v>578</v>
      </c>
    </row>
    <row r="601" spans="1:5" ht="30" x14ac:dyDescent="0.25">
      <c r="A601" s="3" t="s">
        <v>1361</v>
      </c>
    </row>
    <row r="602" spans="1:5" x14ac:dyDescent="0.25">
      <c r="A602" s="3" t="s">
        <v>166</v>
      </c>
    </row>
    <row r="604" spans="1:5" x14ac:dyDescent="0.25">
      <c r="A604" s="3" t="s">
        <v>156</v>
      </c>
      <c r="B604" t="s">
        <v>157</v>
      </c>
      <c r="C604" t="s">
        <v>158</v>
      </c>
      <c r="D604" t="s">
        <v>159</v>
      </c>
      <c r="E604" t="s">
        <v>160</v>
      </c>
    </row>
    <row r="605" spans="1:5" x14ac:dyDescent="0.25">
      <c r="A605" s="3" t="s">
        <v>1302</v>
      </c>
      <c r="B605" t="s">
        <v>161</v>
      </c>
      <c r="C605">
        <v>0.38500000000000001</v>
      </c>
      <c r="D605">
        <v>6.41</v>
      </c>
      <c r="E605">
        <f>ROUND((C605*D605),4)</f>
        <v>2.4679000000000002</v>
      </c>
    </row>
    <row r="606" spans="1:5" x14ac:dyDescent="0.25">
      <c r="A606" s="3" t="s">
        <v>1303</v>
      </c>
      <c r="B606" t="s">
        <v>161</v>
      </c>
      <c r="C606">
        <v>0.38400000000000001</v>
      </c>
      <c r="D606">
        <v>9.51</v>
      </c>
      <c r="E606">
        <f>ROUND((C606*D606),4)</f>
        <v>3.6518000000000002</v>
      </c>
    </row>
    <row r="607" spans="1:5" x14ac:dyDescent="0.25">
      <c r="A607" s="3" t="s">
        <v>162</v>
      </c>
      <c r="B607" t="s">
        <v>9</v>
      </c>
      <c r="C607" t="s">
        <v>9</v>
      </c>
      <c r="D607" t="s">
        <v>9</v>
      </c>
      <c r="E607">
        <f>SUM(E605:E606)</f>
        <v>6.1196999999999999</v>
      </c>
    </row>
    <row r="609" spans="1:5" x14ac:dyDescent="0.25">
      <c r="A609" s="3" t="s">
        <v>167</v>
      </c>
      <c r="B609" t="s">
        <v>157</v>
      </c>
      <c r="C609" t="s">
        <v>158</v>
      </c>
      <c r="D609" t="s">
        <v>159</v>
      </c>
      <c r="E609" t="s">
        <v>160</v>
      </c>
    </row>
    <row r="610" spans="1:5" ht="30" x14ac:dyDescent="0.25">
      <c r="A610" s="3" t="s">
        <v>1305</v>
      </c>
      <c r="B610" t="s">
        <v>168</v>
      </c>
      <c r="C610">
        <v>6.13E-2</v>
      </c>
      <c r="D610">
        <v>2.35</v>
      </c>
      <c r="E610">
        <f t="shared" ref="E610:E632" si="10">ROUND((C610*D610),4)</f>
        <v>0.14410000000000001</v>
      </c>
    </row>
    <row r="611" spans="1:5" x14ac:dyDescent="0.25">
      <c r="A611" s="3" t="s">
        <v>1306</v>
      </c>
      <c r="B611" t="s">
        <v>168</v>
      </c>
      <c r="C611">
        <v>7.8299999999999995E-2</v>
      </c>
      <c r="D611">
        <v>4.5</v>
      </c>
      <c r="E611">
        <f t="shared" si="10"/>
        <v>0.35239999999999999</v>
      </c>
    </row>
    <row r="612" spans="1:5" x14ac:dyDescent="0.25">
      <c r="A612" s="3" t="s">
        <v>1307</v>
      </c>
      <c r="B612" t="s">
        <v>168</v>
      </c>
      <c r="C612">
        <v>1.1999999999999999E-3</v>
      </c>
      <c r="D612">
        <v>48</v>
      </c>
      <c r="E612">
        <f t="shared" si="10"/>
        <v>5.7599999999999998E-2</v>
      </c>
    </row>
    <row r="613" spans="1:5" x14ac:dyDescent="0.25">
      <c r="A613" s="3" t="s">
        <v>1308</v>
      </c>
      <c r="B613" t="s">
        <v>1309</v>
      </c>
      <c r="C613">
        <v>5.9999999999999995E-4</v>
      </c>
      <c r="D613">
        <v>5</v>
      </c>
      <c r="E613">
        <f t="shared" si="10"/>
        <v>3.0000000000000001E-3</v>
      </c>
    </row>
    <row r="614" spans="1:5" x14ac:dyDescent="0.25">
      <c r="A614" s="3" t="s">
        <v>1310</v>
      </c>
      <c r="B614" t="s">
        <v>168</v>
      </c>
      <c r="C614">
        <v>1E-4</v>
      </c>
      <c r="D614">
        <v>6.5</v>
      </c>
      <c r="E614">
        <f t="shared" si="10"/>
        <v>6.9999999999999999E-4</v>
      </c>
    </row>
    <row r="615" spans="1:5" x14ac:dyDescent="0.25">
      <c r="A615" s="3" t="s">
        <v>1311</v>
      </c>
      <c r="B615" t="s">
        <v>168</v>
      </c>
      <c r="C615">
        <v>0</v>
      </c>
      <c r="D615">
        <v>15.39</v>
      </c>
      <c r="E615">
        <f t="shared" si="10"/>
        <v>0</v>
      </c>
    </row>
    <row r="616" spans="1:5" ht="30" x14ac:dyDescent="0.25">
      <c r="A616" s="3" t="s">
        <v>1312</v>
      </c>
      <c r="B616" t="s">
        <v>168</v>
      </c>
      <c r="C616">
        <v>1E-4</v>
      </c>
      <c r="D616">
        <v>98.04</v>
      </c>
      <c r="E616">
        <f t="shared" si="10"/>
        <v>9.7999999999999997E-3</v>
      </c>
    </row>
    <row r="617" spans="1:5" x14ac:dyDescent="0.25">
      <c r="A617" s="3" t="s">
        <v>1313</v>
      </c>
      <c r="B617" t="s">
        <v>186</v>
      </c>
      <c r="C617">
        <v>1.8E-3</v>
      </c>
      <c r="D617">
        <v>8.7899999999999991</v>
      </c>
      <c r="E617">
        <f t="shared" si="10"/>
        <v>1.5800000000000002E-2</v>
      </c>
    </row>
    <row r="618" spans="1:5" ht="30" x14ac:dyDescent="0.25">
      <c r="A618" s="3" t="s">
        <v>1314</v>
      </c>
      <c r="B618" t="s">
        <v>186</v>
      </c>
      <c r="C618">
        <v>5.9999999999999995E-4</v>
      </c>
      <c r="D618">
        <v>32.85</v>
      </c>
      <c r="E618">
        <f t="shared" si="10"/>
        <v>1.9699999999999999E-2</v>
      </c>
    </row>
    <row r="619" spans="1:5" x14ac:dyDescent="0.25">
      <c r="A619" s="3" t="s">
        <v>1315</v>
      </c>
      <c r="B619" t="s">
        <v>168</v>
      </c>
      <c r="C619">
        <v>2.0000000000000001E-4</v>
      </c>
      <c r="D619">
        <v>27.38</v>
      </c>
      <c r="E619">
        <f t="shared" si="10"/>
        <v>5.4999999999999997E-3</v>
      </c>
    </row>
    <row r="620" spans="1:5" x14ac:dyDescent="0.25">
      <c r="A620" s="3" t="s">
        <v>1316</v>
      </c>
      <c r="B620" t="s">
        <v>168</v>
      </c>
      <c r="C620">
        <v>4.0000000000000002E-4</v>
      </c>
      <c r="D620">
        <v>11.58</v>
      </c>
      <c r="E620">
        <f t="shared" si="10"/>
        <v>4.5999999999999999E-3</v>
      </c>
    </row>
    <row r="621" spans="1:5" x14ac:dyDescent="0.25">
      <c r="A621" s="3" t="s">
        <v>1317</v>
      </c>
      <c r="B621" t="s">
        <v>168</v>
      </c>
      <c r="C621">
        <v>1E-4</v>
      </c>
      <c r="D621">
        <v>17.95</v>
      </c>
      <c r="E621">
        <f t="shared" si="10"/>
        <v>1.8E-3</v>
      </c>
    </row>
    <row r="622" spans="1:5" x14ac:dyDescent="0.25">
      <c r="A622" s="3" t="s">
        <v>1318</v>
      </c>
      <c r="B622" t="s">
        <v>168</v>
      </c>
      <c r="C622">
        <v>1E-4</v>
      </c>
      <c r="D622">
        <v>49.1</v>
      </c>
      <c r="E622">
        <f t="shared" si="10"/>
        <v>4.8999999999999998E-3</v>
      </c>
    </row>
    <row r="623" spans="1:5" x14ac:dyDescent="0.25">
      <c r="A623" s="3" t="s">
        <v>1319</v>
      </c>
      <c r="B623" t="s">
        <v>168</v>
      </c>
      <c r="C623">
        <v>0</v>
      </c>
      <c r="D623">
        <v>32.6</v>
      </c>
      <c r="E623">
        <f t="shared" si="10"/>
        <v>0</v>
      </c>
    </row>
    <row r="624" spans="1:5" ht="30" x14ac:dyDescent="0.25">
      <c r="A624" s="3" t="s">
        <v>1362</v>
      </c>
      <c r="B624" t="s">
        <v>168</v>
      </c>
      <c r="C624">
        <v>1</v>
      </c>
      <c r="D624">
        <v>3.99</v>
      </c>
      <c r="E624">
        <f t="shared" si="10"/>
        <v>3.99</v>
      </c>
    </row>
    <row r="625" spans="1:5" x14ac:dyDescent="0.25">
      <c r="A625" s="3" t="s">
        <v>1320</v>
      </c>
      <c r="B625" t="s">
        <v>168</v>
      </c>
      <c r="C625">
        <v>3.3999999999999998E-3</v>
      </c>
      <c r="D625">
        <v>80</v>
      </c>
      <c r="E625">
        <f t="shared" si="10"/>
        <v>0.27200000000000002</v>
      </c>
    </row>
    <row r="626" spans="1:5" x14ac:dyDescent="0.25">
      <c r="A626" s="3" t="s">
        <v>1321</v>
      </c>
      <c r="B626" t="s">
        <v>168</v>
      </c>
      <c r="C626">
        <v>3.3999999999999998E-3</v>
      </c>
      <c r="D626">
        <v>1.6</v>
      </c>
      <c r="E626">
        <f t="shared" si="10"/>
        <v>5.4000000000000003E-3</v>
      </c>
    </row>
    <row r="627" spans="1:5" x14ac:dyDescent="0.25">
      <c r="A627" s="3" t="s">
        <v>1322</v>
      </c>
      <c r="B627" t="s">
        <v>168</v>
      </c>
      <c r="C627">
        <v>1.4E-3</v>
      </c>
      <c r="D627">
        <v>32.979999999999997</v>
      </c>
      <c r="E627">
        <f t="shared" si="10"/>
        <v>4.6199999999999998E-2</v>
      </c>
    </row>
    <row r="628" spans="1:5" x14ac:dyDescent="0.25">
      <c r="A628" s="3" t="s">
        <v>1323</v>
      </c>
      <c r="B628" t="s">
        <v>168</v>
      </c>
      <c r="C628">
        <v>1E-4</v>
      </c>
      <c r="D628">
        <v>10.95</v>
      </c>
      <c r="E628">
        <f t="shared" si="10"/>
        <v>1.1000000000000001E-3</v>
      </c>
    </row>
    <row r="629" spans="1:5" x14ac:dyDescent="0.25">
      <c r="A629" s="3" t="s">
        <v>1324</v>
      </c>
      <c r="B629" t="s">
        <v>168</v>
      </c>
      <c r="C629">
        <v>1E-4</v>
      </c>
      <c r="D629">
        <v>17.29</v>
      </c>
      <c r="E629">
        <f t="shared" si="10"/>
        <v>1.6999999999999999E-3</v>
      </c>
    </row>
    <row r="630" spans="1:5" x14ac:dyDescent="0.25">
      <c r="A630" s="3" t="s">
        <v>1325</v>
      </c>
      <c r="B630" t="s">
        <v>168</v>
      </c>
      <c r="C630">
        <v>3.3999999999999998E-3</v>
      </c>
      <c r="D630">
        <v>5.65</v>
      </c>
      <c r="E630">
        <f t="shared" si="10"/>
        <v>1.9199999999999998E-2</v>
      </c>
    </row>
    <row r="631" spans="1:5" x14ac:dyDescent="0.25">
      <c r="A631" s="3" t="s">
        <v>1326</v>
      </c>
      <c r="B631" t="s">
        <v>182</v>
      </c>
      <c r="C631">
        <v>4.0000000000000002E-4</v>
      </c>
      <c r="D631">
        <v>197</v>
      </c>
      <c r="E631">
        <f t="shared" si="10"/>
        <v>7.8799999999999995E-2</v>
      </c>
    </row>
    <row r="632" spans="1:5" ht="30" x14ac:dyDescent="0.25">
      <c r="A632" s="3" t="s">
        <v>1327</v>
      </c>
      <c r="B632" t="s">
        <v>168</v>
      </c>
      <c r="C632">
        <v>7.8299999999999995E-2</v>
      </c>
      <c r="D632">
        <v>2.5</v>
      </c>
      <c r="E632">
        <f t="shared" si="10"/>
        <v>0.1958</v>
      </c>
    </row>
    <row r="633" spans="1:5" x14ac:dyDescent="0.25">
      <c r="A633" s="3" t="s">
        <v>162</v>
      </c>
      <c r="B633" t="s">
        <v>9</v>
      </c>
      <c r="C633" t="s">
        <v>9</v>
      </c>
      <c r="D633" t="s">
        <v>9</v>
      </c>
      <c r="E633">
        <f>SUM(E610:E632)</f>
        <v>5.2301000000000002</v>
      </c>
    </row>
    <row r="635" spans="1:5" x14ac:dyDescent="0.25">
      <c r="A635" s="3" t="s">
        <v>163</v>
      </c>
      <c r="B635" t="s">
        <v>9</v>
      </c>
      <c r="C635" t="s">
        <v>9</v>
      </c>
      <c r="D635" t="s">
        <v>9</v>
      </c>
      <c r="E635">
        <f>E607+E633</f>
        <v>11.3498</v>
      </c>
    </row>
    <row r="636" spans="1:5" x14ac:dyDescent="0.25">
      <c r="A636" s="3" t="s">
        <v>164</v>
      </c>
      <c r="B636" t="s">
        <v>9</v>
      </c>
      <c r="C636" t="s">
        <v>9</v>
      </c>
      <c r="D636" s="2">
        <v>0</v>
      </c>
      <c r="E636">
        <f>ROUND((E635*D636),4)</f>
        <v>0</v>
      </c>
    </row>
    <row r="637" spans="1:5" x14ac:dyDescent="0.25">
      <c r="A637" s="3" t="s">
        <v>165</v>
      </c>
      <c r="B637" t="s">
        <v>9</v>
      </c>
      <c r="C637" t="s">
        <v>9</v>
      </c>
      <c r="D637" t="s">
        <v>9</v>
      </c>
      <c r="E637">
        <f>SUM(E635:E636)</f>
        <v>11.3498</v>
      </c>
    </row>
    <row r="639" spans="1:5" x14ac:dyDescent="0.25">
      <c r="A639" s="3" t="s">
        <v>1363</v>
      </c>
      <c r="B639" t="s">
        <v>582</v>
      </c>
    </row>
    <row r="640" spans="1:5" ht="30" x14ac:dyDescent="0.25">
      <c r="A640" s="3" t="s">
        <v>1364</v>
      </c>
    </row>
    <row r="641" spans="1:5" x14ac:dyDescent="0.25">
      <c r="A641" s="3" t="s">
        <v>166</v>
      </c>
    </row>
    <row r="643" spans="1:5" x14ac:dyDescent="0.25">
      <c r="A643" s="3" t="s">
        <v>156</v>
      </c>
      <c r="B643" t="s">
        <v>157</v>
      </c>
      <c r="C643" t="s">
        <v>158</v>
      </c>
      <c r="D643" t="s">
        <v>159</v>
      </c>
      <c r="E643" t="s">
        <v>160</v>
      </c>
    </row>
    <row r="644" spans="1:5" x14ac:dyDescent="0.25">
      <c r="A644" s="3" t="s">
        <v>1258</v>
      </c>
      <c r="B644" t="s">
        <v>161</v>
      </c>
      <c r="C644">
        <v>0.3</v>
      </c>
      <c r="D644">
        <v>8.66</v>
      </c>
      <c r="E644">
        <f>ROUND((C644*D644),4)</f>
        <v>2.5979999999999999</v>
      </c>
    </row>
    <row r="645" spans="1:5" x14ac:dyDescent="0.25">
      <c r="A645" s="3" t="s">
        <v>1259</v>
      </c>
      <c r="B645" t="s">
        <v>161</v>
      </c>
      <c r="C645">
        <v>0.3</v>
      </c>
      <c r="D645">
        <v>11.48</v>
      </c>
      <c r="E645">
        <f>ROUND((C645*D645),4)</f>
        <v>3.444</v>
      </c>
    </row>
    <row r="646" spans="1:5" x14ac:dyDescent="0.25">
      <c r="A646" s="3" t="s">
        <v>162</v>
      </c>
      <c r="B646" t="s">
        <v>9</v>
      </c>
      <c r="C646" t="s">
        <v>9</v>
      </c>
      <c r="D646" t="s">
        <v>9</v>
      </c>
      <c r="E646">
        <f>SUM(E644:E645)</f>
        <v>6.0419999999999998</v>
      </c>
    </row>
    <row r="648" spans="1:5" x14ac:dyDescent="0.25">
      <c r="A648" s="3" t="s">
        <v>167</v>
      </c>
      <c r="B648" t="s">
        <v>157</v>
      </c>
      <c r="C648" t="s">
        <v>158</v>
      </c>
      <c r="D648" t="s">
        <v>159</v>
      </c>
      <c r="E648" t="s">
        <v>160</v>
      </c>
    </row>
    <row r="649" spans="1:5" x14ac:dyDescent="0.25">
      <c r="A649" s="3" t="s">
        <v>1244</v>
      </c>
      <c r="B649" t="s">
        <v>168</v>
      </c>
      <c r="C649">
        <v>1.74E-3</v>
      </c>
      <c r="D649">
        <v>6.93</v>
      </c>
      <c r="E649">
        <f t="shared" ref="E649:E660" si="11">ROUND((C649*D649),4)</f>
        <v>1.21E-2</v>
      </c>
    </row>
    <row r="650" spans="1:5" x14ac:dyDescent="0.25">
      <c r="A650" s="3" t="s">
        <v>1245</v>
      </c>
      <c r="B650" t="s">
        <v>186</v>
      </c>
      <c r="C650">
        <v>8.2799999999999992E-3</v>
      </c>
      <c r="D650">
        <v>33.270000000000003</v>
      </c>
      <c r="E650">
        <f t="shared" si="11"/>
        <v>0.27550000000000002</v>
      </c>
    </row>
    <row r="651" spans="1:5" x14ac:dyDescent="0.25">
      <c r="A651" s="3" t="s">
        <v>1246</v>
      </c>
      <c r="B651" t="s">
        <v>168</v>
      </c>
      <c r="C651">
        <v>8.2799999999999992E-3</v>
      </c>
      <c r="D651">
        <v>27.73</v>
      </c>
      <c r="E651">
        <f t="shared" si="11"/>
        <v>0.2296</v>
      </c>
    </row>
    <row r="652" spans="1:5" x14ac:dyDescent="0.25">
      <c r="A652" s="3" t="s">
        <v>1247</v>
      </c>
      <c r="B652" t="s">
        <v>168</v>
      </c>
      <c r="C652">
        <v>8.2799999999999992E-3</v>
      </c>
      <c r="D652">
        <v>11.73</v>
      </c>
      <c r="E652">
        <f t="shared" si="11"/>
        <v>9.7100000000000006E-2</v>
      </c>
    </row>
    <row r="653" spans="1:5" x14ac:dyDescent="0.25">
      <c r="A653" s="3" t="s">
        <v>1248</v>
      </c>
      <c r="B653" t="s">
        <v>168</v>
      </c>
      <c r="C653">
        <v>1.74E-3</v>
      </c>
      <c r="D653">
        <v>93.94</v>
      </c>
      <c r="E653">
        <f t="shared" si="11"/>
        <v>0.16350000000000001</v>
      </c>
    </row>
    <row r="654" spans="1:5" ht="30" x14ac:dyDescent="0.25">
      <c r="A654" s="3" t="s">
        <v>1250</v>
      </c>
      <c r="B654" t="s">
        <v>168</v>
      </c>
      <c r="C654">
        <v>1.74E-3</v>
      </c>
      <c r="D654">
        <v>16</v>
      </c>
      <c r="E654">
        <f t="shared" si="11"/>
        <v>2.7799999999999998E-2</v>
      </c>
    </row>
    <row r="655" spans="1:5" x14ac:dyDescent="0.25">
      <c r="A655" s="3" t="s">
        <v>1251</v>
      </c>
      <c r="B655" t="s">
        <v>186</v>
      </c>
      <c r="C655">
        <v>8.2799999999999992E-3</v>
      </c>
      <c r="D655">
        <v>8.9</v>
      </c>
      <c r="E655">
        <f t="shared" si="11"/>
        <v>7.3700000000000002E-2</v>
      </c>
    </row>
    <row r="656" spans="1:5" ht="45" x14ac:dyDescent="0.25">
      <c r="A656" s="3" t="s">
        <v>1365</v>
      </c>
      <c r="B656" t="s">
        <v>168</v>
      </c>
      <c r="C656">
        <v>1</v>
      </c>
      <c r="D656">
        <v>3.87</v>
      </c>
      <c r="E656">
        <f t="shared" si="11"/>
        <v>3.87</v>
      </c>
    </row>
    <row r="657" spans="1:5" ht="30" x14ac:dyDescent="0.25">
      <c r="A657" s="3" t="s">
        <v>1222</v>
      </c>
      <c r="B657" t="s">
        <v>161</v>
      </c>
      <c r="C657">
        <v>0.6</v>
      </c>
      <c r="D657">
        <v>0.6</v>
      </c>
      <c r="E657">
        <f t="shared" si="11"/>
        <v>0.36</v>
      </c>
    </row>
    <row r="658" spans="1:5" ht="30" x14ac:dyDescent="0.25">
      <c r="A658" s="3" t="s">
        <v>1223</v>
      </c>
      <c r="B658" t="s">
        <v>161</v>
      </c>
      <c r="C658">
        <v>0.6</v>
      </c>
      <c r="D658">
        <v>0.7</v>
      </c>
      <c r="E658">
        <f t="shared" si="11"/>
        <v>0.42</v>
      </c>
    </row>
    <row r="659" spans="1:5" ht="30" x14ac:dyDescent="0.25">
      <c r="A659" s="3" t="s">
        <v>1224</v>
      </c>
      <c r="B659" t="s">
        <v>161</v>
      </c>
      <c r="C659">
        <v>0.6</v>
      </c>
      <c r="D659">
        <v>0.09</v>
      </c>
      <c r="E659">
        <f t="shared" si="11"/>
        <v>5.3999999999999999E-2</v>
      </c>
    </row>
    <row r="660" spans="1:5" ht="30" x14ac:dyDescent="0.25">
      <c r="A660" s="3" t="s">
        <v>1225</v>
      </c>
      <c r="B660" t="s">
        <v>161</v>
      </c>
      <c r="C660">
        <v>0.6</v>
      </c>
      <c r="D660">
        <v>0.04</v>
      </c>
      <c r="E660">
        <f t="shared" si="11"/>
        <v>2.4E-2</v>
      </c>
    </row>
    <row r="661" spans="1:5" x14ac:dyDescent="0.25">
      <c r="A661" s="3" t="s">
        <v>162</v>
      </c>
      <c r="B661" t="s">
        <v>9</v>
      </c>
      <c r="C661" t="s">
        <v>9</v>
      </c>
      <c r="D661" t="s">
        <v>9</v>
      </c>
      <c r="E661">
        <f>SUM(E649:E660)</f>
        <v>5.6073000000000004</v>
      </c>
    </row>
    <row r="663" spans="1:5" x14ac:dyDescent="0.25">
      <c r="A663" s="3" t="s">
        <v>163</v>
      </c>
      <c r="B663" t="s">
        <v>9</v>
      </c>
      <c r="C663" t="s">
        <v>9</v>
      </c>
      <c r="D663" t="s">
        <v>9</v>
      </c>
      <c r="E663">
        <f>E646+E661</f>
        <v>11.6493</v>
      </c>
    </row>
    <row r="664" spans="1:5" x14ac:dyDescent="0.25">
      <c r="A664" s="3" t="s">
        <v>164</v>
      </c>
      <c r="B664" t="s">
        <v>9</v>
      </c>
      <c r="C664" t="s">
        <v>9</v>
      </c>
      <c r="D664" s="2">
        <v>0</v>
      </c>
      <c r="E664">
        <f>ROUND((E663*D664),4)</f>
        <v>0</v>
      </c>
    </row>
    <row r="665" spans="1:5" x14ac:dyDescent="0.25">
      <c r="A665" s="3" t="s">
        <v>165</v>
      </c>
      <c r="B665" t="s">
        <v>9</v>
      </c>
      <c r="C665" t="s">
        <v>9</v>
      </c>
      <c r="D665" t="s">
        <v>9</v>
      </c>
      <c r="E665">
        <f>SUM(E663:E664)</f>
        <v>11.6493</v>
      </c>
    </row>
    <row r="667" spans="1:5" x14ac:dyDescent="0.25">
      <c r="A667" s="3" t="s">
        <v>1215</v>
      </c>
      <c r="B667" t="s">
        <v>585</v>
      </c>
    </row>
    <row r="668" spans="1:5" x14ac:dyDescent="0.25">
      <c r="A668" s="3" t="s">
        <v>1366</v>
      </c>
    </row>
    <row r="669" spans="1:5" x14ac:dyDescent="0.25">
      <c r="A669" s="3" t="s">
        <v>174</v>
      </c>
    </row>
    <row r="671" spans="1:5" x14ac:dyDescent="0.25">
      <c r="A671" s="3" t="s">
        <v>156</v>
      </c>
      <c r="B671" t="s">
        <v>157</v>
      </c>
      <c r="C671" t="s">
        <v>158</v>
      </c>
      <c r="D671" t="s">
        <v>159</v>
      </c>
      <c r="E671" t="s">
        <v>160</v>
      </c>
    </row>
    <row r="672" spans="1:5" x14ac:dyDescent="0.25">
      <c r="A672" s="3" t="s">
        <v>1258</v>
      </c>
      <c r="B672" t="s">
        <v>161</v>
      </c>
      <c r="C672">
        <v>8</v>
      </c>
      <c r="D672">
        <v>8.66</v>
      </c>
      <c r="E672">
        <f>ROUND((C672*D672),4)</f>
        <v>69.28</v>
      </c>
    </row>
    <row r="673" spans="1:5" x14ac:dyDescent="0.25">
      <c r="A673" s="3" t="s">
        <v>1259</v>
      </c>
      <c r="B673" t="s">
        <v>161</v>
      </c>
      <c r="C673">
        <v>8</v>
      </c>
      <c r="D673">
        <v>11.48</v>
      </c>
      <c r="E673">
        <f>ROUND((C673*D673),4)</f>
        <v>91.84</v>
      </c>
    </row>
    <row r="674" spans="1:5" x14ac:dyDescent="0.25">
      <c r="A674" s="3" t="s">
        <v>162</v>
      </c>
      <c r="B674" t="s">
        <v>9</v>
      </c>
      <c r="C674" t="s">
        <v>9</v>
      </c>
      <c r="D674" t="s">
        <v>9</v>
      </c>
      <c r="E674">
        <f>SUM(E672:E673)</f>
        <v>161.12</v>
      </c>
    </row>
    <row r="676" spans="1:5" x14ac:dyDescent="0.25">
      <c r="A676" s="3" t="s">
        <v>167</v>
      </c>
      <c r="B676" t="s">
        <v>157</v>
      </c>
      <c r="C676" t="s">
        <v>158</v>
      </c>
      <c r="D676" t="s">
        <v>159</v>
      </c>
      <c r="E676" t="s">
        <v>160</v>
      </c>
    </row>
    <row r="677" spans="1:5" x14ac:dyDescent="0.25">
      <c r="A677" s="3" t="s">
        <v>1244</v>
      </c>
      <c r="B677" t="s">
        <v>168</v>
      </c>
      <c r="C677">
        <v>4.6399999999999997E-2</v>
      </c>
      <c r="D677">
        <v>6.93</v>
      </c>
      <c r="E677">
        <f t="shared" ref="E677:E687" si="12">ROUND((C677*D677),4)</f>
        <v>0.3216</v>
      </c>
    </row>
    <row r="678" spans="1:5" x14ac:dyDescent="0.25">
      <c r="A678" s="3" t="s">
        <v>1245</v>
      </c>
      <c r="B678" t="s">
        <v>186</v>
      </c>
      <c r="C678">
        <v>0.2208</v>
      </c>
      <c r="D678">
        <v>33.270000000000003</v>
      </c>
      <c r="E678">
        <f t="shared" si="12"/>
        <v>7.3460000000000001</v>
      </c>
    </row>
    <row r="679" spans="1:5" x14ac:dyDescent="0.25">
      <c r="A679" s="3" t="s">
        <v>1246</v>
      </c>
      <c r="B679" t="s">
        <v>168</v>
      </c>
      <c r="C679">
        <v>0.2208</v>
      </c>
      <c r="D679">
        <v>27.73</v>
      </c>
      <c r="E679">
        <f t="shared" si="12"/>
        <v>6.1227999999999998</v>
      </c>
    </row>
    <row r="680" spans="1:5" x14ac:dyDescent="0.25">
      <c r="A680" s="3" t="s">
        <v>1247</v>
      </c>
      <c r="B680" t="s">
        <v>168</v>
      </c>
      <c r="C680">
        <v>0.2208</v>
      </c>
      <c r="D680">
        <v>11.73</v>
      </c>
      <c r="E680">
        <f t="shared" si="12"/>
        <v>2.59</v>
      </c>
    </row>
    <row r="681" spans="1:5" x14ac:dyDescent="0.25">
      <c r="A681" s="3" t="s">
        <v>1248</v>
      </c>
      <c r="B681" t="s">
        <v>168</v>
      </c>
      <c r="C681">
        <v>4.6399999999999997E-2</v>
      </c>
      <c r="D681">
        <v>93.94</v>
      </c>
      <c r="E681">
        <f t="shared" si="12"/>
        <v>4.3587999999999996</v>
      </c>
    </row>
    <row r="682" spans="1:5" ht="30" x14ac:dyDescent="0.25">
      <c r="A682" s="3" t="s">
        <v>1250</v>
      </c>
      <c r="B682" t="s">
        <v>168</v>
      </c>
      <c r="C682">
        <v>4.6399999999999997E-2</v>
      </c>
      <c r="D682">
        <v>16</v>
      </c>
      <c r="E682">
        <f t="shared" si="12"/>
        <v>0.74239999999999995</v>
      </c>
    </row>
    <row r="683" spans="1:5" x14ac:dyDescent="0.25">
      <c r="A683" s="3" t="s">
        <v>1251</v>
      </c>
      <c r="B683" t="s">
        <v>186</v>
      </c>
      <c r="C683">
        <v>0.2208</v>
      </c>
      <c r="D683">
        <v>8.9</v>
      </c>
      <c r="E683">
        <f t="shared" si="12"/>
        <v>1.9651000000000001</v>
      </c>
    </row>
    <row r="684" spans="1:5" ht="30" x14ac:dyDescent="0.25">
      <c r="A684" s="3" t="s">
        <v>1222</v>
      </c>
      <c r="B684" t="s">
        <v>161</v>
      </c>
      <c r="C684">
        <v>16</v>
      </c>
      <c r="D684">
        <v>0.6</v>
      </c>
      <c r="E684">
        <f t="shared" si="12"/>
        <v>9.6</v>
      </c>
    </row>
    <row r="685" spans="1:5" ht="30" x14ac:dyDescent="0.25">
      <c r="A685" s="3" t="s">
        <v>1223</v>
      </c>
      <c r="B685" t="s">
        <v>161</v>
      </c>
      <c r="C685">
        <v>16</v>
      </c>
      <c r="D685">
        <v>0.7</v>
      </c>
      <c r="E685">
        <f t="shared" si="12"/>
        <v>11.2</v>
      </c>
    </row>
    <row r="686" spans="1:5" ht="30" x14ac:dyDescent="0.25">
      <c r="A686" s="3" t="s">
        <v>1224</v>
      </c>
      <c r="B686" t="s">
        <v>161</v>
      </c>
      <c r="C686">
        <v>16</v>
      </c>
      <c r="D686">
        <v>0.09</v>
      </c>
      <c r="E686">
        <f t="shared" si="12"/>
        <v>1.44</v>
      </c>
    </row>
    <row r="687" spans="1:5" ht="30" x14ac:dyDescent="0.25">
      <c r="A687" s="3" t="s">
        <v>1225</v>
      </c>
      <c r="B687" t="s">
        <v>161</v>
      </c>
      <c r="C687">
        <v>16</v>
      </c>
      <c r="D687">
        <v>0.04</v>
      </c>
      <c r="E687">
        <f t="shared" si="12"/>
        <v>0.64</v>
      </c>
    </row>
    <row r="688" spans="1:5" x14ac:dyDescent="0.25">
      <c r="A688" s="3" t="s">
        <v>162</v>
      </c>
      <c r="B688" t="s">
        <v>9</v>
      </c>
      <c r="C688" t="s">
        <v>9</v>
      </c>
      <c r="D688" t="s">
        <v>9</v>
      </c>
      <c r="E688">
        <f>SUM(E677:E687)</f>
        <v>46.326700000000002</v>
      </c>
    </row>
    <row r="690" spans="1:5" x14ac:dyDescent="0.25">
      <c r="A690" s="3" t="s">
        <v>163</v>
      </c>
      <c r="B690" t="s">
        <v>9</v>
      </c>
      <c r="C690" t="s">
        <v>9</v>
      </c>
      <c r="D690" t="s">
        <v>9</v>
      </c>
      <c r="E690">
        <f>E674+E688</f>
        <v>207.44670000000002</v>
      </c>
    </row>
    <row r="691" spans="1:5" x14ac:dyDescent="0.25">
      <c r="A691" s="3" t="s">
        <v>164</v>
      </c>
      <c r="B691" t="s">
        <v>9</v>
      </c>
      <c r="C691" t="s">
        <v>9</v>
      </c>
      <c r="D691" s="2">
        <v>0</v>
      </c>
      <c r="E691">
        <f>ROUND((E690*D691),4)</f>
        <v>0</v>
      </c>
    </row>
    <row r="692" spans="1:5" x14ac:dyDescent="0.25">
      <c r="A692" s="3" t="s">
        <v>165</v>
      </c>
      <c r="B692" t="s">
        <v>9</v>
      </c>
      <c r="C692" t="s">
        <v>9</v>
      </c>
      <c r="D692" t="s">
        <v>9</v>
      </c>
      <c r="E692">
        <f>SUM(E690:E691)</f>
        <v>207.44670000000002</v>
      </c>
    </row>
    <row r="694" spans="1:5" x14ac:dyDescent="0.25">
      <c r="A694" s="3" t="s">
        <v>1215</v>
      </c>
      <c r="B694" t="s">
        <v>589</v>
      </c>
    </row>
    <row r="695" spans="1:5" x14ac:dyDescent="0.25">
      <c r="A695" s="3" t="s">
        <v>1367</v>
      </c>
    </row>
    <row r="696" spans="1:5" x14ac:dyDescent="0.25">
      <c r="A696" s="3" t="s">
        <v>175</v>
      </c>
    </row>
    <row r="698" spans="1:5" x14ac:dyDescent="0.25">
      <c r="A698" s="3" t="s">
        <v>156</v>
      </c>
      <c r="B698" t="s">
        <v>157</v>
      </c>
      <c r="C698" t="s">
        <v>158</v>
      </c>
      <c r="D698" t="s">
        <v>159</v>
      </c>
      <c r="E698" t="s">
        <v>160</v>
      </c>
    </row>
    <row r="699" spans="1:5" x14ac:dyDescent="0.25">
      <c r="A699" s="3" t="s">
        <v>1368</v>
      </c>
      <c r="B699" t="s">
        <v>161</v>
      </c>
      <c r="C699">
        <v>0.5</v>
      </c>
      <c r="D699">
        <v>10.31</v>
      </c>
      <c r="E699">
        <f>ROUND((C699*D699),4)</f>
        <v>5.1550000000000002</v>
      </c>
    </row>
    <row r="700" spans="1:5" x14ac:dyDescent="0.25">
      <c r="A700" s="3" t="s">
        <v>162</v>
      </c>
      <c r="B700" t="s">
        <v>9</v>
      </c>
      <c r="C700" t="s">
        <v>9</v>
      </c>
      <c r="D700" t="s">
        <v>9</v>
      </c>
      <c r="E700">
        <f>SUM(E699:E699)</f>
        <v>5.1550000000000002</v>
      </c>
    </row>
    <row r="702" spans="1:5" x14ac:dyDescent="0.25">
      <c r="A702" s="3" t="s">
        <v>167</v>
      </c>
      <c r="B702" t="s">
        <v>157</v>
      </c>
      <c r="C702" t="s">
        <v>158</v>
      </c>
      <c r="D702" t="s">
        <v>159</v>
      </c>
      <c r="E702" t="s">
        <v>160</v>
      </c>
    </row>
    <row r="703" spans="1:5" x14ac:dyDescent="0.25">
      <c r="A703" s="3" t="s">
        <v>1244</v>
      </c>
      <c r="B703" t="s">
        <v>168</v>
      </c>
      <c r="C703">
        <v>1.4499999999999999E-3</v>
      </c>
      <c r="D703">
        <v>6.93</v>
      </c>
      <c r="E703">
        <f t="shared" ref="E703:E713" si="13">ROUND((C703*D703),4)</f>
        <v>0.01</v>
      </c>
    </row>
    <row r="704" spans="1:5" x14ac:dyDescent="0.25">
      <c r="A704" s="3" t="s">
        <v>1245</v>
      </c>
      <c r="B704" t="s">
        <v>186</v>
      </c>
      <c r="C704">
        <v>6.8999999999999999E-3</v>
      </c>
      <c r="D704">
        <v>33.270000000000003</v>
      </c>
      <c r="E704">
        <f t="shared" si="13"/>
        <v>0.2296</v>
      </c>
    </row>
    <row r="705" spans="1:5" x14ac:dyDescent="0.25">
      <c r="A705" s="3" t="s">
        <v>1246</v>
      </c>
      <c r="B705" t="s">
        <v>168</v>
      </c>
      <c r="C705">
        <v>6.8999999999999999E-3</v>
      </c>
      <c r="D705">
        <v>27.73</v>
      </c>
      <c r="E705">
        <f t="shared" si="13"/>
        <v>0.1913</v>
      </c>
    </row>
    <row r="706" spans="1:5" x14ac:dyDescent="0.25">
      <c r="A706" s="3" t="s">
        <v>1247</v>
      </c>
      <c r="B706" t="s">
        <v>168</v>
      </c>
      <c r="C706">
        <v>6.8999999999999999E-3</v>
      </c>
      <c r="D706">
        <v>11.73</v>
      </c>
      <c r="E706">
        <f t="shared" si="13"/>
        <v>8.09E-2</v>
      </c>
    </row>
    <row r="707" spans="1:5" x14ac:dyDescent="0.25">
      <c r="A707" s="3" t="s">
        <v>1248</v>
      </c>
      <c r="B707" t="s">
        <v>168</v>
      </c>
      <c r="C707">
        <v>1.4499999999999999E-3</v>
      </c>
      <c r="D707">
        <v>93.94</v>
      </c>
      <c r="E707">
        <f t="shared" si="13"/>
        <v>0.13619999999999999</v>
      </c>
    </row>
    <row r="708" spans="1:5" ht="30" x14ac:dyDescent="0.25">
      <c r="A708" s="3" t="s">
        <v>1250</v>
      </c>
      <c r="B708" t="s">
        <v>168</v>
      </c>
      <c r="C708">
        <v>1.4499999999999999E-3</v>
      </c>
      <c r="D708">
        <v>16</v>
      </c>
      <c r="E708">
        <f t="shared" si="13"/>
        <v>2.3199999999999998E-2</v>
      </c>
    </row>
    <row r="709" spans="1:5" x14ac:dyDescent="0.25">
      <c r="A709" s="3" t="s">
        <v>1251</v>
      </c>
      <c r="B709" t="s">
        <v>186</v>
      </c>
      <c r="C709">
        <v>6.8999999999999999E-3</v>
      </c>
      <c r="D709">
        <v>8.9</v>
      </c>
      <c r="E709">
        <f t="shared" si="13"/>
        <v>6.1400000000000003E-2</v>
      </c>
    </row>
    <row r="710" spans="1:5" ht="30" x14ac:dyDescent="0.25">
      <c r="A710" s="3" t="s">
        <v>1222</v>
      </c>
      <c r="B710" t="s">
        <v>161</v>
      </c>
      <c r="C710">
        <v>0.5</v>
      </c>
      <c r="D710">
        <v>0.6</v>
      </c>
      <c r="E710">
        <f t="shared" si="13"/>
        <v>0.3</v>
      </c>
    </row>
    <row r="711" spans="1:5" ht="30" x14ac:dyDescent="0.25">
      <c r="A711" s="3" t="s">
        <v>1223</v>
      </c>
      <c r="B711" t="s">
        <v>161</v>
      </c>
      <c r="C711">
        <v>0.5</v>
      </c>
      <c r="D711">
        <v>0.7</v>
      </c>
      <c r="E711">
        <f t="shared" si="13"/>
        <v>0.35</v>
      </c>
    </row>
    <row r="712" spans="1:5" ht="30" x14ac:dyDescent="0.25">
      <c r="A712" s="3" t="s">
        <v>1224</v>
      </c>
      <c r="B712" t="s">
        <v>161</v>
      </c>
      <c r="C712">
        <v>0.5</v>
      </c>
      <c r="D712">
        <v>0.09</v>
      </c>
      <c r="E712">
        <f t="shared" si="13"/>
        <v>4.4999999999999998E-2</v>
      </c>
    </row>
    <row r="713" spans="1:5" ht="30" x14ac:dyDescent="0.25">
      <c r="A713" s="3" t="s">
        <v>1225</v>
      </c>
      <c r="B713" t="s">
        <v>161</v>
      </c>
      <c r="C713">
        <v>0.5</v>
      </c>
      <c r="D713">
        <v>0.04</v>
      </c>
      <c r="E713">
        <f t="shared" si="13"/>
        <v>0.02</v>
      </c>
    </row>
    <row r="714" spans="1:5" x14ac:dyDescent="0.25">
      <c r="A714" s="3" t="s">
        <v>162</v>
      </c>
      <c r="B714" t="s">
        <v>9</v>
      </c>
      <c r="C714" t="s">
        <v>9</v>
      </c>
      <c r="D714" t="s">
        <v>9</v>
      </c>
      <c r="E714">
        <f>SUM(E703:E713)</f>
        <v>1.4476</v>
      </c>
    </row>
    <row r="716" spans="1:5" x14ac:dyDescent="0.25">
      <c r="A716" s="3" t="s">
        <v>163</v>
      </c>
      <c r="B716" t="s">
        <v>9</v>
      </c>
      <c r="C716" t="s">
        <v>9</v>
      </c>
      <c r="D716" t="s">
        <v>9</v>
      </c>
      <c r="E716">
        <f>E700+E714</f>
        <v>6.6026000000000007</v>
      </c>
    </row>
    <row r="717" spans="1:5" x14ac:dyDescent="0.25">
      <c r="A717" s="3" t="s">
        <v>164</v>
      </c>
      <c r="B717" t="s">
        <v>9</v>
      </c>
      <c r="C717" t="s">
        <v>9</v>
      </c>
      <c r="D717" s="2">
        <v>0</v>
      </c>
      <c r="E717">
        <f>ROUND((E716*D717),4)</f>
        <v>0</v>
      </c>
    </row>
    <row r="718" spans="1:5" x14ac:dyDescent="0.25">
      <c r="A718" s="3" t="s">
        <v>165</v>
      </c>
      <c r="B718" t="s">
        <v>9</v>
      </c>
      <c r="C718" t="s">
        <v>9</v>
      </c>
      <c r="D718" t="s">
        <v>9</v>
      </c>
      <c r="E718">
        <f>SUM(E716:E717)</f>
        <v>6.6026000000000007</v>
      </c>
    </row>
    <row r="720" spans="1:5" x14ac:dyDescent="0.25">
      <c r="A720" s="3" t="s">
        <v>1369</v>
      </c>
      <c r="B720" t="s">
        <v>592</v>
      </c>
    </row>
    <row r="721" spans="1:5" ht="90" x14ac:dyDescent="0.25">
      <c r="A721" s="3" t="s">
        <v>1370</v>
      </c>
    </row>
    <row r="722" spans="1:5" x14ac:dyDescent="0.25">
      <c r="A722" s="3" t="s">
        <v>166</v>
      </c>
    </row>
    <row r="724" spans="1:5" x14ac:dyDescent="0.25">
      <c r="A724" s="3" t="s">
        <v>167</v>
      </c>
      <c r="B724" t="s">
        <v>157</v>
      </c>
      <c r="C724" t="s">
        <v>158</v>
      </c>
      <c r="D724" t="s">
        <v>159</v>
      </c>
      <c r="E724" t="s">
        <v>160</v>
      </c>
    </row>
    <row r="725" spans="1:5" ht="45" x14ac:dyDescent="0.25">
      <c r="A725" s="3" t="s">
        <v>1371</v>
      </c>
      <c r="B725" t="s">
        <v>168</v>
      </c>
      <c r="C725">
        <v>1</v>
      </c>
      <c r="D725">
        <v>225</v>
      </c>
      <c r="E725">
        <f>ROUND((C725*D725),4)</f>
        <v>225</v>
      </c>
    </row>
    <row r="726" spans="1:5" x14ac:dyDescent="0.25">
      <c r="A726" s="3" t="s">
        <v>162</v>
      </c>
      <c r="B726" t="s">
        <v>9</v>
      </c>
      <c r="C726" t="s">
        <v>9</v>
      </c>
      <c r="D726" t="s">
        <v>9</v>
      </c>
      <c r="E726">
        <f>SUM(E725:E725)</f>
        <v>225</v>
      </c>
    </row>
    <row r="728" spans="1:5" x14ac:dyDescent="0.25">
      <c r="A728" s="3" t="s">
        <v>163</v>
      </c>
      <c r="B728" t="s">
        <v>9</v>
      </c>
      <c r="C728" t="s">
        <v>9</v>
      </c>
      <c r="D728" t="s">
        <v>9</v>
      </c>
      <c r="E728">
        <f>E726</f>
        <v>225</v>
      </c>
    </row>
    <row r="729" spans="1:5" x14ac:dyDescent="0.25">
      <c r="A729" s="3" t="s">
        <v>164</v>
      </c>
      <c r="B729" t="s">
        <v>9</v>
      </c>
      <c r="C729" t="s">
        <v>9</v>
      </c>
      <c r="D729" s="2">
        <v>0</v>
      </c>
      <c r="E729">
        <f>ROUND((E728*D729),4)</f>
        <v>0</v>
      </c>
    </row>
    <row r="730" spans="1:5" x14ac:dyDescent="0.25">
      <c r="A730" s="3" t="s">
        <v>165</v>
      </c>
      <c r="B730" t="s">
        <v>9</v>
      </c>
      <c r="C730" t="s">
        <v>9</v>
      </c>
      <c r="D730" t="s">
        <v>9</v>
      </c>
      <c r="E730">
        <f>SUM(E728:E729)</f>
        <v>225</v>
      </c>
    </row>
    <row r="732" spans="1:5" x14ac:dyDescent="0.25">
      <c r="A732" s="3" t="s">
        <v>1372</v>
      </c>
      <c r="B732" t="s">
        <v>598</v>
      </c>
    </row>
    <row r="733" spans="1:5" ht="30" x14ac:dyDescent="0.25">
      <c r="A733" s="3" t="s">
        <v>1373</v>
      </c>
    </row>
    <row r="734" spans="1:5" x14ac:dyDescent="0.25">
      <c r="A734" s="3" t="s">
        <v>175</v>
      </c>
    </row>
    <row r="736" spans="1:5" x14ac:dyDescent="0.25">
      <c r="A736" s="3" t="s">
        <v>167</v>
      </c>
      <c r="B736" t="s">
        <v>157</v>
      </c>
      <c r="C736" t="s">
        <v>158</v>
      </c>
      <c r="D736" t="s">
        <v>159</v>
      </c>
      <c r="E736" t="s">
        <v>160</v>
      </c>
    </row>
    <row r="737" spans="1:5" ht="30" x14ac:dyDescent="0.25">
      <c r="A737" s="3" t="s">
        <v>1374</v>
      </c>
      <c r="B737" t="s">
        <v>176</v>
      </c>
      <c r="C737">
        <v>1</v>
      </c>
      <c r="D737">
        <v>81.209999999999994</v>
      </c>
      <c r="E737">
        <f>ROUND((C737*D737),4)</f>
        <v>81.209999999999994</v>
      </c>
    </row>
    <row r="738" spans="1:5" x14ac:dyDescent="0.25">
      <c r="A738" s="3" t="s">
        <v>162</v>
      </c>
      <c r="B738" t="s">
        <v>9</v>
      </c>
      <c r="C738" t="s">
        <v>9</v>
      </c>
      <c r="D738" t="s">
        <v>9</v>
      </c>
      <c r="E738">
        <f>SUM(E737:E737)</f>
        <v>81.209999999999994</v>
      </c>
    </row>
    <row r="740" spans="1:5" x14ac:dyDescent="0.25">
      <c r="A740" s="3" t="s">
        <v>163</v>
      </c>
      <c r="B740" t="s">
        <v>9</v>
      </c>
      <c r="C740" t="s">
        <v>9</v>
      </c>
      <c r="D740" t="s">
        <v>9</v>
      </c>
      <c r="E740">
        <f>E738</f>
        <v>81.209999999999994</v>
      </c>
    </row>
    <row r="741" spans="1:5" x14ac:dyDescent="0.25">
      <c r="A741" s="3" t="s">
        <v>164</v>
      </c>
      <c r="B741" t="s">
        <v>9</v>
      </c>
      <c r="C741" t="s">
        <v>9</v>
      </c>
      <c r="D741" s="2">
        <v>0</v>
      </c>
      <c r="E741">
        <f>ROUND((E740*D741),4)</f>
        <v>0</v>
      </c>
    </row>
    <row r="742" spans="1:5" x14ac:dyDescent="0.25">
      <c r="A742" s="3" t="s">
        <v>165</v>
      </c>
      <c r="B742" t="s">
        <v>9</v>
      </c>
      <c r="C742" t="s">
        <v>9</v>
      </c>
      <c r="D742" t="s">
        <v>9</v>
      </c>
      <c r="E742">
        <f>SUM(E740:E741)</f>
        <v>81.209999999999994</v>
      </c>
    </row>
    <row r="744" spans="1:5" x14ac:dyDescent="0.25">
      <c r="A744" s="3" t="s">
        <v>1215</v>
      </c>
      <c r="B744" t="s">
        <v>602</v>
      </c>
    </row>
    <row r="745" spans="1:5" ht="30" x14ac:dyDescent="0.25">
      <c r="A745" s="3" t="s">
        <v>1375</v>
      </c>
    </row>
    <row r="746" spans="1:5" x14ac:dyDescent="0.25">
      <c r="A746" s="3" t="s">
        <v>175</v>
      </c>
    </row>
    <row r="748" spans="1:5" x14ac:dyDescent="0.25">
      <c r="A748" s="3" t="s">
        <v>167</v>
      </c>
      <c r="B748" t="s">
        <v>157</v>
      </c>
      <c r="C748" t="s">
        <v>158</v>
      </c>
      <c r="D748" t="s">
        <v>159</v>
      </c>
      <c r="E748" t="s">
        <v>160</v>
      </c>
    </row>
    <row r="749" spans="1:5" ht="30" x14ac:dyDescent="0.25">
      <c r="A749" s="3" t="s">
        <v>1376</v>
      </c>
      <c r="B749" t="s">
        <v>176</v>
      </c>
      <c r="C749">
        <v>1.1000000000000001</v>
      </c>
      <c r="D749">
        <v>83.82</v>
      </c>
      <c r="E749">
        <f>ROUND((C749*D749),4)</f>
        <v>92.201999999999998</v>
      </c>
    </row>
    <row r="750" spans="1:5" x14ac:dyDescent="0.25">
      <c r="A750" s="3" t="s">
        <v>162</v>
      </c>
      <c r="B750" t="s">
        <v>9</v>
      </c>
      <c r="C750" t="s">
        <v>9</v>
      </c>
      <c r="D750" t="s">
        <v>9</v>
      </c>
      <c r="E750">
        <f>SUM(E749:E749)</f>
        <v>92.201999999999998</v>
      </c>
    </row>
    <row r="752" spans="1:5" x14ac:dyDescent="0.25">
      <c r="A752" s="3" t="s">
        <v>163</v>
      </c>
      <c r="B752" t="s">
        <v>9</v>
      </c>
      <c r="C752" t="s">
        <v>9</v>
      </c>
      <c r="D752" t="s">
        <v>9</v>
      </c>
      <c r="E752">
        <f>E750</f>
        <v>92.201999999999998</v>
      </c>
    </row>
    <row r="753" spans="1:5" x14ac:dyDescent="0.25">
      <c r="A753" s="3" t="s">
        <v>164</v>
      </c>
      <c r="B753" t="s">
        <v>9</v>
      </c>
      <c r="C753" t="s">
        <v>9</v>
      </c>
      <c r="D753" s="2">
        <v>0</v>
      </c>
      <c r="E753">
        <f>ROUND((E752*D753),4)</f>
        <v>0</v>
      </c>
    </row>
    <row r="754" spans="1:5" x14ac:dyDescent="0.25">
      <c r="A754" s="3" t="s">
        <v>165</v>
      </c>
      <c r="B754" t="s">
        <v>9</v>
      </c>
      <c r="C754" t="s">
        <v>9</v>
      </c>
      <c r="D754" t="s">
        <v>9</v>
      </c>
      <c r="E754">
        <f>SUM(E752:E753)</f>
        <v>92.201999999999998</v>
      </c>
    </row>
    <row r="756" spans="1:5" x14ac:dyDescent="0.25">
      <c r="A756" s="3" t="s">
        <v>1377</v>
      </c>
      <c r="B756" t="s">
        <v>605</v>
      </c>
    </row>
    <row r="757" spans="1:5" ht="30" x14ac:dyDescent="0.25">
      <c r="A757" s="3" t="s">
        <v>1378</v>
      </c>
    </row>
    <row r="758" spans="1:5" x14ac:dyDescent="0.25">
      <c r="A758" s="3" t="s">
        <v>1379</v>
      </c>
    </row>
    <row r="760" spans="1:5" x14ac:dyDescent="0.25">
      <c r="A760" s="3" t="s">
        <v>167</v>
      </c>
      <c r="B760" t="s">
        <v>157</v>
      </c>
      <c r="C760" t="s">
        <v>158</v>
      </c>
      <c r="D760" t="s">
        <v>159</v>
      </c>
      <c r="E760" t="s">
        <v>160</v>
      </c>
    </row>
    <row r="761" spans="1:5" ht="30" x14ac:dyDescent="0.25">
      <c r="A761" s="3" t="s">
        <v>1380</v>
      </c>
      <c r="B761" t="s">
        <v>182</v>
      </c>
      <c r="C761">
        <v>1</v>
      </c>
      <c r="D761">
        <v>82.45</v>
      </c>
      <c r="E761">
        <f>ROUND((C761*D761),4)</f>
        <v>82.45</v>
      </c>
    </row>
    <row r="762" spans="1:5" x14ac:dyDescent="0.25">
      <c r="A762" s="3" t="s">
        <v>162</v>
      </c>
      <c r="B762" t="s">
        <v>9</v>
      </c>
      <c r="C762" t="s">
        <v>9</v>
      </c>
      <c r="D762" t="s">
        <v>9</v>
      </c>
      <c r="E762">
        <f>SUM(E761:E761)</f>
        <v>82.45</v>
      </c>
    </row>
    <row r="764" spans="1:5" x14ac:dyDescent="0.25">
      <c r="A764" s="3" t="s">
        <v>163</v>
      </c>
      <c r="B764" t="s">
        <v>9</v>
      </c>
      <c r="C764" t="s">
        <v>9</v>
      </c>
      <c r="D764" t="s">
        <v>9</v>
      </c>
      <c r="E764">
        <f>E762</f>
        <v>82.45</v>
      </c>
    </row>
    <row r="765" spans="1:5" x14ac:dyDescent="0.25">
      <c r="A765" s="3" t="s">
        <v>164</v>
      </c>
      <c r="B765" t="s">
        <v>9</v>
      </c>
      <c r="C765" t="s">
        <v>9</v>
      </c>
      <c r="D765" s="2">
        <v>0</v>
      </c>
      <c r="E765">
        <f>ROUND((E764*D765),4)</f>
        <v>0</v>
      </c>
    </row>
    <row r="766" spans="1:5" x14ac:dyDescent="0.25">
      <c r="A766" s="3" t="s">
        <v>165</v>
      </c>
      <c r="B766" t="s">
        <v>9</v>
      </c>
      <c r="C766" t="s">
        <v>9</v>
      </c>
      <c r="D766" t="s">
        <v>9</v>
      </c>
      <c r="E766">
        <f>SUM(E764:E765)</f>
        <v>82.45</v>
      </c>
    </row>
    <row r="768" spans="1:5" x14ac:dyDescent="0.25">
      <c r="A768" s="3" t="s">
        <v>1381</v>
      </c>
      <c r="B768" t="s">
        <v>27</v>
      </c>
    </row>
    <row r="769" spans="1:5" ht="30" x14ac:dyDescent="0.25">
      <c r="A769" s="3" t="s">
        <v>281</v>
      </c>
    </row>
    <row r="770" spans="1:5" x14ac:dyDescent="0.25">
      <c r="A770" s="3" t="s">
        <v>175</v>
      </c>
    </row>
    <row r="772" spans="1:5" x14ac:dyDescent="0.25">
      <c r="A772" s="3" t="s">
        <v>156</v>
      </c>
      <c r="B772" t="s">
        <v>157</v>
      </c>
      <c r="C772" t="s">
        <v>158</v>
      </c>
      <c r="D772" t="s">
        <v>159</v>
      </c>
      <c r="E772" t="s">
        <v>160</v>
      </c>
    </row>
    <row r="773" spans="1:5" x14ac:dyDescent="0.25">
      <c r="A773" s="3" t="s">
        <v>1382</v>
      </c>
      <c r="B773" t="s">
        <v>161</v>
      </c>
      <c r="C773">
        <v>0.312</v>
      </c>
      <c r="D773">
        <v>11.15</v>
      </c>
      <c r="E773">
        <f>ROUND((C773*D773),4)</f>
        <v>3.4788000000000001</v>
      </c>
    </row>
    <row r="774" spans="1:5" x14ac:dyDescent="0.25">
      <c r="A774" s="3" t="s">
        <v>1242</v>
      </c>
      <c r="B774" t="s">
        <v>161</v>
      </c>
      <c r="C774">
        <v>0.114</v>
      </c>
      <c r="D774">
        <v>7.68</v>
      </c>
      <c r="E774">
        <f>ROUND((C774*D774),4)</f>
        <v>0.87549999999999994</v>
      </c>
    </row>
    <row r="775" spans="1:5" x14ac:dyDescent="0.25">
      <c r="A775" s="3" t="s">
        <v>162</v>
      </c>
      <c r="B775" t="s">
        <v>9</v>
      </c>
      <c r="C775" t="s">
        <v>9</v>
      </c>
      <c r="D775" t="s">
        <v>9</v>
      </c>
      <c r="E775">
        <f>SUM(E773:E774)</f>
        <v>4.3543000000000003</v>
      </c>
    </row>
    <row r="777" spans="1:5" x14ac:dyDescent="0.25">
      <c r="A777" s="3" t="s">
        <v>167</v>
      </c>
      <c r="B777" t="s">
        <v>157</v>
      </c>
      <c r="C777" t="s">
        <v>158</v>
      </c>
      <c r="D777" t="s">
        <v>159</v>
      </c>
      <c r="E777" t="s">
        <v>160</v>
      </c>
    </row>
    <row r="778" spans="1:5" x14ac:dyDescent="0.25">
      <c r="A778" s="3" t="s">
        <v>1244</v>
      </c>
      <c r="B778" t="s">
        <v>168</v>
      </c>
      <c r="C778">
        <v>1.2354E-3</v>
      </c>
      <c r="D778">
        <v>6.93</v>
      </c>
      <c r="E778">
        <f t="shared" ref="E778:E790" si="14">ROUND((C778*D778),4)</f>
        <v>8.6E-3</v>
      </c>
    </row>
    <row r="779" spans="1:5" x14ac:dyDescent="0.25">
      <c r="A779" s="3" t="s">
        <v>1245</v>
      </c>
      <c r="B779" t="s">
        <v>186</v>
      </c>
      <c r="C779">
        <v>5.8788E-3</v>
      </c>
      <c r="D779">
        <v>33.270000000000003</v>
      </c>
      <c r="E779">
        <f t="shared" si="14"/>
        <v>0.1956</v>
      </c>
    </row>
    <row r="780" spans="1:5" x14ac:dyDescent="0.25">
      <c r="A780" s="3" t="s">
        <v>1246</v>
      </c>
      <c r="B780" t="s">
        <v>168</v>
      </c>
      <c r="C780">
        <v>5.8788E-3</v>
      </c>
      <c r="D780">
        <v>27.73</v>
      </c>
      <c r="E780">
        <f t="shared" si="14"/>
        <v>0.16300000000000001</v>
      </c>
    </row>
    <row r="781" spans="1:5" x14ac:dyDescent="0.25">
      <c r="A781" s="3" t="s">
        <v>1247</v>
      </c>
      <c r="B781" t="s">
        <v>168</v>
      </c>
      <c r="C781">
        <v>5.8788E-3</v>
      </c>
      <c r="D781">
        <v>11.73</v>
      </c>
      <c r="E781">
        <f t="shared" si="14"/>
        <v>6.9000000000000006E-2</v>
      </c>
    </row>
    <row r="782" spans="1:5" x14ac:dyDescent="0.25">
      <c r="A782" s="3" t="s">
        <v>1248</v>
      </c>
      <c r="B782" t="s">
        <v>168</v>
      </c>
      <c r="C782">
        <v>1.2354E-3</v>
      </c>
      <c r="D782">
        <v>93.94</v>
      </c>
      <c r="E782">
        <f t="shared" si="14"/>
        <v>0.11609999999999999</v>
      </c>
    </row>
    <row r="783" spans="1:5" ht="30" x14ac:dyDescent="0.25">
      <c r="A783" s="3" t="s">
        <v>1250</v>
      </c>
      <c r="B783" t="s">
        <v>168</v>
      </c>
      <c r="C783">
        <v>1.2354E-3</v>
      </c>
      <c r="D783">
        <v>16</v>
      </c>
      <c r="E783">
        <f t="shared" si="14"/>
        <v>1.9800000000000002E-2</v>
      </c>
    </row>
    <row r="784" spans="1:5" ht="30" x14ac:dyDescent="0.25">
      <c r="A784" s="3" t="s">
        <v>1383</v>
      </c>
      <c r="B784" t="s">
        <v>168</v>
      </c>
      <c r="C784">
        <v>0.06</v>
      </c>
      <c r="D784">
        <v>0.88</v>
      </c>
      <c r="E784">
        <f t="shared" si="14"/>
        <v>5.28E-2</v>
      </c>
    </row>
    <row r="785" spans="1:5" x14ac:dyDescent="0.25">
      <c r="A785" s="3" t="s">
        <v>1251</v>
      </c>
      <c r="B785" t="s">
        <v>186</v>
      </c>
      <c r="C785">
        <v>5.8788E-3</v>
      </c>
      <c r="D785">
        <v>8.9</v>
      </c>
      <c r="E785">
        <f t="shared" si="14"/>
        <v>5.2299999999999999E-2</v>
      </c>
    </row>
    <row r="786" spans="1:5" x14ac:dyDescent="0.25">
      <c r="A786" s="3" t="s">
        <v>1384</v>
      </c>
      <c r="B786" t="s">
        <v>177</v>
      </c>
      <c r="C786">
        <v>4.8899999999999999E-2</v>
      </c>
      <c r="D786">
        <v>100</v>
      </c>
      <c r="E786">
        <f t="shared" si="14"/>
        <v>4.8899999999999997</v>
      </c>
    </row>
    <row r="787" spans="1:5" ht="30" x14ac:dyDescent="0.25">
      <c r="A787" s="3" t="s">
        <v>1222</v>
      </c>
      <c r="B787" t="s">
        <v>161</v>
      </c>
      <c r="C787">
        <v>0.42599999999999999</v>
      </c>
      <c r="D787">
        <v>0.6</v>
      </c>
      <c r="E787">
        <f t="shared" si="14"/>
        <v>0.25559999999999999</v>
      </c>
    </row>
    <row r="788" spans="1:5" ht="30" x14ac:dyDescent="0.25">
      <c r="A788" s="3" t="s">
        <v>1223</v>
      </c>
      <c r="B788" t="s">
        <v>161</v>
      </c>
      <c r="C788">
        <v>0.42599999999999999</v>
      </c>
      <c r="D788">
        <v>0.7</v>
      </c>
      <c r="E788">
        <f t="shared" si="14"/>
        <v>0.29820000000000002</v>
      </c>
    </row>
    <row r="789" spans="1:5" ht="30" x14ac:dyDescent="0.25">
      <c r="A789" s="3" t="s">
        <v>1224</v>
      </c>
      <c r="B789" t="s">
        <v>161</v>
      </c>
      <c r="C789">
        <v>0.42599999999999999</v>
      </c>
      <c r="D789">
        <v>0.09</v>
      </c>
      <c r="E789">
        <f t="shared" si="14"/>
        <v>3.8300000000000001E-2</v>
      </c>
    </row>
    <row r="790" spans="1:5" ht="30" x14ac:dyDescent="0.25">
      <c r="A790" s="3" t="s">
        <v>1225</v>
      </c>
      <c r="B790" t="s">
        <v>161</v>
      </c>
      <c r="C790">
        <v>0.42599999999999999</v>
      </c>
      <c r="D790">
        <v>0.04</v>
      </c>
      <c r="E790">
        <f t="shared" si="14"/>
        <v>1.7000000000000001E-2</v>
      </c>
    </row>
    <row r="791" spans="1:5" x14ac:dyDescent="0.25">
      <c r="A791" s="3" t="s">
        <v>162</v>
      </c>
      <c r="B791" t="s">
        <v>9</v>
      </c>
      <c r="C791" t="s">
        <v>9</v>
      </c>
      <c r="D791" t="s">
        <v>9</v>
      </c>
      <c r="E791">
        <f>SUM(E778:E790)</f>
        <v>6.1763000000000003</v>
      </c>
    </row>
    <row r="793" spans="1:5" x14ac:dyDescent="0.25">
      <c r="A793" s="3" t="s">
        <v>163</v>
      </c>
      <c r="B793" t="s">
        <v>9</v>
      </c>
      <c r="C793" t="s">
        <v>9</v>
      </c>
      <c r="D793" t="s">
        <v>9</v>
      </c>
      <c r="E793">
        <f>E775+E791</f>
        <v>10.5306</v>
      </c>
    </row>
    <row r="794" spans="1:5" x14ac:dyDescent="0.25">
      <c r="A794" s="3" t="s">
        <v>164</v>
      </c>
      <c r="B794" t="s">
        <v>9</v>
      </c>
      <c r="C794" t="s">
        <v>9</v>
      </c>
      <c r="D794" s="2">
        <v>0</v>
      </c>
      <c r="E794">
        <f>ROUND((E793*D794),4)</f>
        <v>0</v>
      </c>
    </row>
    <row r="795" spans="1:5" x14ac:dyDescent="0.25">
      <c r="A795" s="3" t="s">
        <v>165</v>
      </c>
      <c r="B795" t="s">
        <v>9</v>
      </c>
      <c r="C795" t="s">
        <v>9</v>
      </c>
      <c r="D795" t="s">
        <v>9</v>
      </c>
      <c r="E795">
        <f>SUM(E793:E794)</f>
        <v>10.5306</v>
      </c>
    </row>
    <row r="797" spans="1:5" x14ac:dyDescent="0.25">
      <c r="A797" s="3" t="s">
        <v>1385</v>
      </c>
      <c r="B797" t="s">
        <v>29</v>
      </c>
    </row>
    <row r="798" spans="1:5" ht="30" x14ac:dyDescent="0.25">
      <c r="A798" s="3" t="s">
        <v>282</v>
      </c>
    </row>
    <row r="799" spans="1:5" x14ac:dyDescent="0.25">
      <c r="A799" s="3" t="s">
        <v>175</v>
      </c>
    </row>
    <row r="801" spans="1:5" x14ac:dyDescent="0.25">
      <c r="A801" s="3" t="s">
        <v>156</v>
      </c>
      <c r="B801" t="s">
        <v>157</v>
      </c>
      <c r="C801" t="s">
        <v>158</v>
      </c>
      <c r="D801" t="s">
        <v>159</v>
      </c>
      <c r="E801" t="s">
        <v>160</v>
      </c>
    </row>
    <row r="802" spans="1:5" x14ac:dyDescent="0.25">
      <c r="A802" s="3" t="s">
        <v>1382</v>
      </c>
      <c r="B802" t="s">
        <v>161</v>
      </c>
      <c r="C802">
        <v>0.13</v>
      </c>
      <c r="D802">
        <v>11.15</v>
      </c>
      <c r="E802">
        <f>ROUND((C802*D802),4)</f>
        <v>1.4495</v>
      </c>
    </row>
    <row r="803" spans="1:5" x14ac:dyDescent="0.25">
      <c r="A803" s="3" t="s">
        <v>1242</v>
      </c>
      <c r="B803" t="s">
        <v>161</v>
      </c>
      <c r="C803">
        <v>4.8000000000000001E-2</v>
      </c>
      <c r="D803">
        <v>7.68</v>
      </c>
      <c r="E803">
        <f>ROUND((C803*D803),4)</f>
        <v>0.36859999999999998</v>
      </c>
    </row>
    <row r="804" spans="1:5" x14ac:dyDescent="0.25">
      <c r="A804" s="3" t="s">
        <v>162</v>
      </c>
      <c r="B804" t="s">
        <v>9</v>
      </c>
      <c r="C804" t="s">
        <v>9</v>
      </c>
      <c r="D804" t="s">
        <v>9</v>
      </c>
      <c r="E804">
        <f>SUM(E802:E803)</f>
        <v>1.8181</v>
      </c>
    </row>
    <row r="806" spans="1:5" x14ac:dyDescent="0.25">
      <c r="A806" s="3" t="s">
        <v>167</v>
      </c>
      <c r="B806" t="s">
        <v>157</v>
      </c>
      <c r="C806" t="s">
        <v>158</v>
      </c>
      <c r="D806" t="s">
        <v>159</v>
      </c>
      <c r="E806" t="s">
        <v>160</v>
      </c>
    </row>
    <row r="807" spans="1:5" x14ac:dyDescent="0.25">
      <c r="A807" s="3" t="s">
        <v>1244</v>
      </c>
      <c r="B807" t="s">
        <v>168</v>
      </c>
      <c r="C807">
        <v>5.1619999999999997E-4</v>
      </c>
      <c r="D807">
        <v>6.93</v>
      </c>
      <c r="E807">
        <f t="shared" ref="E807:E818" si="15">ROUND((C807*D807),4)</f>
        <v>3.5999999999999999E-3</v>
      </c>
    </row>
    <row r="808" spans="1:5" x14ac:dyDescent="0.25">
      <c r="A808" s="3" t="s">
        <v>1245</v>
      </c>
      <c r="B808" t="s">
        <v>186</v>
      </c>
      <c r="C808">
        <v>2.4564000000000001E-3</v>
      </c>
      <c r="D808">
        <v>33.270000000000003</v>
      </c>
      <c r="E808">
        <f t="shared" si="15"/>
        <v>8.1699999999999995E-2</v>
      </c>
    </row>
    <row r="809" spans="1:5" x14ac:dyDescent="0.25">
      <c r="A809" s="3" t="s">
        <v>1246</v>
      </c>
      <c r="B809" t="s">
        <v>168</v>
      </c>
      <c r="C809">
        <v>2.4564000000000001E-3</v>
      </c>
      <c r="D809">
        <v>27.73</v>
      </c>
      <c r="E809">
        <f t="shared" si="15"/>
        <v>6.8099999999999994E-2</v>
      </c>
    </row>
    <row r="810" spans="1:5" x14ac:dyDescent="0.25">
      <c r="A810" s="3" t="s">
        <v>1247</v>
      </c>
      <c r="B810" t="s">
        <v>168</v>
      </c>
      <c r="C810">
        <v>2.4564000000000001E-3</v>
      </c>
      <c r="D810">
        <v>11.73</v>
      </c>
      <c r="E810">
        <f t="shared" si="15"/>
        <v>2.8799999999999999E-2</v>
      </c>
    </row>
    <row r="811" spans="1:5" x14ac:dyDescent="0.25">
      <c r="A811" s="3" t="s">
        <v>1248</v>
      </c>
      <c r="B811" t="s">
        <v>168</v>
      </c>
      <c r="C811">
        <v>5.1619999999999997E-4</v>
      </c>
      <c r="D811">
        <v>93.94</v>
      </c>
      <c r="E811">
        <f t="shared" si="15"/>
        <v>4.8500000000000001E-2</v>
      </c>
    </row>
    <row r="812" spans="1:5" ht="30" x14ac:dyDescent="0.25">
      <c r="A812" s="3" t="s">
        <v>1250</v>
      </c>
      <c r="B812" t="s">
        <v>168</v>
      </c>
      <c r="C812">
        <v>5.1619999999999997E-4</v>
      </c>
      <c r="D812">
        <v>16</v>
      </c>
      <c r="E812">
        <f t="shared" si="15"/>
        <v>8.3000000000000001E-3</v>
      </c>
    </row>
    <row r="813" spans="1:5" x14ac:dyDescent="0.25">
      <c r="A813" s="3" t="s">
        <v>1251</v>
      </c>
      <c r="B813" t="s">
        <v>186</v>
      </c>
      <c r="C813">
        <v>2.4564000000000001E-3</v>
      </c>
      <c r="D813">
        <v>8.9</v>
      </c>
      <c r="E813">
        <f t="shared" si="15"/>
        <v>2.1899999999999999E-2</v>
      </c>
    </row>
    <row r="814" spans="1:5" x14ac:dyDescent="0.25">
      <c r="A814" s="3" t="s">
        <v>1386</v>
      </c>
      <c r="B814" t="s">
        <v>178</v>
      </c>
      <c r="C814">
        <v>0.33</v>
      </c>
      <c r="D814">
        <v>11.97</v>
      </c>
      <c r="E814">
        <f t="shared" si="15"/>
        <v>3.9500999999999999</v>
      </c>
    </row>
    <row r="815" spans="1:5" ht="30" x14ac:dyDescent="0.25">
      <c r="A815" s="3" t="s">
        <v>1222</v>
      </c>
      <c r="B815" t="s">
        <v>161</v>
      </c>
      <c r="C815">
        <v>0.17799999999999999</v>
      </c>
      <c r="D815">
        <v>0.6</v>
      </c>
      <c r="E815">
        <f t="shared" si="15"/>
        <v>0.10680000000000001</v>
      </c>
    </row>
    <row r="816" spans="1:5" ht="30" x14ac:dyDescent="0.25">
      <c r="A816" s="3" t="s">
        <v>1223</v>
      </c>
      <c r="B816" t="s">
        <v>161</v>
      </c>
      <c r="C816">
        <v>0.17799999999999999</v>
      </c>
      <c r="D816">
        <v>0.7</v>
      </c>
      <c r="E816">
        <f t="shared" si="15"/>
        <v>0.1246</v>
      </c>
    </row>
    <row r="817" spans="1:5" ht="30" x14ac:dyDescent="0.25">
      <c r="A817" s="3" t="s">
        <v>1224</v>
      </c>
      <c r="B817" t="s">
        <v>161</v>
      </c>
      <c r="C817">
        <v>0.17799999999999999</v>
      </c>
      <c r="D817">
        <v>0.09</v>
      </c>
      <c r="E817">
        <f t="shared" si="15"/>
        <v>1.6E-2</v>
      </c>
    </row>
    <row r="818" spans="1:5" ht="30" x14ac:dyDescent="0.25">
      <c r="A818" s="3" t="s">
        <v>1225</v>
      </c>
      <c r="B818" t="s">
        <v>161</v>
      </c>
      <c r="C818">
        <v>0.17799999999999999</v>
      </c>
      <c r="D818">
        <v>0.04</v>
      </c>
      <c r="E818">
        <f t="shared" si="15"/>
        <v>7.1000000000000004E-3</v>
      </c>
    </row>
    <row r="819" spans="1:5" x14ac:dyDescent="0.25">
      <c r="A819" s="3" t="s">
        <v>162</v>
      </c>
      <c r="B819" t="s">
        <v>9</v>
      </c>
      <c r="C819" t="s">
        <v>9</v>
      </c>
      <c r="D819" t="s">
        <v>9</v>
      </c>
      <c r="E819">
        <f>SUM(E807:E818)</f>
        <v>4.4655000000000005</v>
      </c>
    </row>
    <row r="821" spans="1:5" x14ac:dyDescent="0.25">
      <c r="A821" s="3" t="s">
        <v>163</v>
      </c>
      <c r="B821" t="s">
        <v>9</v>
      </c>
      <c r="C821" t="s">
        <v>9</v>
      </c>
      <c r="D821" t="s">
        <v>9</v>
      </c>
      <c r="E821">
        <f>E804+E819</f>
        <v>6.2836000000000007</v>
      </c>
    </row>
    <row r="822" spans="1:5" x14ac:dyDescent="0.25">
      <c r="A822" s="3" t="s">
        <v>164</v>
      </c>
      <c r="B822" t="s">
        <v>9</v>
      </c>
      <c r="C822" t="s">
        <v>9</v>
      </c>
      <c r="D822" s="2">
        <v>0</v>
      </c>
      <c r="E822">
        <f>ROUND((E821*D822),4)</f>
        <v>0</v>
      </c>
    </row>
    <row r="823" spans="1:5" x14ac:dyDescent="0.25">
      <c r="A823" s="3" t="s">
        <v>165</v>
      </c>
      <c r="B823" t="s">
        <v>9</v>
      </c>
      <c r="C823" t="s">
        <v>9</v>
      </c>
      <c r="D823" t="s">
        <v>9</v>
      </c>
      <c r="E823">
        <f>SUM(E821:E822)</f>
        <v>6.2836000000000007</v>
      </c>
    </row>
    <row r="825" spans="1:5" x14ac:dyDescent="0.25">
      <c r="A825" s="3" t="s">
        <v>1215</v>
      </c>
      <c r="B825" t="s">
        <v>614</v>
      </c>
    </row>
    <row r="826" spans="1:5" ht="30" x14ac:dyDescent="0.25">
      <c r="A826" s="3" t="s">
        <v>1387</v>
      </c>
    </row>
    <row r="827" spans="1:5" x14ac:dyDescent="0.25">
      <c r="A827" s="3" t="s">
        <v>166</v>
      </c>
    </row>
    <row r="829" spans="1:5" x14ac:dyDescent="0.25">
      <c r="A829" s="3" t="s">
        <v>156</v>
      </c>
      <c r="B829" t="s">
        <v>157</v>
      </c>
      <c r="C829" t="s">
        <v>158</v>
      </c>
      <c r="D829" t="s">
        <v>159</v>
      </c>
      <c r="E829" t="s">
        <v>160</v>
      </c>
    </row>
    <row r="830" spans="1:5" x14ac:dyDescent="0.25">
      <c r="A830" s="3" t="s">
        <v>1388</v>
      </c>
      <c r="B830" t="s">
        <v>161</v>
      </c>
      <c r="C830">
        <v>15</v>
      </c>
      <c r="D830">
        <v>8.6199999999999992</v>
      </c>
      <c r="E830">
        <f>ROUND((C830*D830),4)</f>
        <v>129.30000000000001</v>
      </c>
    </row>
    <row r="831" spans="1:5" x14ac:dyDescent="0.25">
      <c r="A831" s="3" t="s">
        <v>1389</v>
      </c>
      <c r="B831" t="s">
        <v>161</v>
      </c>
      <c r="C831">
        <v>15</v>
      </c>
      <c r="D831">
        <v>11.31</v>
      </c>
      <c r="E831">
        <f>ROUND((C831*D831),4)</f>
        <v>169.65</v>
      </c>
    </row>
    <row r="832" spans="1:5" x14ac:dyDescent="0.25">
      <c r="A832" s="3" t="s">
        <v>162</v>
      </c>
      <c r="B832" t="s">
        <v>9</v>
      </c>
      <c r="C832" t="s">
        <v>9</v>
      </c>
      <c r="D832" t="s">
        <v>9</v>
      </c>
      <c r="E832">
        <f>SUM(E830:E831)</f>
        <v>298.95000000000005</v>
      </c>
    </row>
    <row r="834" spans="1:5" x14ac:dyDescent="0.25">
      <c r="A834" s="3" t="s">
        <v>167</v>
      </c>
      <c r="B834" t="s">
        <v>157</v>
      </c>
      <c r="C834" t="s">
        <v>158</v>
      </c>
      <c r="D834" t="s">
        <v>159</v>
      </c>
      <c r="E834" t="s">
        <v>160</v>
      </c>
    </row>
    <row r="835" spans="1:5" x14ac:dyDescent="0.25">
      <c r="A835" s="3" t="s">
        <v>1244</v>
      </c>
      <c r="B835" t="s">
        <v>168</v>
      </c>
      <c r="C835">
        <v>8.6999999999999994E-2</v>
      </c>
      <c r="D835">
        <v>6.93</v>
      </c>
      <c r="E835">
        <f t="shared" ref="E835:E851" si="16">ROUND((C835*D835),4)</f>
        <v>0.60289999999999999</v>
      </c>
    </row>
    <row r="836" spans="1:5" x14ac:dyDescent="0.25">
      <c r="A836" s="3" t="s">
        <v>1245</v>
      </c>
      <c r="B836" t="s">
        <v>186</v>
      </c>
      <c r="C836">
        <v>0.41399999999999998</v>
      </c>
      <c r="D836">
        <v>33.270000000000003</v>
      </c>
      <c r="E836">
        <f t="shared" si="16"/>
        <v>13.7738</v>
      </c>
    </row>
    <row r="837" spans="1:5" x14ac:dyDescent="0.25">
      <c r="A837" s="3" t="s">
        <v>1246</v>
      </c>
      <c r="B837" t="s">
        <v>168</v>
      </c>
      <c r="C837">
        <v>0.41399999999999998</v>
      </c>
      <c r="D837">
        <v>27.73</v>
      </c>
      <c r="E837">
        <f t="shared" si="16"/>
        <v>11.4802</v>
      </c>
    </row>
    <row r="838" spans="1:5" x14ac:dyDescent="0.25">
      <c r="A838" s="3" t="s">
        <v>1247</v>
      </c>
      <c r="B838" t="s">
        <v>168</v>
      </c>
      <c r="C838">
        <v>0.41399999999999998</v>
      </c>
      <c r="D838">
        <v>11.73</v>
      </c>
      <c r="E838">
        <f t="shared" si="16"/>
        <v>4.8562000000000003</v>
      </c>
    </row>
    <row r="839" spans="1:5" x14ac:dyDescent="0.25">
      <c r="A839" s="3" t="s">
        <v>1248</v>
      </c>
      <c r="B839" t="s">
        <v>168</v>
      </c>
      <c r="C839">
        <v>8.6999999999999994E-2</v>
      </c>
      <c r="D839">
        <v>93.94</v>
      </c>
      <c r="E839">
        <f t="shared" si="16"/>
        <v>8.1728000000000005</v>
      </c>
    </row>
    <row r="840" spans="1:5" ht="30" x14ac:dyDescent="0.25">
      <c r="A840" s="3" t="s">
        <v>1390</v>
      </c>
      <c r="B840" t="s">
        <v>176</v>
      </c>
      <c r="C840">
        <v>80</v>
      </c>
      <c r="D840">
        <v>32.94</v>
      </c>
      <c r="E840">
        <f t="shared" si="16"/>
        <v>2635.2</v>
      </c>
    </row>
    <row r="841" spans="1:5" ht="30" x14ac:dyDescent="0.25">
      <c r="A841" s="3" t="s">
        <v>1391</v>
      </c>
      <c r="B841" t="s">
        <v>176</v>
      </c>
      <c r="C841">
        <v>40</v>
      </c>
      <c r="D841">
        <v>13.35</v>
      </c>
      <c r="E841">
        <f t="shared" si="16"/>
        <v>534</v>
      </c>
    </row>
    <row r="842" spans="1:5" ht="30" x14ac:dyDescent="0.25">
      <c r="A842" s="3" t="s">
        <v>1392</v>
      </c>
      <c r="B842" t="s">
        <v>179</v>
      </c>
      <c r="C842">
        <v>2</v>
      </c>
      <c r="D842">
        <v>28.57</v>
      </c>
      <c r="E842">
        <f t="shared" si="16"/>
        <v>57.14</v>
      </c>
    </row>
    <row r="843" spans="1:5" x14ac:dyDescent="0.25">
      <c r="A843" s="3" t="s">
        <v>1393</v>
      </c>
      <c r="B843" t="s">
        <v>168</v>
      </c>
      <c r="C843">
        <v>36</v>
      </c>
      <c r="D843">
        <v>5.98</v>
      </c>
      <c r="E843">
        <f t="shared" si="16"/>
        <v>215.28</v>
      </c>
    </row>
    <row r="844" spans="1:5" ht="30" x14ac:dyDescent="0.25">
      <c r="A844" s="3" t="s">
        <v>1250</v>
      </c>
      <c r="B844" t="s">
        <v>168</v>
      </c>
      <c r="C844">
        <v>8.6999999999999994E-2</v>
      </c>
      <c r="D844">
        <v>16</v>
      </c>
      <c r="E844">
        <f t="shared" si="16"/>
        <v>1.3919999999999999</v>
      </c>
    </row>
    <row r="845" spans="1:5" x14ac:dyDescent="0.25">
      <c r="A845" s="3" t="s">
        <v>1251</v>
      </c>
      <c r="B845" t="s">
        <v>186</v>
      </c>
      <c r="C845">
        <v>0.41399999999999998</v>
      </c>
      <c r="D845">
        <v>8.9</v>
      </c>
      <c r="E845">
        <f t="shared" si="16"/>
        <v>3.6846000000000001</v>
      </c>
    </row>
    <row r="846" spans="1:5" x14ac:dyDescent="0.25">
      <c r="A846" s="3" t="s">
        <v>1394</v>
      </c>
      <c r="B846" t="s">
        <v>179</v>
      </c>
      <c r="C846">
        <v>1.9</v>
      </c>
      <c r="D846">
        <v>7.35</v>
      </c>
      <c r="E846">
        <f t="shared" si="16"/>
        <v>13.965</v>
      </c>
    </row>
    <row r="847" spans="1:5" ht="30" x14ac:dyDescent="0.25">
      <c r="A847" s="3" t="s">
        <v>1395</v>
      </c>
      <c r="B847" t="s">
        <v>168</v>
      </c>
      <c r="C847">
        <v>9</v>
      </c>
      <c r="D847">
        <v>7.56</v>
      </c>
      <c r="E847">
        <f t="shared" si="16"/>
        <v>68.040000000000006</v>
      </c>
    </row>
    <row r="848" spans="1:5" ht="30" x14ac:dyDescent="0.25">
      <c r="A848" s="3" t="s">
        <v>1222</v>
      </c>
      <c r="B848" t="s">
        <v>161</v>
      </c>
      <c r="C848">
        <v>30</v>
      </c>
      <c r="D848">
        <v>0.6</v>
      </c>
      <c r="E848">
        <f t="shared" si="16"/>
        <v>18</v>
      </c>
    </row>
    <row r="849" spans="1:5" ht="30" x14ac:dyDescent="0.25">
      <c r="A849" s="3" t="s">
        <v>1223</v>
      </c>
      <c r="B849" t="s">
        <v>161</v>
      </c>
      <c r="C849">
        <v>30</v>
      </c>
      <c r="D849">
        <v>0.7</v>
      </c>
      <c r="E849">
        <f t="shared" si="16"/>
        <v>21</v>
      </c>
    </row>
    <row r="850" spans="1:5" ht="30" x14ac:dyDescent="0.25">
      <c r="A850" s="3" t="s">
        <v>1224</v>
      </c>
      <c r="B850" t="s">
        <v>161</v>
      </c>
      <c r="C850">
        <v>30</v>
      </c>
      <c r="D850">
        <v>0.09</v>
      </c>
      <c r="E850">
        <f t="shared" si="16"/>
        <v>2.7</v>
      </c>
    </row>
    <row r="851" spans="1:5" ht="30" x14ac:dyDescent="0.25">
      <c r="A851" s="3" t="s">
        <v>1225</v>
      </c>
      <c r="B851" t="s">
        <v>161</v>
      </c>
      <c r="C851">
        <v>30</v>
      </c>
      <c r="D851">
        <v>0.04</v>
      </c>
      <c r="E851">
        <f t="shared" si="16"/>
        <v>1.2</v>
      </c>
    </row>
    <row r="852" spans="1:5" x14ac:dyDescent="0.25">
      <c r="A852" s="3" t="s">
        <v>162</v>
      </c>
      <c r="B852" t="s">
        <v>9</v>
      </c>
      <c r="C852" t="s">
        <v>9</v>
      </c>
      <c r="D852" t="s">
        <v>9</v>
      </c>
      <c r="E852">
        <f>SUM(E835:E851)</f>
        <v>3610.4874999999997</v>
      </c>
    </row>
    <row r="854" spans="1:5" x14ac:dyDescent="0.25">
      <c r="A854" s="3" t="s">
        <v>163</v>
      </c>
      <c r="B854" t="s">
        <v>9</v>
      </c>
      <c r="C854" t="s">
        <v>9</v>
      </c>
      <c r="D854" t="s">
        <v>9</v>
      </c>
      <c r="E854">
        <f>E832+E852</f>
        <v>3909.4375</v>
      </c>
    </row>
    <row r="855" spans="1:5" x14ac:dyDescent="0.25">
      <c r="A855" s="3" t="s">
        <v>164</v>
      </c>
      <c r="B855" t="s">
        <v>9</v>
      </c>
      <c r="C855" t="s">
        <v>9</v>
      </c>
      <c r="D855" s="2">
        <v>0</v>
      </c>
      <c r="E855">
        <f>ROUND((E854*D855),4)</f>
        <v>0</v>
      </c>
    </row>
    <row r="856" spans="1:5" x14ac:dyDescent="0.25">
      <c r="A856" s="3" t="s">
        <v>165</v>
      </c>
      <c r="B856" t="s">
        <v>9</v>
      </c>
      <c r="C856" t="s">
        <v>9</v>
      </c>
      <c r="D856" t="s">
        <v>9</v>
      </c>
      <c r="E856">
        <f>SUM(E854:E855)</f>
        <v>3909.4375</v>
      </c>
    </row>
    <row r="858" spans="1:5" x14ac:dyDescent="0.25">
      <c r="A858" s="3" t="s">
        <v>1396</v>
      </c>
      <c r="B858" t="s">
        <v>36</v>
      </c>
    </row>
    <row r="859" spans="1:5" x14ac:dyDescent="0.25">
      <c r="A859" s="3" t="s">
        <v>283</v>
      </c>
    </row>
    <row r="860" spans="1:5" x14ac:dyDescent="0.25">
      <c r="A860" s="3" t="s">
        <v>175</v>
      </c>
    </row>
    <row r="862" spans="1:5" x14ac:dyDescent="0.25">
      <c r="A862" s="3" t="s">
        <v>156</v>
      </c>
      <c r="B862" t="s">
        <v>157</v>
      </c>
      <c r="C862" t="s">
        <v>158</v>
      </c>
      <c r="D862" t="s">
        <v>159</v>
      </c>
      <c r="E862" t="s">
        <v>160</v>
      </c>
    </row>
    <row r="863" spans="1:5" x14ac:dyDescent="0.25">
      <c r="A863" s="3" t="s">
        <v>1242</v>
      </c>
      <c r="B863" t="s">
        <v>161</v>
      </c>
      <c r="C863">
        <v>0.14000000000000001</v>
      </c>
      <c r="D863">
        <v>7.68</v>
      </c>
      <c r="E863">
        <f>ROUND((C863*D863),4)</f>
        <v>1.0751999999999999</v>
      </c>
    </row>
    <row r="864" spans="1:5" x14ac:dyDescent="0.25">
      <c r="A864" s="3" t="s">
        <v>162</v>
      </c>
      <c r="B864" t="s">
        <v>9</v>
      </c>
      <c r="C864" t="s">
        <v>9</v>
      </c>
      <c r="D864" t="s">
        <v>9</v>
      </c>
      <c r="E864">
        <f>SUM(E863:E863)</f>
        <v>1.0751999999999999</v>
      </c>
    </row>
    <row r="866" spans="1:5" x14ac:dyDescent="0.25">
      <c r="A866" s="3" t="s">
        <v>167</v>
      </c>
      <c r="B866" t="s">
        <v>157</v>
      </c>
      <c r="C866" t="s">
        <v>158</v>
      </c>
      <c r="D866" t="s">
        <v>159</v>
      </c>
      <c r="E866" t="s">
        <v>160</v>
      </c>
    </row>
    <row r="867" spans="1:5" x14ac:dyDescent="0.25">
      <c r="A867" s="3" t="s">
        <v>1397</v>
      </c>
      <c r="B867" t="s">
        <v>178</v>
      </c>
      <c r="C867">
        <v>0.05</v>
      </c>
      <c r="D867">
        <v>4</v>
      </c>
      <c r="E867">
        <f t="shared" ref="E867:E878" si="17">ROUND((C867*D867),4)</f>
        <v>0.2</v>
      </c>
    </row>
    <row r="868" spans="1:5" x14ac:dyDescent="0.25">
      <c r="A868" s="3" t="s">
        <v>1244</v>
      </c>
      <c r="B868" t="s">
        <v>168</v>
      </c>
      <c r="C868">
        <v>4.06E-4</v>
      </c>
      <c r="D868">
        <v>6.93</v>
      </c>
      <c r="E868">
        <f t="shared" si="17"/>
        <v>2.8E-3</v>
      </c>
    </row>
    <row r="869" spans="1:5" x14ac:dyDescent="0.25">
      <c r="A869" s="3" t="s">
        <v>1245</v>
      </c>
      <c r="B869" t="s">
        <v>186</v>
      </c>
      <c r="C869">
        <v>1.9319999999999999E-3</v>
      </c>
      <c r="D869">
        <v>33.270000000000003</v>
      </c>
      <c r="E869">
        <f t="shared" si="17"/>
        <v>6.4299999999999996E-2</v>
      </c>
    </row>
    <row r="870" spans="1:5" x14ac:dyDescent="0.25">
      <c r="A870" s="3" t="s">
        <v>1246</v>
      </c>
      <c r="B870" t="s">
        <v>168</v>
      </c>
      <c r="C870">
        <v>1.9319999999999999E-3</v>
      </c>
      <c r="D870">
        <v>27.73</v>
      </c>
      <c r="E870">
        <f t="shared" si="17"/>
        <v>5.3600000000000002E-2</v>
      </c>
    </row>
    <row r="871" spans="1:5" x14ac:dyDescent="0.25">
      <c r="A871" s="3" t="s">
        <v>1247</v>
      </c>
      <c r="B871" t="s">
        <v>168</v>
      </c>
      <c r="C871">
        <v>1.9319999999999999E-3</v>
      </c>
      <c r="D871">
        <v>11.73</v>
      </c>
      <c r="E871">
        <f t="shared" si="17"/>
        <v>2.2700000000000001E-2</v>
      </c>
    </row>
    <row r="872" spans="1:5" x14ac:dyDescent="0.25">
      <c r="A872" s="3" t="s">
        <v>1248</v>
      </c>
      <c r="B872" t="s">
        <v>168</v>
      </c>
      <c r="C872">
        <v>4.06E-4</v>
      </c>
      <c r="D872">
        <v>93.94</v>
      </c>
      <c r="E872">
        <f t="shared" si="17"/>
        <v>3.8100000000000002E-2</v>
      </c>
    </row>
    <row r="873" spans="1:5" ht="30" x14ac:dyDescent="0.25">
      <c r="A873" s="3" t="s">
        <v>1250</v>
      </c>
      <c r="B873" t="s">
        <v>168</v>
      </c>
      <c r="C873">
        <v>4.06E-4</v>
      </c>
      <c r="D873">
        <v>16</v>
      </c>
      <c r="E873">
        <f t="shared" si="17"/>
        <v>6.4999999999999997E-3</v>
      </c>
    </row>
    <row r="874" spans="1:5" x14ac:dyDescent="0.25">
      <c r="A874" s="3" t="s">
        <v>1251</v>
      </c>
      <c r="B874" t="s">
        <v>186</v>
      </c>
      <c r="C874">
        <v>1.9319999999999999E-3</v>
      </c>
      <c r="D874">
        <v>8.9</v>
      </c>
      <c r="E874">
        <f t="shared" si="17"/>
        <v>1.72E-2</v>
      </c>
    </row>
    <row r="875" spans="1:5" ht="30" x14ac:dyDescent="0.25">
      <c r="A875" s="3" t="s">
        <v>1222</v>
      </c>
      <c r="B875" t="s">
        <v>161</v>
      </c>
      <c r="C875">
        <v>0.14000000000000001</v>
      </c>
      <c r="D875">
        <v>0.6</v>
      </c>
      <c r="E875">
        <f t="shared" si="17"/>
        <v>8.4000000000000005E-2</v>
      </c>
    </row>
    <row r="876" spans="1:5" ht="30" x14ac:dyDescent="0.25">
      <c r="A876" s="3" t="s">
        <v>1223</v>
      </c>
      <c r="B876" t="s">
        <v>161</v>
      </c>
      <c r="C876">
        <v>0.14000000000000001</v>
      </c>
      <c r="D876">
        <v>0.7</v>
      </c>
      <c r="E876">
        <f t="shared" si="17"/>
        <v>9.8000000000000004E-2</v>
      </c>
    </row>
    <row r="877" spans="1:5" ht="30" x14ac:dyDescent="0.25">
      <c r="A877" s="3" t="s">
        <v>1224</v>
      </c>
      <c r="B877" t="s">
        <v>161</v>
      </c>
      <c r="C877">
        <v>0.14000000000000001</v>
      </c>
      <c r="D877">
        <v>0.09</v>
      </c>
      <c r="E877">
        <f t="shared" si="17"/>
        <v>1.26E-2</v>
      </c>
    </row>
    <row r="878" spans="1:5" ht="30" x14ac:dyDescent="0.25">
      <c r="A878" s="3" t="s">
        <v>1225</v>
      </c>
      <c r="B878" t="s">
        <v>161</v>
      </c>
      <c r="C878">
        <v>0.14000000000000001</v>
      </c>
      <c r="D878">
        <v>0.04</v>
      </c>
      <c r="E878">
        <f t="shared" si="17"/>
        <v>5.5999999999999999E-3</v>
      </c>
    </row>
    <row r="879" spans="1:5" x14ac:dyDescent="0.25">
      <c r="A879" s="3" t="s">
        <v>162</v>
      </c>
      <c r="B879" t="s">
        <v>9</v>
      </c>
      <c r="C879" t="s">
        <v>9</v>
      </c>
      <c r="D879" t="s">
        <v>9</v>
      </c>
      <c r="E879">
        <f>SUM(E867:E878)</f>
        <v>0.60540000000000016</v>
      </c>
    </row>
    <row r="881" spans="1:5" x14ac:dyDescent="0.25">
      <c r="A881" s="3" t="s">
        <v>163</v>
      </c>
      <c r="B881" t="s">
        <v>9</v>
      </c>
      <c r="C881" t="s">
        <v>9</v>
      </c>
      <c r="D881" t="s">
        <v>9</v>
      </c>
      <c r="E881">
        <f>E864+E879</f>
        <v>1.6806000000000001</v>
      </c>
    </row>
    <row r="882" spans="1:5" x14ac:dyDescent="0.25">
      <c r="A882" s="3" t="s">
        <v>164</v>
      </c>
      <c r="B882" t="s">
        <v>9</v>
      </c>
      <c r="C882" t="s">
        <v>9</v>
      </c>
      <c r="D882" s="2">
        <v>0</v>
      </c>
      <c r="E882">
        <f>ROUND((E881*D882),4)</f>
        <v>0</v>
      </c>
    </row>
    <row r="883" spans="1:5" x14ac:dyDescent="0.25">
      <c r="A883" s="3" t="s">
        <v>165</v>
      </c>
      <c r="B883" t="s">
        <v>9</v>
      </c>
      <c r="C883" t="s">
        <v>9</v>
      </c>
      <c r="D883" t="s">
        <v>9</v>
      </c>
      <c r="E883">
        <f>SUM(E881:E882)</f>
        <v>1.6806000000000001</v>
      </c>
    </row>
    <row r="885" spans="1:5" x14ac:dyDescent="0.25">
      <c r="A885" s="3" t="s">
        <v>1398</v>
      </c>
      <c r="B885" t="s">
        <v>623</v>
      </c>
    </row>
    <row r="886" spans="1:5" ht="30" x14ac:dyDescent="0.25">
      <c r="A886" s="3" t="s">
        <v>1399</v>
      </c>
    </row>
    <row r="887" spans="1:5" x14ac:dyDescent="0.25">
      <c r="A887" s="3" t="s">
        <v>166</v>
      </c>
    </row>
    <row r="889" spans="1:5" x14ac:dyDescent="0.25">
      <c r="A889" s="3" t="s">
        <v>167</v>
      </c>
      <c r="B889" t="s">
        <v>157</v>
      </c>
      <c r="C889" t="s">
        <v>158</v>
      </c>
      <c r="D889" t="s">
        <v>159</v>
      </c>
      <c r="E889" t="s">
        <v>160</v>
      </c>
    </row>
    <row r="890" spans="1:5" ht="30" x14ac:dyDescent="0.25">
      <c r="A890" s="3" t="s">
        <v>1400</v>
      </c>
      <c r="B890" t="s">
        <v>168</v>
      </c>
      <c r="C890">
        <v>1</v>
      </c>
      <c r="D890">
        <v>30.03</v>
      </c>
      <c r="E890">
        <f>ROUND((C890*D890),4)</f>
        <v>30.03</v>
      </c>
    </row>
    <row r="891" spans="1:5" x14ac:dyDescent="0.25">
      <c r="A891" s="3" t="s">
        <v>162</v>
      </c>
      <c r="B891" t="s">
        <v>9</v>
      </c>
      <c r="C891" t="s">
        <v>9</v>
      </c>
      <c r="D891" t="s">
        <v>9</v>
      </c>
      <c r="E891">
        <f>SUM(E890:E890)</f>
        <v>30.03</v>
      </c>
    </row>
    <row r="893" spans="1:5" x14ac:dyDescent="0.25">
      <c r="A893" s="3" t="s">
        <v>163</v>
      </c>
      <c r="B893" t="s">
        <v>9</v>
      </c>
      <c r="C893" t="s">
        <v>9</v>
      </c>
      <c r="D893" t="s">
        <v>9</v>
      </c>
      <c r="E893">
        <f>E891</f>
        <v>30.03</v>
      </c>
    </row>
    <row r="894" spans="1:5" x14ac:dyDescent="0.25">
      <c r="A894" s="3" t="s">
        <v>164</v>
      </c>
      <c r="B894" t="s">
        <v>9</v>
      </c>
      <c r="C894" t="s">
        <v>9</v>
      </c>
      <c r="D894" s="2">
        <v>0</v>
      </c>
      <c r="E894">
        <f>ROUND((E893*D894),4)</f>
        <v>0</v>
      </c>
    </row>
    <row r="895" spans="1:5" x14ac:dyDescent="0.25">
      <c r="A895" s="3" t="s">
        <v>165</v>
      </c>
      <c r="B895" t="s">
        <v>9</v>
      </c>
      <c r="C895" t="s">
        <v>9</v>
      </c>
      <c r="D895" t="s">
        <v>9</v>
      </c>
      <c r="E895">
        <f>SUM(E893:E894)</f>
        <v>30.03</v>
      </c>
    </row>
    <row r="897" spans="1:5" x14ac:dyDescent="0.25">
      <c r="A897" s="3" t="s">
        <v>1401</v>
      </c>
      <c r="B897" t="s">
        <v>39</v>
      </c>
    </row>
    <row r="898" spans="1:5" ht="30" x14ac:dyDescent="0.25">
      <c r="A898" s="3" t="s">
        <v>284</v>
      </c>
    </row>
    <row r="899" spans="1:5" x14ac:dyDescent="0.25">
      <c r="A899" s="3" t="s">
        <v>175</v>
      </c>
    </row>
    <row r="901" spans="1:5" x14ac:dyDescent="0.25">
      <c r="A901" s="3" t="s">
        <v>156</v>
      </c>
      <c r="B901" t="s">
        <v>157</v>
      </c>
      <c r="C901" t="s">
        <v>158</v>
      </c>
      <c r="D901" t="s">
        <v>159</v>
      </c>
      <c r="E901" t="s">
        <v>160</v>
      </c>
    </row>
    <row r="902" spans="1:5" x14ac:dyDescent="0.25">
      <c r="A902" s="3" t="s">
        <v>1402</v>
      </c>
      <c r="B902" t="s">
        <v>161</v>
      </c>
      <c r="C902">
        <v>0.96</v>
      </c>
      <c r="D902">
        <v>10.81</v>
      </c>
      <c r="E902">
        <f>ROUND((C902*D902),4)</f>
        <v>10.377599999999999</v>
      </c>
    </row>
    <row r="903" spans="1:5" x14ac:dyDescent="0.25">
      <c r="A903" s="3" t="s">
        <v>1242</v>
      </c>
      <c r="B903" t="s">
        <v>161</v>
      </c>
      <c r="C903">
        <v>1.32</v>
      </c>
      <c r="D903">
        <v>7.68</v>
      </c>
      <c r="E903">
        <f>ROUND((C903*D903),4)</f>
        <v>10.137600000000001</v>
      </c>
    </row>
    <row r="904" spans="1:5" x14ac:dyDescent="0.25">
      <c r="A904" s="3" t="s">
        <v>162</v>
      </c>
      <c r="B904" t="s">
        <v>9</v>
      </c>
      <c r="C904" t="s">
        <v>9</v>
      </c>
      <c r="D904" t="s">
        <v>9</v>
      </c>
      <c r="E904">
        <f>SUM(E902:E903)</f>
        <v>20.5152</v>
      </c>
    </row>
    <row r="906" spans="1:5" x14ac:dyDescent="0.25">
      <c r="A906" s="3" t="s">
        <v>167</v>
      </c>
      <c r="B906" t="s">
        <v>157</v>
      </c>
      <c r="C906" t="s">
        <v>158</v>
      </c>
      <c r="D906" t="s">
        <v>159</v>
      </c>
      <c r="E906" t="s">
        <v>160</v>
      </c>
    </row>
    <row r="907" spans="1:5" x14ac:dyDescent="0.25">
      <c r="A907" s="3" t="s">
        <v>1244</v>
      </c>
      <c r="B907" t="s">
        <v>168</v>
      </c>
      <c r="C907">
        <v>6.6119999999999998E-3</v>
      </c>
      <c r="D907">
        <v>6.93</v>
      </c>
      <c r="E907">
        <f t="shared" ref="E907:E917" si="18">ROUND((C907*D907),4)</f>
        <v>4.58E-2</v>
      </c>
    </row>
    <row r="908" spans="1:5" x14ac:dyDescent="0.25">
      <c r="A908" s="3" t="s">
        <v>1245</v>
      </c>
      <c r="B908" t="s">
        <v>186</v>
      </c>
      <c r="C908">
        <v>3.1463999999999999E-2</v>
      </c>
      <c r="D908">
        <v>33.270000000000003</v>
      </c>
      <c r="E908">
        <f t="shared" si="18"/>
        <v>1.0468</v>
      </c>
    </row>
    <row r="909" spans="1:5" x14ac:dyDescent="0.25">
      <c r="A909" s="3" t="s">
        <v>1246</v>
      </c>
      <c r="B909" t="s">
        <v>168</v>
      </c>
      <c r="C909">
        <v>3.1463999999999999E-2</v>
      </c>
      <c r="D909">
        <v>27.73</v>
      </c>
      <c r="E909">
        <f t="shared" si="18"/>
        <v>0.87250000000000005</v>
      </c>
    </row>
    <row r="910" spans="1:5" x14ac:dyDescent="0.25">
      <c r="A910" s="3" t="s">
        <v>1247</v>
      </c>
      <c r="B910" t="s">
        <v>168</v>
      </c>
      <c r="C910">
        <v>3.1463999999999999E-2</v>
      </c>
      <c r="D910">
        <v>11.73</v>
      </c>
      <c r="E910">
        <f t="shared" si="18"/>
        <v>0.36909999999999998</v>
      </c>
    </row>
    <row r="911" spans="1:5" x14ac:dyDescent="0.25">
      <c r="A911" s="3" t="s">
        <v>1248</v>
      </c>
      <c r="B911" t="s">
        <v>168</v>
      </c>
      <c r="C911">
        <v>6.6119999999999998E-3</v>
      </c>
      <c r="D911">
        <v>93.94</v>
      </c>
      <c r="E911">
        <f t="shared" si="18"/>
        <v>0.62109999999999999</v>
      </c>
    </row>
    <row r="912" spans="1:5" ht="30" x14ac:dyDescent="0.25">
      <c r="A912" s="3" t="s">
        <v>1250</v>
      </c>
      <c r="B912" t="s">
        <v>168</v>
      </c>
      <c r="C912">
        <v>6.6119999999999998E-3</v>
      </c>
      <c r="D912">
        <v>16</v>
      </c>
      <c r="E912">
        <f t="shared" si="18"/>
        <v>0.10580000000000001</v>
      </c>
    </row>
    <row r="913" spans="1:5" x14ac:dyDescent="0.25">
      <c r="A913" s="3" t="s">
        <v>1251</v>
      </c>
      <c r="B913" t="s">
        <v>186</v>
      </c>
      <c r="C913">
        <v>3.1463999999999999E-2</v>
      </c>
      <c r="D913">
        <v>8.9</v>
      </c>
      <c r="E913">
        <f t="shared" si="18"/>
        <v>0.28000000000000003</v>
      </c>
    </row>
    <row r="914" spans="1:5" ht="30" x14ac:dyDescent="0.25">
      <c r="A914" s="3" t="s">
        <v>1222</v>
      </c>
      <c r="B914" t="s">
        <v>161</v>
      </c>
      <c r="C914">
        <v>2.2799999999999998</v>
      </c>
      <c r="D914">
        <v>0.6</v>
      </c>
      <c r="E914">
        <f t="shared" si="18"/>
        <v>1.3680000000000001</v>
      </c>
    </row>
    <row r="915" spans="1:5" ht="30" x14ac:dyDescent="0.25">
      <c r="A915" s="3" t="s">
        <v>1223</v>
      </c>
      <c r="B915" t="s">
        <v>161</v>
      </c>
      <c r="C915">
        <v>2.2799999999999998</v>
      </c>
      <c r="D915">
        <v>0.7</v>
      </c>
      <c r="E915">
        <f t="shared" si="18"/>
        <v>1.5960000000000001</v>
      </c>
    </row>
    <row r="916" spans="1:5" ht="30" x14ac:dyDescent="0.25">
      <c r="A916" s="3" t="s">
        <v>1224</v>
      </c>
      <c r="B916" t="s">
        <v>161</v>
      </c>
      <c r="C916">
        <v>2.2799999999999998</v>
      </c>
      <c r="D916">
        <v>0.09</v>
      </c>
      <c r="E916">
        <f t="shared" si="18"/>
        <v>0.20519999999999999</v>
      </c>
    </row>
    <row r="917" spans="1:5" ht="30" x14ac:dyDescent="0.25">
      <c r="A917" s="3" t="s">
        <v>1225</v>
      </c>
      <c r="B917" t="s">
        <v>161</v>
      </c>
      <c r="C917">
        <v>2.2799999999999998</v>
      </c>
      <c r="D917">
        <v>0.04</v>
      </c>
      <c r="E917">
        <f t="shared" si="18"/>
        <v>9.1200000000000003E-2</v>
      </c>
    </row>
    <row r="918" spans="1:5" x14ac:dyDescent="0.25">
      <c r="A918" s="3" t="s">
        <v>162</v>
      </c>
      <c r="B918" t="s">
        <v>9</v>
      </c>
      <c r="C918" t="s">
        <v>9</v>
      </c>
      <c r="D918" t="s">
        <v>9</v>
      </c>
      <c r="E918">
        <f>SUM(E907:E917)</f>
        <v>6.6014999999999997</v>
      </c>
    </row>
    <row r="920" spans="1:5" x14ac:dyDescent="0.25">
      <c r="A920" s="3" t="s">
        <v>163</v>
      </c>
      <c r="B920" t="s">
        <v>9</v>
      </c>
      <c r="C920" t="s">
        <v>9</v>
      </c>
      <c r="D920" t="s">
        <v>9</v>
      </c>
      <c r="E920">
        <f>E904+E918</f>
        <v>27.116700000000002</v>
      </c>
    </row>
    <row r="921" spans="1:5" x14ac:dyDescent="0.25">
      <c r="A921" s="3" t="s">
        <v>164</v>
      </c>
      <c r="B921" t="s">
        <v>9</v>
      </c>
      <c r="C921" t="s">
        <v>9</v>
      </c>
      <c r="D921" s="2">
        <v>0</v>
      </c>
      <c r="E921">
        <f>ROUND((E920*D921),4)</f>
        <v>0</v>
      </c>
    </row>
    <row r="922" spans="1:5" x14ac:dyDescent="0.25">
      <c r="A922" s="3" t="s">
        <v>165</v>
      </c>
      <c r="B922" t="s">
        <v>9</v>
      </c>
      <c r="C922" t="s">
        <v>9</v>
      </c>
      <c r="D922" t="s">
        <v>9</v>
      </c>
      <c r="E922">
        <f>SUM(E920:E921)</f>
        <v>27.116700000000002</v>
      </c>
    </row>
    <row r="924" spans="1:5" x14ac:dyDescent="0.25">
      <c r="A924" s="3" t="s">
        <v>1403</v>
      </c>
      <c r="B924" t="s">
        <v>630</v>
      </c>
    </row>
    <row r="925" spans="1:5" ht="30" x14ac:dyDescent="0.25">
      <c r="A925" s="3" t="s">
        <v>1404</v>
      </c>
    </row>
    <row r="926" spans="1:5" x14ac:dyDescent="0.25">
      <c r="A926" s="3" t="s">
        <v>175</v>
      </c>
    </row>
    <row r="928" spans="1:5" x14ac:dyDescent="0.25">
      <c r="A928" s="3" t="s">
        <v>167</v>
      </c>
      <c r="B928" t="s">
        <v>157</v>
      </c>
      <c r="C928" t="s">
        <v>158</v>
      </c>
      <c r="D928" t="s">
        <v>159</v>
      </c>
      <c r="E928" t="s">
        <v>160</v>
      </c>
    </row>
    <row r="929" spans="1:5" ht="30" x14ac:dyDescent="0.25">
      <c r="A929" s="3" t="s">
        <v>1405</v>
      </c>
      <c r="B929" t="s">
        <v>176</v>
      </c>
      <c r="C929">
        <v>1</v>
      </c>
      <c r="D929">
        <v>237.72</v>
      </c>
      <c r="E929">
        <f>ROUND((C929*D929),4)</f>
        <v>237.72</v>
      </c>
    </row>
    <row r="930" spans="1:5" x14ac:dyDescent="0.25">
      <c r="A930" s="3" t="s">
        <v>162</v>
      </c>
      <c r="B930" t="s">
        <v>9</v>
      </c>
      <c r="C930" t="s">
        <v>9</v>
      </c>
      <c r="D930" t="s">
        <v>9</v>
      </c>
      <c r="E930">
        <f>SUM(E929:E929)</f>
        <v>237.72</v>
      </c>
    </row>
    <row r="932" spans="1:5" x14ac:dyDescent="0.25">
      <c r="A932" s="3" t="s">
        <v>163</v>
      </c>
      <c r="B932" t="s">
        <v>9</v>
      </c>
      <c r="C932" t="s">
        <v>9</v>
      </c>
      <c r="D932" t="s">
        <v>9</v>
      </c>
      <c r="E932">
        <f>E930</f>
        <v>237.72</v>
      </c>
    </row>
    <row r="933" spans="1:5" x14ac:dyDescent="0.25">
      <c r="A933" s="3" t="s">
        <v>164</v>
      </c>
      <c r="B933" t="s">
        <v>9</v>
      </c>
      <c r="C933" t="s">
        <v>9</v>
      </c>
      <c r="D933" s="2">
        <v>0</v>
      </c>
      <c r="E933">
        <f>ROUND((E932*D933),4)</f>
        <v>0</v>
      </c>
    </row>
    <row r="934" spans="1:5" x14ac:dyDescent="0.25">
      <c r="A934" s="3" t="s">
        <v>165</v>
      </c>
      <c r="B934" t="s">
        <v>9</v>
      </c>
      <c r="C934" t="s">
        <v>9</v>
      </c>
      <c r="D934" t="s">
        <v>9</v>
      </c>
      <c r="E934">
        <f>SUM(E932:E933)</f>
        <v>237.72</v>
      </c>
    </row>
    <row r="936" spans="1:5" x14ac:dyDescent="0.25">
      <c r="A936" s="3" t="s">
        <v>1406</v>
      </c>
      <c r="B936" t="s">
        <v>634</v>
      </c>
    </row>
    <row r="937" spans="1:5" x14ac:dyDescent="0.25">
      <c r="A937" s="3" t="s">
        <v>1407</v>
      </c>
    </row>
    <row r="938" spans="1:5" x14ac:dyDescent="0.25">
      <c r="A938" s="3" t="s">
        <v>169</v>
      </c>
    </row>
    <row r="940" spans="1:5" x14ac:dyDescent="0.25">
      <c r="A940" s="3" t="s">
        <v>167</v>
      </c>
      <c r="B940" t="s">
        <v>157</v>
      </c>
      <c r="C940" t="s">
        <v>158</v>
      </c>
      <c r="D940" t="s">
        <v>159</v>
      </c>
      <c r="E940" t="s">
        <v>160</v>
      </c>
    </row>
    <row r="941" spans="1:5" x14ac:dyDescent="0.25">
      <c r="A941" s="3" t="s">
        <v>1408</v>
      </c>
      <c r="B941" t="s">
        <v>170</v>
      </c>
      <c r="C941">
        <v>1</v>
      </c>
      <c r="D941">
        <v>7.47</v>
      </c>
      <c r="E941">
        <f>ROUND((C941*D941),4)</f>
        <v>7.47</v>
      </c>
    </row>
    <row r="942" spans="1:5" x14ac:dyDescent="0.25">
      <c r="A942" s="3" t="s">
        <v>162</v>
      </c>
      <c r="B942" t="s">
        <v>9</v>
      </c>
      <c r="C942" t="s">
        <v>9</v>
      </c>
      <c r="D942" t="s">
        <v>9</v>
      </c>
      <c r="E942">
        <f>SUM(E941:E941)</f>
        <v>7.47</v>
      </c>
    </row>
    <row r="944" spans="1:5" x14ac:dyDescent="0.25">
      <c r="A944" s="3" t="s">
        <v>163</v>
      </c>
      <c r="B944" t="s">
        <v>9</v>
      </c>
      <c r="C944" t="s">
        <v>9</v>
      </c>
      <c r="D944" t="s">
        <v>9</v>
      </c>
      <c r="E944">
        <f>E942</f>
        <v>7.47</v>
      </c>
    </row>
    <row r="945" spans="1:5" x14ac:dyDescent="0.25">
      <c r="A945" s="3" t="s">
        <v>164</v>
      </c>
      <c r="B945" t="s">
        <v>9</v>
      </c>
      <c r="C945" t="s">
        <v>9</v>
      </c>
      <c r="D945" s="2">
        <v>0</v>
      </c>
      <c r="E945">
        <f>ROUND((E944*D945),4)</f>
        <v>0</v>
      </c>
    </row>
    <row r="946" spans="1:5" x14ac:dyDescent="0.25">
      <c r="A946" s="3" t="s">
        <v>165</v>
      </c>
      <c r="B946" t="s">
        <v>9</v>
      </c>
      <c r="C946" t="s">
        <v>9</v>
      </c>
      <c r="D946" t="s">
        <v>9</v>
      </c>
      <c r="E946">
        <f>SUM(E944:E945)</f>
        <v>7.47</v>
      </c>
    </row>
    <row r="948" spans="1:5" x14ac:dyDescent="0.25">
      <c r="A948" s="3" t="s">
        <v>1409</v>
      </c>
      <c r="B948" t="s">
        <v>638</v>
      </c>
    </row>
    <row r="949" spans="1:5" ht="30" x14ac:dyDescent="0.25">
      <c r="A949" s="3" t="s">
        <v>1410</v>
      </c>
    </row>
    <row r="950" spans="1:5" x14ac:dyDescent="0.25">
      <c r="A950" s="3" t="s">
        <v>169</v>
      </c>
    </row>
    <row r="952" spans="1:5" x14ac:dyDescent="0.25">
      <c r="A952" s="3" t="s">
        <v>167</v>
      </c>
      <c r="B952" t="s">
        <v>157</v>
      </c>
      <c r="C952" t="s">
        <v>158</v>
      </c>
      <c r="D952" t="s">
        <v>159</v>
      </c>
      <c r="E952" t="s">
        <v>160</v>
      </c>
    </row>
    <row r="953" spans="1:5" ht="30" x14ac:dyDescent="0.25">
      <c r="A953" s="3" t="s">
        <v>1411</v>
      </c>
      <c r="B953" t="s">
        <v>170</v>
      </c>
      <c r="C953">
        <v>1</v>
      </c>
      <c r="D953">
        <v>26.98</v>
      </c>
      <c r="E953">
        <f>ROUND((C953*D953),4)</f>
        <v>26.98</v>
      </c>
    </row>
    <row r="954" spans="1:5" x14ac:dyDescent="0.25">
      <c r="A954" s="3" t="s">
        <v>162</v>
      </c>
      <c r="B954" t="s">
        <v>9</v>
      </c>
      <c r="C954" t="s">
        <v>9</v>
      </c>
      <c r="D954" t="s">
        <v>9</v>
      </c>
      <c r="E954">
        <f>SUM(E953:E953)</f>
        <v>26.98</v>
      </c>
    </row>
    <row r="956" spans="1:5" x14ac:dyDescent="0.25">
      <c r="A956" s="3" t="s">
        <v>163</v>
      </c>
      <c r="B956" t="s">
        <v>9</v>
      </c>
      <c r="C956" t="s">
        <v>9</v>
      </c>
      <c r="D956" t="s">
        <v>9</v>
      </c>
      <c r="E956">
        <f>E954</f>
        <v>26.98</v>
      </c>
    </row>
    <row r="957" spans="1:5" x14ac:dyDescent="0.25">
      <c r="A957" s="3" t="s">
        <v>164</v>
      </c>
      <c r="B957" t="s">
        <v>9</v>
      </c>
      <c r="C957" t="s">
        <v>9</v>
      </c>
      <c r="D957" s="2">
        <v>0</v>
      </c>
      <c r="E957">
        <f>ROUND((E956*D957),4)</f>
        <v>0</v>
      </c>
    </row>
    <row r="958" spans="1:5" x14ac:dyDescent="0.25">
      <c r="A958" s="3" t="s">
        <v>165</v>
      </c>
      <c r="B958" t="s">
        <v>9</v>
      </c>
      <c r="C958" t="s">
        <v>9</v>
      </c>
      <c r="D958" t="s">
        <v>9</v>
      </c>
      <c r="E958">
        <f>SUM(E956:E957)</f>
        <v>26.98</v>
      </c>
    </row>
    <row r="960" spans="1:5" x14ac:dyDescent="0.25">
      <c r="A960" s="3" t="s">
        <v>1412</v>
      </c>
      <c r="B960" t="s">
        <v>642</v>
      </c>
    </row>
    <row r="961" spans="1:5" ht="45" x14ac:dyDescent="0.25">
      <c r="A961" s="3" t="s">
        <v>1413</v>
      </c>
    </row>
    <row r="962" spans="1:5" x14ac:dyDescent="0.25">
      <c r="A962" s="3" t="s">
        <v>166</v>
      </c>
    </row>
    <row r="964" spans="1:5" x14ac:dyDescent="0.25">
      <c r="A964" s="3" t="s">
        <v>156</v>
      </c>
      <c r="B964" t="s">
        <v>157</v>
      </c>
      <c r="C964" t="s">
        <v>158</v>
      </c>
      <c r="D964" t="s">
        <v>159</v>
      </c>
      <c r="E964" t="s">
        <v>160</v>
      </c>
    </row>
    <row r="965" spans="1:5" x14ac:dyDescent="0.25">
      <c r="A965" s="3" t="s">
        <v>1414</v>
      </c>
      <c r="B965" t="s">
        <v>161</v>
      </c>
      <c r="C965">
        <v>1.2946599999999999</v>
      </c>
      <c r="D965">
        <v>8.6199999999999992</v>
      </c>
      <c r="E965">
        <f>ROUND((C965*D965),4)</f>
        <v>11.16</v>
      </c>
    </row>
    <row r="966" spans="1:5" x14ac:dyDescent="0.25">
      <c r="A966" s="3" t="s">
        <v>1415</v>
      </c>
      <c r="B966" t="s">
        <v>161</v>
      </c>
      <c r="C966">
        <v>1.2946599999999999</v>
      </c>
      <c r="D966">
        <v>11.48</v>
      </c>
      <c r="E966">
        <f>ROUND((C966*D966),4)</f>
        <v>14.8627</v>
      </c>
    </row>
    <row r="967" spans="1:5" x14ac:dyDescent="0.25">
      <c r="A967" s="3" t="s">
        <v>162</v>
      </c>
      <c r="B967" t="s">
        <v>9</v>
      </c>
      <c r="C967" t="s">
        <v>9</v>
      </c>
      <c r="D967" t="s">
        <v>9</v>
      </c>
      <c r="E967">
        <f>SUM(E965:E966)</f>
        <v>26.0227</v>
      </c>
    </row>
    <row r="969" spans="1:5" x14ac:dyDescent="0.25">
      <c r="A969" s="3" t="s">
        <v>167</v>
      </c>
      <c r="B969" t="s">
        <v>157</v>
      </c>
      <c r="C969" t="s">
        <v>158</v>
      </c>
      <c r="D969" t="s">
        <v>159</v>
      </c>
      <c r="E969" t="s">
        <v>160</v>
      </c>
    </row>
    <row r="970" spans="1:5" x14ac:dyDescent="0.25">
      <c r="A970" s="3" t="s">
        <v>1416</v>
      </c>
      <c r="B970" t="s">
        <v>168</v>
      </c>
      <c r="C970">
        <v>2.5049999999999999E-2</v>
      </c>
      <c r="D970">
        <v>32.79</v>
      </c>
      <c r="E970">
        <f t="shared" ref="E970:E987" si="19">ROUND((C970*D970),4)</f>
        <v>0.82140000000000002</v>
      </c>
    </row>
    <row r="971" spans="1:5" x14ac:dyDescent="0.25">
      <c r="A971" s="3" t="s">
        <v>1244</v>
      </c>
      <c r="B971" t="s">
        <v>168</v>
      </c>
      <c r="C971">
        <v>7.5090199999999999E-3</v>
      </c>
      <c r="D971">
        <v>6.93</v>
      </c>
      <c r="E971">
        <f t="shared" si="19"/>
        <v>5.1999999999999998E-2</v>
      </c>
    </row>
    <row r="972" spans="1:5" x14ac:dyDescent="0.25">
      <c r="A972" s="3" t="s">
        <v>1245</v>
      </c>
      <c r="B972" t="s">
        <v>186</v>
      </c>
      <c r="C972">
        <v>3.573262E-2</v>
      </c>
      <c r="D972">
        <v>33.270000000000003</v>
      </c>
      <c r="E972">
        <f t="shared" si="19"/>
        <v>1.1888000000000001</v>
      </c>
    </row>
    <row r="973" spans="1:5" x14ac:dyDescent="0.25">
      <c r="A973" s="3" t="s">
        <v>1246</v>
      </c>
      <c r="B973" t="s">
        <v>168</v>
      </c>
      <c r="C973">
        <v>3.573262E-2</v>
      </c>
      <c r="D973">
        <v>27.73</v>
      </c>
      <c r="E973">
        <f t="shared" si="19"/>
        <v>0.9909</v>
      </c>
    </row>
    <row r="974" spans="1:5" x14ac:dyDescent="0.25">
      <c r="A974" s="3" t="s">
        <v>1247</v>
      </c>
      <c r="B974" t="s">
        <v>168</v>
      </c>
      <c r="C974">
        <v>3.573262E-2</v>
      </c>
      <c r="D974">
        <v>11.73</v>
      </c>
      <c r="E974">
        <f t="shared" si="19"/>
        <v>0.41909999999999997</v>
      </c>
    </row>
    <row r="975" spans="1:5" x14ac:dyDescent="0.25">
      <c r="A975" s="3" t="s">
        <v>1248</v>
      </c>
      <c r="B975" t="s">
        <v>168</v>
      </c>
      <c r="C975">
        <v>7.5090199999999999E-3</v>
      </c>
      <c r="D975">
        <v>93.94</v>
      </c>
      <c r="E975">
        <f t="shared" si="19"/>
        <v>0.70540000000000003</v>
      </c>
    </row>
    <row r="976" spans="1:5" ht="30" x14ac:dyDescent="0.25">
      <c r="A976" s="3" t="s">
        <v>1250</v>
      </c>
      <c r="B976" t="s">
        <v>168</v>
      </c>
      <c r="C976">
        <v>7.5090199999999999E-3</v>
      </c>
      <c r="D976">
        <v>16</v>
      </c>
      <c r="E976">
        <f t="shared" si="19"/>
        <v>0.1201</v>
      </c>
    </row>
    <row r="977" spans="1:5" x14ac:dyDescent="0.25">
      <c r="A977" s="3" t="s">
        <v>1417</v>
      </c>
      <c r="B977" t="s">
        <v>168</v>
      </c>
      <c r="C977">
        <v>1</v>
      </c>
      <c r="D977">
        <v>4.72</v>
      </c>
      <c r="E977">
        <f t="shared" si="19"/>
        <v>4.72</v>
      </c>
    </row>
    <row r="978" spans="1:5" x14ac:dyDescent="0.25">
      <c r="A978" s="3" t="s">
        <v>1418</v>
      </c>
      <c r="B978" t="s">
        <v>168</v>
      </c>
      <c r="C978">
        <v>1.18</v>
      </c>
      <c r="D978">
        <v>0.46</v>
      </c>
      <c r="E978">
        <f t="shared" si="19"/>
        <v>0.54279999999999995</v>
      </c>
    </row>
    <row r="979" spans="1:5" ht="30" x14ac:dyDescent="0.25">
      <c r="A979" s="3" t="s">
        <v>1383</v>
      </c>
      <c r="B979" t="s">
        <v>168</v>
      </c>
      <c r="C979">
        <v>0.43897000000000003</v>
      </c>
      <c r="D979">
        <v>0.88</v>
      </c>
      <c r="E979">
        <f t="shared" si="19"/>
        <v>0.38629999999999998</v>
      </c>
    </row>
    <row r="980" spans="1:5" x14ac:dyDescent="0.25">
      <c r="A980" s="3" t="s">
        <v>1251</v>
      </c>
      <c r="B980" t="s">
        <v>186</v>
      </c>
      <c r="C980">
        <v>3.573262E-2</v>
      </c>
      <c r="D980">
        <v>8.9</v>
      </c>
      <c r="E980">
        <f t="shared" si="19"/>
        <v>0.318</v>
      </c>
    </row>
    <row r="981" spans="1:5" x14ac:dyDescent="0.25">
      <c r="A981" s="3" t="s">
        <v>1419</v>
      </c>
      <c r="B981" t="s">
        <v>168</v>
      </c>
      <c r="C981">
        <v>2.8119999999999999E-2</v>
      </c>
      <c r="D981">
        <v>28.48</v>
      </c>
      <c r="E981">
        <f t="shared" si="19"/>
        <v>0.80089999999999995</v>
      </c>
    </row>
    <row r="982" spans="1:5" x14ac:dyDescent="0.25">
      <c r="A982" s="3" t="s">
        <v>1420</v>
      </c>
      <c r="B982" t="s">
        <v>168</v>
      </c>
      <c r="C982">
        <v>0.89</v>
      </c>
      <c r="D982">
        <v>0.85</v>
      </c>
      <c r="E982">
        <f t="shared" si="19"/>
        <v>0.75649999999999995</v>
      </c>
    </row>
    <row r="983" spans="1:5" x14ac:dyDescent="0.25">
      <c r="A983" s="3" t="s">
        <v>1421</v>
      </c>
      <c r="B983" t="s">
        <v>170</v>
      </c>
      <c r="C983">
        <v>2.27054</v>
      </c>
      <c r="D983">
        <v>2.25</v>
      </c>
      <c r="E983">
        <f t="shared" si="19"/>
        <v>5.1086999999999998</v>
      </c>
    </row>
    <row r="984" spans="1:5" ht="30" x14ac:dyDescent="0.25">
      <c r="A984" s="3" t="s">
        <v>1222</v>
      </c>
      <c r="B984" t="s">
        <v>161</v>
      </c>
      <c r="C984">
        <v>2.5893199999999998</v>
      </c>
      <c r="D984">
        <v>0.6</v>
      </c>
      <c r="E984">
        <f t="shared" si="19"/>
        <v>1.5536000000000001</v>
      </c>
    </row>
    <row r="985" spans="1:5" ht="30" x14ac:dyDescent="0.25">
      <c r="A985" s="3" t="s">
        <v>1223</v>
      </c>
      <c r="B985" t="s">
        <v>161</v>
      </c>
      <c r="C985">
        <v>2.5893199999999998</v>
      </c>
      <c r="D985">
        <v>0.7</v>
      </c>
      <c r="E985">
        <f t="shared" si="19"/>
        <v>1.8125</v>
      </c>
    </row>
    <row r="986" spans="1:5" ht="30" x14ac:dyDescent="0.25">
      <c r="A986" s="3" t="s">
        <v>1224</v>
      </c>
      <c r="B986" t="s">
        <v>161</v>
      </c>
      <c r="C986">
        <v>2.5893199999999998</v>
      </c>
      <c r="D986">
        <v>0.09</v>
      </c>
      <c r="E986">
        <f t="shared" si="19"/>
        <v>0.23300000000000001</v>
      </c>
    </row>
    <row r="987" spans="1:5" ht="30" x14ac:dyDescent="0.25">
      <c r="A987" s="3" t="s">
        <v>1225</v>
      </c>
      <c r="B987" t="s">
        <v>161</v>
      </c>
      <c r="C987">
        <v>2.5893199999999998</v>
      </c>
      <c r="D987">
        <v>0.04</v>
      </c>
      <c r="E987">
        <f t="shared" si="19"/>
        <v>0.1036</v>
      </c>
    </row>
    <row r="988" spans="1:5" x14ac:dyDescent="0.25">
      <c r="A988" s="3" t="s">
        <v>162</v>
      </c>
      <c r="B988" t="s">
        <v>9</v>
      </c>
      <c r="C988" t="s">
        <v>9</v>
      </c>
      <c r="D988" t="s">
        <v>9</v>
      </c>
      <c r="E988">
        <f>SUM(E970:E987)</f>
        <v>20.633599999999998</v>
      </c>
    </row>
    <row r="990" spans="1:5" x14ac:dyDescent="0.25">
      <c r="A990" s="3" t="s">
        <v>163</v>
      </c>
      <c r="B990" t="s">
        <v>9</v>
      </c>
      <c r="C990" t="s">
        <v>9</v>
      </c>
      <c r="D990" t="s">
        <v>9</v>
      </c>
      <c r="E990">
        <f>E967+E988</f>
        <v>46.656300000000002</v>
      </c>
    </row>
    <row r="991" spans="1:5" x14ac:dyDescent="0.25">
      <c r="A991" s="3" t="s">
        <v>164</v>
      </c>
      <c r="B991" t="s">
        <v>9</v>
      </c>
      <c r="C991" t="s">
        <v>9</v>
      </c>
      <c r="D991" s="2">
        <v>0</v>
      </c>
      <c r="E991">
        <f>ROUND((E990*D991),4)</f>
        <v>0</v>
      </c>
    </row>
    <row r="992" spans="1:5" x14ac:dyDescent="0.25">
      <c r="A992" s="3" t="s">
        <v>165</v>
      </c>
      <c r="B992" t="s">
        <v>9</v>
      </c>
      <c r="C992" t="s">
        <v>9</v>
      </c>
      <c r="D992" t="s">
        <v>9</v>
      </c>
      <c r="E992">
        <f>SUM(E990:E991)</f>
        <v>46.656300000000002</v>
      </c>
    </row>
    <row r="994" spans="1:5" x14ac:dyDescent="0.25">
      <c r="A994" s="3" t="s">
        <v>1215</v>
      </c>
      <c r="B994" t="s">
        <v>645</v>
      </c>
    </row>
    <row r="995" spans="1:5" ht="45" x14ac:dyDescent="0.25">
      <c r="A995" s="3" t="s">
        <v>285</v>
      </c>
    </row>
    <row r="996" spans="1:5" x14ac:dyDescent="0.25">
      <c r="A996" s="3" t="s">
        <v>166</v>
      </c>
    </row>
    <row r="998" spans="1:5" x14ac:dyDescent="0.25">
      <c r="A998" s="3" t="s">
        <v>156</v>
      </c>
      <c r="B998" t="s">
        <v>157</v>
      </c>
      <c r="C998" t="s">
        <v>158</v>
      </c>
      <c r="D998" t="s">
        <v>159</v>
      </c>
      <c r="E998" t="s">
        <v>160</v>
      </c>
    </row>
    <row r="999" spans="1:5" x14ac:dyDescent="0.25">
      <c r="A999" s="3" t="s">
        <v>1414</v>
      </c>
      <c r="B999" t="s">
        <v>161</v>
      </c>
      <c r="C999">
        <v>2.9</v>
      </c>
      <c r="D999">
        <v>8.6199999999999992</v>
      </c>
      <c r="E999">
        <f>ROUND((C999*D999),4)</f>
        <v>24.998000000000001</v>
      </c>
    </row>
    <row r="1000" spans="1:5" x14ac:dyDescent="0.25">
      <c r="A1000" s="3" t="s">
        <v>1415</v>
      </c>
      <c r="B1000" t="s">
        <v>161</v>
      </c>
      <c r="C1000">
        <v>2.8</v>
      </c>
      <c r="D1000">
        <v>11.48</v>
      </c>
      <c r="E1000">
        <f>ROUND((C1000*D1000),4)</f>
        <v>32.143999999999998</v>
      </c>
    </row>
    <row r="1001" spans="1:5" x14ac:dyDescent="0.25">
      <c r="A1001" s="3" t="s">
        <v>162</v>
      </c>
      <c r="B1001" t="s">
        <v>9</v>
      </c>
      <c r="C1001" t="s">
        <v>9</v>
      </c>
      <c r="D1001" t="s">
        <v>9</v>
      </c>
      <c r="E1001">
        <f>SUM(E999:E1000)</f>
        <v>57.141999999999996</v>
      </c>
    </row>
    <row r="1003" spans="1:5" x14ac:dyDescent="0.25">
      <c r="A1003" s="3" t="s">
        <v>167</v>
      </c>
      <c r="B1003" t="s">
        <v>157</v>
      </c>
      <c r="C1003" t="s">
        <v>158</v>
      </c>
      <c r="D1003" t="s">
        <v>159</v>
      </c>
      <c r="E1003" t="s">
        <v>160</v>
      </c>
    </row>
    <row r="1004" spans="1:5" ht="30" x14ac:dyDescent="0.25">
      <c r="A1004" s="3" t="s">
        <v>1422</v>
      </c>
      <c r="B1004" t="s">
        <v>168</v>
      </c>
      <c r="C1004">
        <v>2</v>
      </c>
      <c r="D1004">
        <v>1.03</v>
      </c>
      <c r="E1004">
        <f t="shared" ref="E1004:E1018" si="20">ROUND((C1004*D1004),4)</f>
        <v>2.06</v>
      </c>
    </row>
    <row r="1005" spans="1:5" x14ac:dyDescent="0.25">
      <c r="A1005" s="3" t="s">
        <v>1244</v>
      </c>
      <c r="B1005" t="s">
        <v>168</v>
      </c>
      <c r="C1005">
        <v>1.653E-2</v>
      </c>
      <c r="D1005">
        <v>6.93</v>
      </c>
      <c r="E1005">
        <f t="shared" si="20"/>
        <v>0.11459999999999999</v>
      </c>
    </row>
    <row r="1006" spans="1:5" x14ac:dyDescent="0.25">
      <c r="A1006" s="3" t="s">
        <v>1245</v>
      </c>
      <c r="B1006" t="s">
        <v>186</v>
      </c>
      <c r="C1006">
        <v>7.8659999999999994E-2</v>
      </c>
      <c r="D1006">
        <v>33.270000000000003</v>
      </c>
      <c r="E1006">
        <f t="shared" si="20"/>
        <v>2.617</v>
      </c>
    </row>
    <row r="1007" spans="1:5" x14ac:dyDescent="0.25">
      <c r="A1007" s="3" t="s">
        <v>1246</v>
      </c>
      <c r="B1007" t="s">
        <v>168</v>
      </c>
      <c r="C1007">
        <v>7.8659999999999994E-2</v>
      </c>
      <c r="D1007">
        <v>27.73</v>
      </c>
      <c r="E1007">
        <f t="shared" si="20"/>
        <v>2.1812</v>
      </c>
    </row>
    <row r="1008" spans="1:5" x14ac:dyDescent="0.25">
      <c r="A1008" s="3" t="s">
        <v>1247</v>
      </c>
      <c r="B1008" t="s">
        <v>168</v>
      </c>
      <c r="C1008">
        <v>7.8659999999999994E-2</v>
      </c>
      <c r="D1008">
        <v>11.73</v>
      </c>
      <c r="E1008">
        <f t="shared" si="20"/>
        <v>0.92269999999999996</v>
      </c>
    </row>
    <row r="1009" spans="1:5" x14ac:dyDescent="0.25">
      <c r="A1009" s="3" t="s">
        <v>1248</v>
      </c>
      <c r="B1009" t="s">
        <v>168</v>
      </c>
      <c r="C1009">
        <v>1.653E-2</v>
      </c>
      <c r="D1009">
        <v>93.94</v>
      </c>
      <c r="E1009">
        <f t="shared" si="20"/>
        <v>1.5528</v>
      </c>
    </row>
    <row r="1010" spans="1:5" ht="30" x14ac:dyDescent="0.25">
      <c r="A1010" s="3" t="s">
        <v>1250</v>
      </c>
      <c r="B1010" t="s">
        <v>168</v>
      </c>
      <c r="C1010">
        <v>1.653E-2</v>
      </c>
      <c r="D1010">
        <v>16</v>
      </c>
      <c r="E1010">
        <f t="shared" si="20"/>
        <v>0.26450000000000001</v>
      </c>
    </row>
    <row r="1011" spans="1:5" x14ac:dyDescent="0.25">
      <c r="A1011" s="3" t="s">
        <v>1423</v>
      </c>
      <c r="B1011" t="s">
        <v>168</v>
      </c>
      <c r="C1011">
        <v>1</v>
      </c>
      <c r="D1011">
        <v>5.37</v>
      </c>
      <c r="E1011">
        <f t="shared" si="20"/>
        <v>5.37</v>
      </c>
    </row>
    <row r="1012" spans="1:5" x14ac:dyDescent="0.25">
      <c r="A1012" s="3" t="s">
        <v>1251</v>
      </c>
      <c r="B1012" t="s">
        <v>186</v>
      </c>
      <c r="C1012">
        <v>7.8659999999999994E-2</v>
      </c>
      <c r="D1012">
        <v>8.9</v>
      </c>
      <c r="E1012">
        <f t="shared" si="20"/>
        <v>0.70009999999999994</v>
      </c>
    </row>
    <row r="1013" spans="1:5" ht="30" x14ac:dyDescent="0.25">
      <c r="A1013" s="3" t="s">
        <v>1424</v>
      </c>
      <c r="B1013" t="s">
        <v>168</v>
      </c>
      <c r="C1013">
        <v>0.02</v>
      </c>
      <c r="D1013">
        <v>74.88</v>
      </c>
      <c r="E1013">
        <f t="shared" si="20"/>
        <v>1.4976</v>
      </c>
    </row>
    <row r="1014" spans="1:5" ht="30" x14ac:dyDescent="0.25">
      <c r="A1014" s="3" t="s">
        <v>1425</v>
      </c>
      <c r="B1014" t="s">
        <v>170</v>
      </c>
      <c r="C1014">
        <v>1.1000000000000001</v>
      </c>
      <c r="D1014">
        <v>7.75</v>
      </c>
      <c r="E1014">
        <f t="shared" si="20"/>
        <v>8.5250000000000004</v>
      </c>
    </row>
    <row r="1015" spans="1:5" ht="30" x14ac:dyDescent="0.25">
      <c r="A1015" s="3" t="s">
        <v>1222</v>
      </c>
      <c r="B1015" t="s">
        <v>161</v>
      </c>
      <c r="C1015">
        <v>5.7</v>
      </c>
      <c r="D1015">
        <v>0.6</v>
      </c>
      <c r="E1015">
        <f t="shared" si="20"/>
        <v>3.42</v>
      </c>
    </row>
    <row r="1016" spans="1:5" ht="30" x14ac:dyDescent="0.25">
      <c r="A1016" s="3" t="s">
        <v>1223</v>
      </c>
      <c r="B1016" t="s">
        <v>161</v>
      </c>
      <c r="C1016">
        <v>5.7</v>
      </c>
      <c r="D1016">
        <v>0.7</v>
      </c>
      <c r="E1016">
        <f t="shared" si="20"/>
        <v>3.99</v>
      </c>
    </row>
    <row r="1017" spans="1:5" ht="30" x14ac:dyDescent="0.25">
      <c r="A1017" s="3" t="s">
        <v>1224</v>
      </c>
      <c r="B1017" t="s">
        <v>161</v>
      </c>
      <c r="C1017">
        <v>5.7</v>
      </c>
      <c r="D1017">
        <v>0.09</v>
      </c>
      <c r="E1017">
        <f t="shared" si="20"/>
        <v>0.51300000000000001</v>
      </c>
    </row>
    <row r="1018" spans="1:5" ht="30" x14ac:dyDescent="0.25">
      <c r="A1018" s="3" t="s">
        <v>1225</v>
      </c>
      <c r="B1018" t="s">
        <v>161</v>
      </c>
      <c r="C1018">
        <v>5.7</v>
      </c>
      <c r="D1018">
        <v>0.04</v>
      </c>
      <c r="E1018">
        <f t="shared" si="20"/>
        <v>0.22800000000000001</v>
      </c>
    </row>
    <row r="1019" spans="1:5" x14ac:dyDescent="0.25">
      <c r="A1019" s="3" t="s">
        <v>162</v>
      </c>
      <c r="B1019" t="s">
        <v>9</v>
      </c>
      <c r="C1019" t="s">
        <v>9</v>
      </c>
      <c r="D1019" t="s">
        <v>9</v>
      </c>
      <c r="E1019">
        <f>SUM(E1004:E1018)</f>
        <v>33.956499999999998</v>
      </c>
    </row>
    <row r="1021" spans="1:5" x14ac:dyDescent="0.25">
      <c r="A1021" s="3" t="s">
        <v>163</v>
      </c>
      <c r="B1021" t="s">
        <v>9</v>
      </c>
      <c r="C1021" t="s">
        <v>9</v>
      </c>
      <c r="D1021" t="s">
        <v>9</v>
      </c>
      <c r="E1021">
        <f>E1001+E1019</f>
        <v>91.098500000000001</v>
      </c>
    </row>
    <row r="1022" spans="1:5" x14ac:dyDescent="0.25">
      <c r="A1022" s="3" t="s">
        <v>164</v>
      </c>
      <c r="B1022" t="s">
        <v>9</v>
      </c>
      <c r="C1022" t="s">
        <v>9</v>
      </c>
      <c r="D1022" s="2">
        <v>0</v>
      </c>
      <c r="E1022">
        <f>ROUND((E1021*D1022),4)</f>
        <v>0</v>
      </c>
    </row>
    <row r="1023" spans="1:5" x14ac:dyDescent="0.25">
      <c r="A1023" s="3" t="s">
        <v>165</v>
      </c>
      <c r="B1023" t="s">
        <v>9</v>
      </c>
      <c r="C1023" t="s">
        <v>9</v>
      </c>
      <c r="D1023" t="s">
        <v>9</v>
      </c>
      <c r="E1023">
        <f>SUM(E1021:E1022)</f>
        <v>91.098500000000001</v>
      </c>
    </row>
    <row r="1025" spans="1:5" x14ac:dyDescent="0.25">
      <c r="A1025" s="3" t="s">
        <v>1426</v>
      </c>
      <c r="B1025" t="s">
        <v>647</v>
      </c>
    </row>
    <row r="1026" spans="1:5" x14ac:dyDescent="0.25">
      <c r="A1026" s="3" t="s">
        <v>1427</v>
      </c>
    </row>
    <row r="1027" spans="1:5" x14ac:dyDescent="0.25">
      <c r="A1027" s="3" t="s">
        <v>166</v>
      </c>
    </row>
    <row r="1029" spans="1:5" x14ac:dyDescent="0.25">
      <c r="A1029" s="3" t="s">
        <v>156</v>
      </c>
      <c r="B1029" t="s">
        <v>157</v>
      </c>
      <c r="C1029" t="s">
        <v>158</v>
      </c>
      <c r="D1029" t="s">
        <v>159</v>
      </c>
      <c r="E1029" t="s">
        <v>160</v>
      </c>
    </row>
    <row r="1030" spans="1:5" x14ac:dyDescent="0.25">
      <c r="A1030" s="3" t="s">
        <v>1428</v>
      </c>
      <c r="B1030" t="s">
        <v>161</v>
      </c>
      <c r="C1030">
        <v>1.5</v>
      </c>
      <c r="D1030">
        <v>6.49</v>
      </c>
      <c r="E1030">
        <f>ROUND((C1030*D1030),4)</f>
        <v>9.7349999999999994</v>
      </c>
    </row>
    <row r="1031" spans="1:5" x14ac:dyDescent="0.25">
      <c r="A1031" s="3" t="s">
        <v>162</v>
      </c>
      <c r="B1031" t="s">
        <v>9</v>
      </c>
      <c r="C1031" t="s">
        <v>9</v>
      </c>
      <c r="D1031" t="s">
        <v>9</v>
      </c>
      <c r="E1031">
        <f>SUM(E1030:E1030)</f>
        <v>9.7349999999999994</v>
      </c>
    </row>
    <row r="1033" spans="1:5" x14ac:dyDescent="0.25">
      <c r="A1033" s="3" t="s">
        <v>167</v>
      </c>
      <c r="B1033" t="s">
        <v>157</v>
      </c>
      <c r="C1033" t="s">
        <v>158</v>
      </c>
      <c r="D1033" t="s">
        <v>159</v>
      </c>
      <c r="E1033" t="s">
        <v>160</v>
      </c>
    </row>
    <row r="1034" spans="1:5" x14ac:dyDescent="0.25">
      <c r="A1034" s="3" t="s">
        <v>1429</v>
      </c>
      <c r="B1034" t="s">
        <v>168</v>
      </c>
      <c r="C1034">
        <v>1</v>
      </c>
      <c r="D1034">
        <v>141</v>
      </c>
      <c r="E1034">
        <f>ROUND((C1034*D1034),4)</f>
        <v>141</v>
      </c>
    </row>
    <row r="1035" spans="1:5" x14ac:dyDescent="0.25">
      <c r="A1035" s="3" t="s">
        <v>1430</v>
      </c>
      <c r="B1035" t="s">
        <v>168</v>
      </c>
      <c r="C1035">
        <v>1</v>
      </c>
      <c r="D1035">
        <v>53</v>
      </c>
      <c r="E1035">
        <f>ROUND((C1035*D1035),4)</f>
        <v>53</v>
      </c>
    </row>
    <row r="1036" spans="1:5" x14ac:dyDescent="0.25">
      <c r="A1036" s="3" t="s">
        <v>1431</v>
      </c>
      <c r="B1036" t="s">
        <v>168</v>
      </c>
      <c r="C1036">
        <v>1</v>
      </c>
      <c r="D1036">
        <v>28.73</v>
      </c>
      <c r="E1036">
        <f>ROUND((C1036*D1036),4)</f>
        <v>28.73</v>
      </c>
    </row>
    <row r="1037" spans="1:5" x14ac:dyDescent="0.25">
      <c r="A1037" s="3" t="s">
        <v>162</v>
      </c>
      <c r="B1037" t="s">
        <v>9</v>
      </c>
      <c r="C1037" t="s">
        <v>9</v>
      </c>
      <c r="D1037" t="s">
        <v>9</v>
      </c>
      <c r="E1037">
        <f>SUM(E1034:E1036)</f>
        <v>222.73</v>
      </c>
    </row>
    <row r="1039" spans="1:5" x14ac:dyDescent="0.25">
      <c r="A1039" s="3" t="s">
        <v>163</v>
      </c>
      <c r="B1039" t="s">
        <v>9</v>
      </c>
      <c r="C1039" t="s">
        <v>9</v>
      </c>
      <c r="D1039" t="s">
        <v>9</v>
      </c>
      <c r="E1039">
        <f>E1031+E1037</f>
        <v>232.46499999999997</v>
      </c>
    </row>
    <row r="1040" spans="1:5" x14ac:dyDescent="0.25">
      <c r="A1040" s="3" t="s">
        <v>164</v>
      </c>
      <c r="B1040" t="s">
        <v>9</v>
      </c>
      <c r="C1040" t="s">
        <v>9</v>
      </c>
      <c r="D1040" s="2">
        <v>0</v>
      </c>
      <c r="E1040">
        <f>ROUND((E1039*D1040),4)</f>
        <v>0</v>
      </c>
    </row>
    <row r="1041" spans="1:5" x14ac:dyDescent="0.25">
      <c r="A1041" s="3" t="s">
        <v>165</v>
      </c>
      <c r="B1041" t="s">
        <v>9</v>
      </c>
      <c r="C1041" t="s">
        <v>9</v>
      </c>
      <c r="D1041" t="s">
        <v>9</v>
      </c>
      <c r="E1041">
        <f>SUM(E1039:E1040)</f>
        <v>232.46499999999997</v>
      </c>
    </row>
    <row r="1043" spans="1:5" x14ac:dyDescent="0.25">
      <c r="A1043" s="3" t="s">
        <v>1432</v>
      </c>
      <c r="B1043" t="s">
        <v>651</v>
      </c>
    </row>
    <row r="1044" spans="1:5" ht="30" x14ac:dyDescent="0.25">
      <c r="A1044" s="3" t="s">
        <v>1433</v>
      </c>
    </row>
    <row r="1045" spans="1:5" x14ac:dyDescent="0.25">
      <c r="A1045" s="3" t="s">
        <v>166</v>
      </c>
    </row>
    <row r="1047" spans="1:5" x14ac:dyDescent="0.25">
      <c r="A1047" s="3" t="s">
        <v>156</v>
      </c>
      <c r="B1047" t="s">
        <v>157</v>
      </c>
      <c r="C1047" t="s">
        <v>158</v>
      </c>
      <c r="D1047" t="s">
        <v>159</v>
      </c>
      <c r="E1047" t="s">
        <v>160</v>
      </c>
    </row>
    <row r="1048" spans="1:5" x14ac:dyDescent="0.25">
      <c r="A1048" s="3" t="s">
        <v>1415</v>
      </c>
      <c r="B1048" t="s">
        <v>161</v>
      </c>
      <c r="C1048">
        <v>0.15</v>
      </c>
      <c r="D1048">
        <v>11.48</v>
      </c>
      <c r="E1048">
        <f>ROUND((C1048*D1048),4)</f>
        <v>1.722</v>
      </c>
    </row>
    <row r="1049" spans="1:5" x14ac:dyDescent="0.25">
      <c r="A1049" s="3" t="s">
        <v>1242</v>
      </c>
      <c r="B1049" t="s">
        <v>161</v>
      </c>
      <c r="C1049">
        <v>0.05</v>
      </c>
      <c r="D1049">
        <v>7.68</v>
      </c>
      <c r="E1049">
        <f>ROUND((C1049*D1049),4)</f>
        <v>0.38400000000000001</v>
      </c>
    </row>
    <row r="1050" spans="1:5" x14ac:dyDescent="0.25">
      <c r="A1050" s="3" t="s">
        <v>162</v>
      </c>
      <c r="B1050" t="s">
        <v>9</v>
      </c>
      <c r="C1050" t="s">
        <v>9</v>
      </c>
      <c r="D1050" t="s">
        <v>9</v>
      </c>
      <c r="E1050">
        <f>SUM(E1048:E1049)</f>
        <v>2.1059999999999999</v>
      </c>
    </row>
    <row r="1052" spans="1:5" x14ac:dyDescent="0.25">
      <c r="A1052" s="3" t="s">
        <v>167</v>
      </c>
      <c r="B1052" t="s">
        <v>157</v>
      </c>
      <c r="C1052" t="s">
        <v>158</v>
      </c>
      <c r="D1052" t="s">
        <v>159</v>
      </c>
      <c r="E1052" t="s">
        <v>160</v>
      </c>
    </row>
    <row r="1053" spans="1:5" x14ac:dyDescent="0.25">
      <c r="A1053" s="3" t="s">
        <v>1244</v>
      </c>
      <c r="B1053" t="s">
        <v>168</v>
      </c>
      <c r="C1053">
        <v>5.8E-4</v>
      </c>
      <c r="D1053">
        <v>6.93</v>
      </c>
      <c r="E1053">
        <f t="shared" ref="E1053:E1065" si="21">ROUND((C1053*D1053),4)</f>
        <v>4.0000000000000001E-3</v>
      </c>
    </row>
    <row r="1054" spans="1:5" x14ac:dyDescent="0.25">
      <c r="A1054" s="3" t="s">
        <v>1245</v>
      </c>
      <c r="B1054" t="s">
        <v>186</v>
      </c>
      <c r="C1054">
        <v>2.7599999999999999E-3</v>
      </c>
      <c r="D1054">
        <v>33.270000000000003</v>
      </c>
      <c r="E1054">
        <f t="shared" si="21"/>
        <v>9.1800000000000007E-2</v>
      </c>
    </row>
    <row r="1055" spans="1:5" x14ac:dyDescent="0.25">
      <c r="A1055" s="3" t="s">
        <v>1246</v>
      </c>
      <c r="B1055" t="s">
        <v>168</v>
      </c>
      <c r="C1055">
        <v>2.7599999999999999E-3</v>
      </c>
      <c r="D1055">
        <v>27.73</v>
      </c>
      <c r="E1055">
        <f t="shared" si="21"/>
        <v>7.6499999999999999E-2</v>
      </c>
    </row>
    <row r="1056" spans="1:5" x14ac:dyDescent="0.25">
      <c r="A1056" s="3" t="s">
        <v>1247</v>
      </c>
      <c r="B1056" t="s">
        <v>168</v>
      </c>
      <c r="C1056">
        <v>2.7599999999999999E-3</v>
      </c>
      <c r="D1056">
        <v>11.73</v>
      </c>
      <c r="E1056">
        <f t="shared" si="21"/>
        <v>3.2399999999999998E-2</v>
      </c>
    </row>
    <row r="1057" spans="1:5" x14ac:dyDescent="0.25">
      <c r="A1057" s="3" t="s">
        <v>1248</v>
      </c>
      <c r="B1057" t="s">
        <v>168</v>
      </c>
      <c r="C1057">
        <v>5.8E-4</v>
      </c>
      <c r="D1057">
        <v>93.94</v>
      </c>
      <c r="E1057">
        <f t="shared" si="21"/>
        <v>5.45E-2</v>
      </c>
    </row>
    <row r="1058" spans="1:5" ht="30" x14ac:dyDescent="0.25">
      <c r="A1058" s="3" t="s">
        <v>1250</v>
      </c>
      <c r="B1058" t="s">
        <v>168</v>
      </c>
      <c r="C1058">
        <v>5.8E-4</v>
      </c>
      <c r="D1058">
        <v>16</v>
      </c>
      <c r="E1058">
        <f t="shared" si="21"/>
        <v>9.2999999999999992E-3</v>
      </c>
    </row>
    <row r="1059" spans="1:5" x14ac:dyDescent="0.25">
      <c r="A1059" s="3" t="s">
        <v>1434</v>
      </c>
      <c r="B1059" t="s">
        <v>168</v>
      </c>
      <c r="C1059">
        <v>3.04E-2</v>
      </c>
      <c r="D1059">
        <v>1.97</v>
      </c>
      <c r="E1059">
        <f t="shared" si="21"/>
        <v>5.9900000000000002E-2</v>
      </c>
    </row>
    <row r="1060" spans="1:5" x14ac:dyDescent="0.25">
      <c r="A1060" s="3" t="s">
        <v>1251</v>
      </c>
      <c r="B1060" t="s">
        <v>186</v>
      </c>
      <c r="C1060">
        <v>2.7599999999999999E-3</v>
      </c>
      <c r="D1060">
        <v>8.9</v>
      </c>
      <c r="E1060">
        <f t="shared" si="21"/>
        <v>2.46E-2</v>
      </c>
    </row>
    <row r="1061" spans="1:5" ht="30" x14ac:dyDescent="0.25">
      <c r="A1061" s="3" t="s">
        <v>1435</v>
      </c>
      <c r="B1061" t="s">
        <v>168</v>
      </c>
      <c r="C1061">
        <v>1</v>
      </c>
      <c r="D1061">
        <v>8.86</v>
      </c>
      <c r="E1061">
        <f t="shared" si="21"/>
        <v>8.86</v>
      </c>
    </row>
    <row r="1062" spans="1:5" ht="30" x14ac:dyDescent="0.25">
      <c r="A1062" s="3" t="s">
        <v>1222</v>
      </c>
      <c r="B1062" t="s">
        <v>161</v>
      </c>
      <c r="C1062">
        <v>0.2</v>
      </c>
      <c r="D1062">
        <v>0.6</v>
      </c>
      <c r="E1062">
        <f t="shared" si="21"/>
        <v>0.12</v>
      </c>
    </row>
    <row r="1063" spans="1:5" ht="30" x14ac:dyDescent="0.25">
      <c r="A1063" s="3" t="s">
        <v>1223</v>
      </c>
      <c r="B1063" t="s">
        <v>161</v>
      </c>
      <c r="C1063">
        <v>0.2</v>
      </c>
      <c r="D1063">
        <v>0.7</v>
      </c>
      <c r="E1063">
        <f t="shared" si="21"/>
        <v>0.14000000000000001</v>
      </c>
    </row>
    <row r="1064" spans="1:5" ht="30" x14ac:dyDescent="0.25">
      <c r="A1064" s="3" t="s">
        <v>1224</v>
      </c>
      <c r="B1064" t="s">
        <v>161</v>
      </c>
      <c r="C1064">
        <v>0.2</v>
      </c>
      <c r="D1064">
        <v>0.09</v>
      </c>
      <c r="E1064">
        <f t="shared" si="21"/>
        <v>1.7999999999999999E-2</v>
      </c>
    </row>
    <row r="1065" spans="1:5" ht="30" x14ac:dyDescent="0.25">
      <c r="A1065" s="3" t="s">
        <v>1225</v>
      </c>
      <c r="B1065" t="s">
        <v>161</v>
      </c>
      <c r="C1065">
        <v>0.2</v>
      </c>
      <c r="D1065">
        <v>0.04</v>
      </c>
      <c r="E1065">
        <f t="shared" si="21"/>
        <v>8.0000000000000002E-3</v>
      </c>
    </row>
    <row r="1066" spans="1:5" x14ac:dyDescent="0.25">
      <c r="A1066" s="3" t="s">
        <v>162</v>
      </c>
      <c r="B1066" t="s">
        <v>9</v>
      </c>
      <c r="C1066" t="s">
        <v>9</v>
      </c>
      <c r="D1066" t="s">
        <v>9</v>
      </c>
      <c r="E1066">
        <f>SUM(E1053:E1065)</f>
        <v>9.4989999999999988</v>
      </c>
    </row>
    <row r="1068" spans="1:5" x14ac:dyDescent="0.25">
      <c r="A1068" s="3" t="s">
        <v>163</v>
      </c>
      <c r="B1068" t="s">
        <v>9</v>
      </c>
      <c r="C1068" t="s">
        <v>9</v>
      </c>
      <c r="D1068" t="s">
        <v>9</v>
      </c>
      <c r="E1068">
        <f>E1050+E1066</f>
        <v>11.604999999999999</v>
      </c>
    </row>
    <row r="1069" spans="1:5" x14ac:dyDescent="0.25">
      <c r="A1069" s="3" t="s">
        <v>164</v>
      </c>
      <c r="B1069" t="s">
        <v>9</v>
      </c>
      <c r="C1069" t="s">
        <v>9</v>
      </c>
      <c r="D1069" s="2">
        <v>0</v>
      </c>
      <c r="E1069">
        <f>ROUND((E1068*D1069),4)</f>
        <v>0</v>
      </c>
    </row>
    <row r="1070" spans="1:5" x14ac:dyDescent="0.25">
      <c r="A1070" s="3" t="s">
        <v>165</v>
      </c>
      <c r="B1070" t="s">
        <v>9</v>
      </c>
      <c r="C1070" t="s">
        <v>9</v>
      </c>
      <c r="D1070" t="s">
        <v>9</v>
      </c>
      <c r="E1070">
        <f>SUM(E1068:E1069)</f>
        <v>11.604999999999999</v>
      </c>
    </row>
    <row r="1072" spans="1:5" x14ac:dyDescent="0.25">
      <c r="A1072" s="3" t="s">
        <v>1436</v>
      </c>
      <c r="B1072" t="s">
        <v>654</v>
      </c>
    </row>
    <row r="1073" spans="1:5" x14ac:dyDescent="0.25">
      <c r="A1073" s="3" t="s">
        <v>1437</v>
      </c>
    </row>
    <row r="1074" spans="1:5" x14ac:dyDescent="0.25">
      <c r="A1074" s="3" t="s">
        <v>166</v>
      </c>
    </row>
    <row r="1076" spans="1:5" x14ac:dyDescent="0.25">
      <c r="A1076" s="3" t="s">
        <v>167</v>
      </c>
      <c r="B1076" t="s">
        <v>157</v>
      </c>
      <c r="C1076" t="s">
        <v>158</v>
      </c>
      <c r="D1076" t="s">
        <v>159</v>
      </c>
      <c r="E1076" t="s">
        <v>160</v>
      </c>
    </row>
    <row r="1077" spans="1:5" x14ac:dyDescent="0.25">
      <c r="A1077" s="3" t="s">
        <v>1438</v>
      </c>
      <c r="B1077" t="s">
        <v>168</v>
      </c>
      <c r="C1077">
        <v>1</v>
      </c>
      <c r="D1077">
        <v>31.85</v>
      </c>
      <c r="E1077">
        <f>ROUND((C1077*D1077),4)</f>
        <v>31.85</v>
      </c>
    </row>
    <row r="1078" spans="1:5" x14ac:dyDescent="0.25">
      <c r="A1078" s="3" t="s">
        <v>162</v>
      </c>
      <c r="B1078" t="s">
        <v>9</v>
      </c>
      <c r="C1078" t="s">
        <v>9</v>
      </c>
      <c r="D1078" t="s">
        <v>9</v>
      </c>
      <c r="E1078">
        <f>SUM(E1077:E1077)</f>
        <v>31.85</v>
      </c>
    </row>
    <row r="1080" spans="1:5" x14ac:dyDescent="0.25">
      <c r="A1080" s="3" t="s">
        <v>163</v>
      </c>
      <c r="B1080" t="s">
        <v>9</v>
      </c>
      <c r="C1080" t="s">
        <v>9</v>
      </c>
      <c r="D1080" t="s">
        <v>9</v>
      </c>
      <c r="E1080">
        <f>E1078</f>
        <v>31.85</v>
      </c>
    </row>
    <row r="1081" spans="1:5" x14ac:dyDescent="0.25">
      <c r="A1081" s="3" t="s">
        <v>164</v>
      </c>
      <c r="B1081" t="s">
        <v>9</v>
      </c>
      <c r="C1081" t="s">
        <v>9</v>
      </c>
      <c r="D1081" s="2">
        <v>0</v>
      </c>
      <c r="E1081">
        <f>ROUND((E1080*D1081),4)</f>
        <v>0</v>
      </c>
    </row>
    <row r="1082" spans="1:5" x14ac:dyDescent="0.25">
      <c r="A1082" s="3" t="s">
        <v>165</v>
      </c>
      <c r="B1082" t="s">
        <v>9</v>
      </c>
      <c r="C1082" t="s">
        <v>9</v>
      </c>
      <c r="D1082" t="s">
        <v>9</v>
      </c>
      <c r="E1082">
        <f>SUM(E1080:E1081)</f>
        <v>31.85</v>
      </c>
    </row>
    <row r="1084" spans="1:5" x14ac:dyDescent="0.25">
      <c r="A1084" s="3" t="s">
        <v>1215</v>
      </c>
      <c r="B1084" t="s">
        <v>141</v>
      </c>
    </row>
    <row r="1085" spans="1:5" ht="30" x14ac:dyDescent="0.25">
      <c r="A1085" s="3" t="s">
        <v>1439</v>
      </c>
    </row>
    <row r="1086" spans="1:5" x14ac:dyDescent="0.25">
      <c r="A1086" s="3" t="s">
        <v>166</v>
      </c>
    </row>
    <row r="1088" spans="1:5" x14ac:dyDescent="0.25">
      <c r="A1088" s="3" t="s">
        <v>156</v>
      </c>
      <c r="B1088" t="s">
        <v>157</v>
      </c>
      <c r="C1088" t="s">
        <v>158</v>
      </c>
      <c r="D1088" t="s">
        <v>159</v>
      </c>
      <c r="E1088" t="s">
        <v>160</v>
      </c>
    </row>
    <row r="1089" spans="1:5" x14ac:dyDescent="0.25">
      <c r="A1089" s="3" t="s">
        <v>1388</v>
      </c>
      <c r="B1089" t="s">
        <v>161</v>
      </c>
      <c r="C1089">
        <v>44.8</v>
      </c>
      <c r="D1089">
        <v>8.6199999999999992</v>
      </c>
      <c r="E1089">
        <f>ROUND((C1089*D1089),4)</f>
        <v>386.17599999999999</v>
      </c>
    </row>
    <row r="1090" spans="1:5" x14ac:dyDescent="0.25">
      <c r="A1090" s="3" t="s">
        <v>1389</v>
      </c>
      <c r="B1090" t="s">
        <v>161</v>
      </c>
      <c r="C1090">
        <v>44.8</v>
      </c>
      <c r="D1090">
        <v>11.31</v>
      </c>
      <c r="E1090">
        <f>ROUND((C1090*D1090),4)</f>
        <v>506.68799999999999</v>
      </c>
    </row>
    <row r="1091" spans="1:5" x14ac:dyDescent="0.25">
      <c r="A1091" s="3" t="s">
        <v>162</v>
      </c>
      <c r="B1091" t="s">
        <v>9</v>
      </c>
      <c r="C1091" t="s">
        <v>9</v>
      </c>
      <c r="D1091" t="s">
        <v>9</v>
      </c>
      <c r="E1091">
        <f>SUM(E1089:E1090)</f>
        <v>892.86400000000003</v>
      </c>
    </row>
    <row r="1093" spans="1:5" x14ac:dyDescent="0.25">
      <c r="A1093" s="3" t="s">
        <v>167</v>
      </c>
      <c r="B1093" t="s">
        <v>157</v>
      </c>
      <c r="C1093" t="s">
        <v>158</v>
      </c>
      <c r="D1093" t="s">
        <v>159</v>
      </c>
      <c r="E1093" t="s">
        <v>160</v>
      </c>
    </row>
    <row r="1094" spans="1:5" x14ac:dyDescent="0.25">
      <c r="A1094" s="3" t="s">
        <v>1244</v>
      </c>
      <c r="B1094" t="s">
        <v>168</v>
      </c>
      <c r="C1094">
        <v>0.25984000000000002</v>
      </c>
      <c r="D1094">
        <v>6.93</v>
      </c>
      <c r="E1094">
        <f t="shared" ref="E1094:E1112" si="22">ROUND((C1094*D1094),4)</f>
        <v>1.8007</v>
      </c>
    </row>
    <row r="1095" spans="1:5" x14ac:dyDescent="0.25">
      <c r="A1095" s="3" t="s">
        <v>1245</v>
      </c>
      <c r="B1095" t="s">
        <v>186</v>
      </c>
      <c r="C1095">
        <v>1.23648</v>
      </c>
      <c r="D1095">
        <v>33.270000000000003</v>
      </c>
      <c r="E1095">
        <f t="shared" si="22"/>
        <v>41.137700000000002</v>
      </c>
    </row>
    <row r="1096" spans="1:5" x14ac:dyDescent="0.25">
      <c r="A1096" s="3" t="s">
        <v>1246</v>
      </c>
      <c r="B1096" t="s">
        <v>168</v>
      </c>
      <c r="C1096">
        <v>1.23648</v>
      </c>
      <c r="D1096">
        <v>27.73</v>
      </c>
      <c r="E1096">
        <f t="shared" si="22"/>
        <v>34.287599999999998</v>
      </c>
    </row>
    <row r="1097" spans="1:5" x14ac:dyDescent="0.25">
      <c r="A1097" s="3" t="s">
        <v>1247</v>
      </c>
      <c r="B1097" t="s">
        <v>168</v>
      </c>
      <c r="C1097">
        <v>1.23648</v>
      </c>
      <c r="D1097">
        <v>11.73</v>
      </c>
      <c r="E1097">
        <f t="shared" si="22"/>
        <v>14.5039</v>
      </c>
    </row>
    <row r="1098" spans="1:5" x14ac:dyDescent="0.25">
      <c r="A1098" s="3" t="s">
        <v>1248</v>
      </c>
      <c r="B1098" t="s">
        <v>168</v>
      </c>
      <c r="C1098">
        <v>0.25984000000000002</v>
      </c>
      <c r="D1098">
        <v>93.94</v>
      </c>
      <c r="E1098">
        <f t="shared" si="22"/>
        <v>24.409400000000002</v>
      </c>
    </row>
    <row r="1099" spans="1:5" ht="30" x14ac:dyDescent="0.25">
      <c r="A1099" s="3" t="s">
        <v>1390</v>
      </c>
      <c r="B1099" t="s">
        <v>176</v>
      </c>
      <c r="C1099">
        <v>84</v>
      </c>
      <c r="D1099">
        <v>32.94</v>
      </c>
      <c r="E1099">
        <f t="shared" si="22"/>
        <v>2766.96</v>
      </c>
    </row>
    <row r="1100" spans="1:5" ht="30" x14ac:dyDescent="0.25">
      <c r="A1100" s="3" t="s">
        <v>1440</v>
      </c>
      <c r="B1100" t="s">
        <v>176</v>
      </c>
      <c r="C1100">
        <v>40</v>
      </c>
      <c r="D1100">
        <v>26.24</v>
      </c>
      <c r="E1100">
        <f t="shared" si="22"/>
        <v>1049.5999999999999</v>
      </c>
    </row>
    <row r="1101" spans="1:5" ht="30" x14ac:dyDescent="0.25">
      <c r="A1101" s="3" t="s">
        <v>1392</v>
      </c>
      <c r="B1101" t="s">
        <v>179</v>
      </c>
      <c r="C1101">
        <v>73</v>
      </c>
      <c r="D1101">
        <v>28.57</v>
      </c>
      <c r="E1101">
        <f t="shared" si="22"/>
        <v>2085.61</v>
      </c>
    </row>
    <row r="1102" spans="1:5" ht="30" x14ac:dyDescent="0.25">
      <c r="A1102" s="3" t="s">
        <v>1441</v>
      </c>
      <c r="B1102" t="s">
        <v>168</v>
      </c>
      <c r="C1102">
        <v>36</v>
      </c>
      <c r="D1102">
        <v>58.19</v>
      </c>
      <c r="E1102">
        <f t="shared" si="22"/>
        <v>2094.84</v>
      </c>
    </row>
    <row r="1103" spans="1:5" ht="30" x14ac:dyDescent="0.25">
      <c r="A1103" s="3" t="s">
        <v>1250</v>
      </c>
      <c r="B1103" t="s">
        <v>168</v>
      </c>
      <c r="C1103">
        <v>0.25984000000000002</v>
      </c>
      <c r="D1103">
        <v>16</v>
      </c>
      <c r="E1103">
        <f t="shared" si="22"/>
        <v>4.1574</v>
      </c>
    </row>
    <row r="1104" spans="1:5" x14ac:dyDescent="0.25">
      <c r="A1104" s="3" t="s">
        <v>1251</v>
      </c>
      <c r="B1104" t="s">
        <v>186</v>
      </c>
      <c r="C1104">
        <v>1.23648</v>
      </c>
      <c r="D1104">
        <v>8.9</v>
      </c>
      <c r="E1104">
        <f t="shared" si="22"/>
        <v>11.0047</v>
      </c>
    </row>
    <row r="1105" spans="1:5" x14ac:dyDescent="0.25">
      <c r="A1105" s="3" t="s">
        <v>1442</v>
      </c>
      <c r="B1105" t="s">
        <v>179</v>
      </c>
      <c r="C1105">
        <v>1</v>
      </c>
      <c r="D1105">
        <v>8.67</v>
      </c>
      <c r="E1105">
        <f t="shared" si="22"/>
        <v>8.67</v>
      </c>
    </row>
    <row r="1106" spans="1:5" ht="30" x14ac:dyDescent="0.25">
      <c r="A1106" s="3" t="s">
        <v>1443</v>
      </c>
      <c r="B1106" t="s">
        <v>168</v>
      </c>
      <c r="C1106">
        <v>18</v>
      </c>
      <c r="D1106">
        <v>8.2200000000000006</v>
      </c>
      <c r="E1106">
        <f t="shared" si="22"/>
        <v>147.96</v>
      </c>
    </row>
    <row r="1107" spans="1:5" x14ac:dyDescent="0.25">
      <c r="A1107" s="3" t="s">
        <v>1444</v>
      </c>
      <c r="B1107" t="s">
        <v>168</v>
      </c>
      <c r="C1107">
        <v>8</v>
      </c>
      <c r="D1107">
        <v>13.52</v>
      </c>
      <c r="E1107">
        <f t="shared" si="22"/>
        <v>108.16</v>
      </c>
    </row>
    <row r="1108" spans="1:5" x14ac:dyDescent="0.25">
      <c r="A1108" s="3" t="s">
        <v>1445</v>
      </c>
      <c r="B1108" t="s">
        <v>170</v>
      </c>
      <c r="C1108">
        <v>1.2</v>
      </c>
      <c r="D1108">
        <v>9.76</v>
      </c>
      <c r="E1108">
        <f t="shared" si="22"/>
        <v>11.712</v>
      </c>
    </row>
    <row r="1109" spans="1:5" ht="30" x14ac:dyDescent="0.25">
      <c r="A1109" s="3" t="s">
        <v>1222</v>
      </c>
      <c r="B1109" t="s">
        <v>161</v>
      </c>
      <c r="C1109">
        <v>89.6</v>
      </c>
      <c r="D1109">
        <v>0.6</v>
      </c>
      <c r="E1109">
        <f t="shared" si="22"/>
        <v>53.76</v>
      </c>
    </row>
    <row r="1110" spans="1:5" ht="30" x14ac:dyDescent="0.25">
      <c r="A1110" s="3" t="s">
        <v>1223</v>
      </c>
      <c r="B1110" t="s">
        <v>161</v>
      </c>
      <c r="C1110">
        <v>89.6</v>
      </c>
      <c r="D1110">
        <v>0.7</v>
      </c>
      <c r="E1110">
        <f t="shared" si="22"/>
        <v>62.72</v>
      </c>
    </row>
    <row r="1111" spans="1:5" ht="30" x14ac:dyDescent="0.25">
      <c r="A1111" s="3" t="s">
        <v>1224</v>
      </c>
      <c r="B1111" t="s">
        <v>161</v>
      </c>
      <c r="C1111">
        <v>89.6</v>
      </c>
      <c r="D1111">
        <v>0.09</v>
      </c>
      <c r="E1111">
        <f t="shared" si="22"/>
        <v>8.0640000000000001</v>
      </c>
    </row>
    <row r="1112" spans="1:5" ht="30" x14ac:dyDescent="0.25">
      <c r="A1112" s="3" t="s">
        <v>1225</v>
      </c>
      <c r="B1112" t="s">
        <v>161</v>
      </c>
      <c r="C1112">
        <v>89.6</v>
      </c>
      <c r="D1112">
        <v>0.04</v>
      </c>
      <c r="E1112">
        <f t="shared" si="22"/>
        <v>3.5840000000000001</v>
      </c>
    </row>
    <row r="1113" spans="1:5" x14ac:dyDescent="0.25">
      <c r="A1113" s="3" t="s">
        <v>162</v>
      </c>
      <c r="B1113" t="s">
        <v>9</v>
      </c>
      <c r="C1113" t="s">
        <v>9</v>
      </c>
      <c r="D1113" t="s">
        <v>9</v>
      </c>
      <c r="E1113">
        <f>SUM(E1094:E1112)</f>
        <v>8532.9413999999997</v>
      </c>
    </row>
    <row r="1115" spans="1:5" x14ac:dyDescent="0.25">
      <c r="A1115" s="3" t="s">
        <v>163</v>
      </c>
      <c r="B1115" t="s">
        <v>9</v>
      </c>
      <c r="C1115" t="s">
        <v>9</v>
      </c>
      <c r="D1115" t="s">
        <v>9</v>
      </c>
      <c r="E1115">
        <f>E1091+E1113</f>
        <v>9425.8053999999993</v>
      </c>
    </row>
    <row r="1116" spans="1:5" x14ac:dyDescent="0.25">
      <c r="A1116" s="3" t="s">
        <v>164</v>
      </c>
      <c r="B1116" t="s">
        <v>9</v>
      </c>
      <c r="C1116" t="s">
        <v>9</v>
      </c>
      <c r="D1116" s="2">
        <v>0</v>
      </c>
      <c r="E1116">
        <f>ROUND((E1115*D1116),4)</f>
        <v>0</v>
      </c>
    </row>
    <row r="1117" spans="1:5" x14ac:dyDescent="0.25">
      <c r="A1117" s="3" t="s">
        <v>165</v>
      </c>
      <c r="B1117" t="s">
        <v>9</v>
      </c>
      <c r="C1117" t="s">
        <v>9</v>
      </c>
      <c r="D1117" t="s">
        <v>9</v>
      </c>
      <c r="E1117">
        <f>SUM(E1115:E1116)</f>
        <v>9425.8053999999993</v>
      </c>
    </row>
    <row r="1119" spans="1:5" x14ac:dyDescent="0.25">
      <c r="A1119" s="3" t="s">
        <v>1215</v>
      </c>
      <c r="B1119" t="s">
        <v>140</v>
      </c>
    </row>
    <row r="1120" spans="1:5" ht="30" x14ac:dyDescent="0.25">
      <c r="A1120" s="3" t="s">
        <v>1446</v>
      </c>
    </row>
    <row r="1121" spans="1:5" x14ac:dyDescent="0.25">
      <c r="A1121" s="3" t="s">
        <v>166</v>
      </c>
    </row>
    <row r="1123" spans="1:5" x14ac:dyDescent="0.25">
      <c r="A1123" s="3" t="s">
        <v>156</v>
      </c>
      <c r="B1123" t="s">
        <v>157</v>
      </c>
      <c r="C1123" t="s">
        <v>158</v>
      </c>
      <c r="D1123" t="s">
        <v>159</v>
      </c>
      <c r="E1123" t="s">
        <v>160</v>
      </c>
    </row>
    <row r="1124" spans="1:5" x14ac:dyDescent="0.25">
      <c r="A1124" s="3" t="s">
        <v>1388</v>
      </c>
      <c r="B1124" t="s">
        <v>161</v>
      </c>
      <c r="C1124">
        <v>16.440000000000001</v>
      </c>
      <c r="D1124">
        <v>8.6199999999999992</v>
      </c>
      <c r="E1124">
        <f>ROUND((C1124*D1124),4)</f>
        <v>141.71279999999999</v>
      </c>
    </row>
    <row r="1125" spans="1:5" x14ac:dyDescent="0.25">
      <c r="A1125" s="3" t="s">
        <v>1389</v>
      </c>
      <c r="B1125" t="s">
        <v>161</v>
      </c>
      <c r="C1125">
        <v>16.440000000000001</v>
      </c>
      <c r="D1125">
        <v>11.31</v>
      </c>
      <c r="E1125">
        <f>ROUND((C1125*D1125),4)</f>
        <v>185.93639999999999</v>
      </c>
    </row>
    <row r="1126" spans="1:5" x14ac:dyDescent="0.25">
      <c r="A1126" s="3" t="s">
        <v>162</v>
      </c>
      <c r="B1126" t="s">
        <v>9</v>
      </c>
      <c r="C1126" t="s">
        <v>9</v>
      </c>
      <c r="D1126" t="s">
        <v>9</v>
      </c>
      <c r="E1126">
        <f>SUM(E1124:E1125)</f>
        <v>327.64919999999995</v>
      </c>
    </row>
    <row r="1128" spans="1:5" x14ac:dyDescent="0.25">
      <c r="A1128" s="3" t="s">
        <v>167</v>
      </c>
      <c r="B1128" t="s">
        <v>157</v>
      </c>
      <c r="C1128" t="s">
        <v>158</v>
      </c>
      <c r="D1128" t="s">
        <v>159</v>
      </c>
      <c r="E1128" t="s">
        <v>160</v>
      </c>
    </row>
    <row r="1129" spans="1:5" x14ac:dyDescent="0.25">
      <c r="A1129" s="3" t="s">
        <v>1244</v>
      </c>
      <c r="B1129" t="s">
        <v>168</v>
      </c>
      <c r="C1129">
        <v>9.5352000000000006E-2</v>
      </c>
      <c r="D1129">
        <v>6.93</v>
      </c>
      <c r="E1129">
        <f t="shared" ref="E1129:E1147" si="23">ROUND((C1129*D1129),4)</f>
        <v>0.66080000000000005</v>
      </c>
    </row>
    <row r="1130" spans="1:5" x14ac:dyDescent="0.25">
      <c r="A1130" s="3" t="s">
        <v>1245</v>
      </c>
      <c r="B1130" t="s">
        <v>186</v>
      </c>
      <c r="C1130">
        <v>0.45374399999999998</v>
      </c>
      <c r="D1130">
        <v>33.270000000000003</v>
      </c>
      <c r="E1130">
        <f t="shared" si="23"/>
        <v>15.0961</v>
      </c>
    </row>
    <row r="1131" spans="1:5" x14ac:dyDescent="0.25">
      <c r="A1131" s="3" t="s">
        <v>1246</v>
      </c>
      <c r="B1131" t="s">
        <v>168</v>
      </c>
      <c r="C1131">
        <v>0.45374399999999998</v>
      </c>
      <c r="D1131">
        <v>27.73</v>
      </c>
      <c r="E1131">
        <f t="shared" si="23"/>
        <v>12.5823</v>
      </c>
    </row>
    <row r="1132" spans="1:5" x14ac:dyDescent="0.25">
      <c r="A1132" s="3" t="s">
        <v>1247</v>
      </c>
      <c r="B1132" t="s">
        <v>168</v>
      </c>
      <c r="C1132">
        <v>0.45374399999999998</v>
      </c>
      <c r="D1132">
        <v>11.73</v>
      </c>
      <c r="E1132">
        <f t="shared" si="23"/>
        <v>5.3224</v>
      </c>
    </row>
    <row r="1133" spans="1:5" x14ac:dyDescent="0.25">
      <c r="A1133" s="3" t="s">
        <v>1248</v>
      </c>
      <c r="B1133" t="s">
        <v>168</v>
      </c>
      <c r="C1133">
        <v>9.5352000000000006E-2</v>
      </c>
      <c r="D1133">
        <v>93.94</v>
      </c>
      <c r="E1133">
        <f t="shared" si="23"/>
        <v>8.9573999999999998</v>
      </c>
    </row>
    <row r="1134" spans="1:5" ht="30" x14ac:dyDescent="0.25">
      <c r="A1134" s="3" t="s">
        <v>1390</v>
      </c>
      <c r="B1134" t="s">
        <v>176</v>
      </c>
      <c r="C1134">
        <v>18.899999999999999</v>
      </c>
      <c r="D1134">
        <v>32.94</v>
      </c>
      <c r="E1134">
        <f t="shared" si="23"/>
        <v>622.56600000000003</v>
      </c>
    </row>
    <row r="1135" spans="1:5" ht="30" x14ac:dyDescent="0.25">
      <c r="A1135" s="3" t="s">
        <v>1440</v>
      </c>
      <c r="B1135" t="s">
        <v>176</v>
      </c>
      <c r="C1135">
        <v>9</v>
      </c>
      <c r="D1135">
        <v>26.24</v>
      </c>
      <c r="E1135">
        <f t="shared" si="23"/>
        <v>236.16</v>
      </c>
    </row>
    <row r="1136" spans="1:5" ht="30" x14ac:dyDescent="0.25">
      <c r="A1136" s="3" t="s">
        <v>1392</v>
      </c>
      <c r="B1136" t="s">
        <v>179</v>
      </c>
      <c r="C1136">
        <v>17.2</v>
      </c>
      <c r="D1136">
        <v>28.57</v>
      </c>
      <c r="E1136">
        <f t="shared" si="23"/>
        <v>491.404</v>
      </c>
    </row>
    <row r="1137" spans="1:5" ht="30" x14ac:dyDescent="0.25">
      <c r="A1137" s="3" t="s">
        <v>1441</v>
      </c>
      <c r="B1137" t="s">
        <v>168</v>
      </c>
      <c r="C1137">
        <v>8</v>
      </c>
      <c r="D1137">
        <v>58.19</v>
      </c>
      <c r="E1137">
        <f t="shared" si="23"/>
        <v>465.52</v>
      </c>
    </row>
    <row r="1138" spans="1:5" ht="30" x14ac:dyDescent="0.25">
      <c r="A1138" s="3" t="s">
        <v>1250</v>
      </c>
      <c r="B1138" t="s">
        <v>168</v>
      </c>
      <c r="C1138">
        <v>9.5352000000000006E-2</v>
      </c>
      <c r="D1138">
        <v>16</v>
      </c>
      <c r="E1138">
        <f t="shared" si="23"/>
        <v>1.5256000000000001</v>
      </c>
    </row>
    <row r="1139" spans="1:5" x14ac:dyDescent="0.25">
      <c r="A1139" s="3" t="s">
        <v>1251</v>
      </c>
      <c r="B1139" t="s">
        <v>186</v>
      </c>
      <c r="C1139">
        <v>0.45374399999999998</v>
      </c>
      <c r="D1139">
        <v>8.9</v>
      </c>
      <c r="E1139">
        <f t="shared" si="23"/>
        <v>4.0382999999999996</v>
      </c>
    </row>
    <row r="1140" spans="1:5" x14ac:dyDescent="0.25">
      <c r="A1140" s="3" t="s">
        <v>1442</v>
      </c>
      <c r="B1140" t="s">
        <v>179</v>
      </c>
      <c r="C1140">
        <v>1</v>
      </c>
      <c r="D1140">
        <v>8.67</v>
      </c>
      <c r="E1140">
        <f t="shared" si="23"/>
        <v>8.67</v>
      </c>
    </row>
    <row r="1141" spans="1:5" ht="30" x14ac:dyDescent="0.25">
      <c r="A1141" s="3" t="s">
        <v>1443</v>
      </c>
      <c r="B1141" t="s">
        <v>168</v>
      </c>
      <c r="C1141">
        <v>4</v>
      </c>
      <c r="D1141">
        <v>8.2200000000000006</v>
      </c>
      <c r="E1141">
        <f t="shared" si="23"/>
        <v>32.880000000000003</v>
      </c>
    </row>
    <row r="1142" spans="1:5" x14ac:dyDescent="0.25">
      <c r="A1142" s="3" t="s">
        <v>1444</v>
      </c>
      <c r="B1142" t="s">
        <v>168</v>
      </c>
      <c r="C1142">
        <v>8</v>
      </c>
      <c r="D1142">
        <v>13.52</v>
      </c>
      <c r="E1142">
        <f t="shared" si="23"/>
        <v>108.16</v>
      </c>
    </row>
    <row r="1143" spans="1:5" x14ac:dyDescent="0.25">
      <c r="A1143" s="3" t="s">
        <v>1445</v>
      </c>
      <c r="B1143" t="s">
        <v>170</v>
      </c>
      <c r="C1143">
        <v>6</v>
      </c>
      <c r="D1143">
        <v>9.76</v>
      </c>
      <c r="E1143">
        <f t="shared" si="23"/>
        <v>58.56</v>
      </c>
    </row>
    <row r="1144" spans="1:5" ht="30" x14ac:dyDescent="0.25">
      <c r="A1144" s="3" t="s">
        <v>1222</v>
      </c>
      <c r="B1144" t="s">
        <v>161</v>
      </c>
      <c r="C1144">
        <v>32.880000000000003</v>
      </c>
      <c r="D1144">
        <v>0.6</v>
      </c>
      <c r="E1144">
        <f t="shared" si="23"/>
        <v>19.728000000000002</v>
      </c>
    </row>
    <row r="1145" spans="1:5" ht="30" x14ac:dyDescent="0.25">
      <c r="A1145" s="3" t="s">
        <v>1223</v>
      </c>
      <c r="B1145" t="s">
        <v>161</v>
      </c>
      <c r="C1145">
        <v>32.880000000000003</v>
      </c>
      <c r="D1145">
        <v>0.7</v>
      </c>
      <c r="E1145">
        <f t="shared" si="23"/>
        <v>23.015999999999998</v>
      </c>
    </row>
    <row r="1146" spans="1:5" ht="30" x14ac:dyDescent="0.25">
      <c r="A1146" s="3" t="s">
        <v>1224</v>
      </c>
      <c r="B1146" t="s">
        <v>161</v>
      </c>
      <c r="C1146">
        <v>32.880000000000003</v>
      </c>
      <c r="D1146">
        <v>0.09</v>
      </c>
      <c r="E1146">
        <f t="shared" si="23"/>
        <v>2.9592000000000001</v>
      </c>
    </row>
    <row r="1147" spans="1:5" ht="30" x14ac:dyDescent="0.25">
      <c r="A1147" s="3" t="s">
        <v>1225</v>
      </c>
      <c r="B1147" t="s">
        <v>161</v>
      </c>
      <c r="C1147">
        <v>32.880000000000003</v>
      </c>
      <c r="D1147">
        <v>0.04</v>
      </c>
      <c r="E1147">
        <f t="shared" si="23"/>
        <v>1.3151999999999999</v>
      </c>
    </row>
    <row r="1148" spans="1:5" x14ac:dyDescent="0.25">
      <c r="A1148" s="3" t="s">
        <v>162</v>
      </c>
      <c r="B1148" t="s">
        <v>9</v>
      </c>
      <c r="C1148" t="s">
        <v>9</v>
      </c>
      <c r="D1148" t="s">
        <v>9</v>
      </c>
      <c r="E1148">
        <f>SUM(E1129:E1147)</f>
        <v>2119.1213000000002</v>
      </c>
    </row>
    <row r="1150" spans="1:5" x14ac:dyDescent="0.25">
      <c r="A1150" s="3" t="s">
        <v>163</v>
      </c>
      <c r="B1150" t="s">
        <v>9</v>
      </c>
      <c r="C1150" t="s">
        <v>9</v>
      </c>
      <c r="D1150" t="s">
        <v>9</v>
      </c>
      <c r="E1150">
        <f>E1126+E1148</f>
        <v>2446.7705000000001</v>
      </c>
    </row>
    <row r="1151" spans="1:5" x14ac:dyDescent="0.25">
      <c r="A1151" s="3" t="s">
        <v>164</v>
      </c>
      <c r="B1151" t="s">
        <v>9</v>
      </c>
      <c r="C1151" t="s">
        <v>9</v>
      </c>
      <c r="D1151" s="2">
        <v>0</v>
      </c>
      <c r="E1151">
        <f>ROUND((E1150*D1151),4)</f>
        <v>0</v>
      </c>
    </row>
    <row r="1152" spans="1:5" x14ac:dyDescent="0.25">
      <c r="A1152" s="3" t="s">
        <v>165</v>
      </c>
      <c r="B1152" t="s">
        <v>9</v>
      </c>
      <c r="C1152" t="s">
        <v>9</v>
      </c>
      <c r="D1152" t="s">
        <v>9</v>
      </c>
      <c r="E1152">
        <f>SUM(E1150:E1151)</f>
        <v>2446.7705000000001</v>
      </c>
    </row>
    <row r="1154" spans="1:5" x14ac:dyDescent="0.25">
      <c r="A1154" s="3" t="s">
        <v>1215</v>
      </c>
      <c r="B1154" t="s">
        <v>142</v>
      </c>
    </row>
    <row r="1155" spans="1:5" ht="30" x14ac:dyDescent="0.25">
      <c r="A1155" s="3" t="s">
        <v>1447</v>
      </c>
    </row>
    <row r="1156" spans="1:5" x14ac:dyDescent="0.25">
      <c r="A1156" s="3" t="s">
        <v>166</v>
      </c>
    </row>
    <row r="1158" spans="1:5" x14ac:dyDescent="0.25">
      <c r="A1158" s="3" t="s">
        <v>156</v>
      </c>
      <c r="B1158" t="s">
        <v>157</v>
      </c>
      <c r="C1158" t="s">
        <v>158</v>
      </c>
      <c r="D1158" t="s">
        <v>159</v>
      </c>
      <c r="E1158" t="s">
        <v>160</v>
      </c>
    </row>
    <row r="1159" spans="1:5" x14ac:dyDescent="0.25">
      <c r="A1159" s="3" t="s">
        <v>1388</v>
      </c>
      <c r="B1159" t="s">
        <v>161</v>
      </c>
      <c r="C1159">
        <v>22.44</v>
      </c>
      <c r="D1159">
        <v>8.6199999999999992</v>
      </c>
      <c r="E1159">
        <f>ROUND((C1159*D1159),4)</f>
        <v>193.43279999999999</v>
      </c>
    </row>
    <row r="1160" spans="1:5" x14ac:dyDescent="0.25">
      <c r="A1160" s="3" t="s">
        <v>1389</v>
      </c>
      <c r="B1160" t="s">
        <v>161</v>
      </c>
      <c r="C1160">
        <v>22.44</v>
      </c>
      <c r="D1160">
        <v>11.31</v>
      </c>
      <c r="E1160">
        <f>ROUND((C1160*D1160),4)</f>
        <v>253.79640000000001</v>
      </c>
    </row>
    <row r="1161" spans="1:5" x14ac:dyDescent="0.25">
      <c r="A1161" s="3" t="s">
        <v>1242</v>
      </c>
      <c r="B1161" t="s">
        <v>161</v>
      </c>
      <c r="C1161">
        <v>0.88200000000000001</v>
      </c>
      <c r="D1161">
        <v>7.68</v>
      </c>
      <c r="E1161">
        <f>ROUND((C1161*D1161),4)</f>
        <v>6.7737999999999996</v>
      </c>
    </row>
    <row r="1162" spans="1:5" x14ac:dyDescent="0.25">
      <c r="A1162" s="3" t="s">
        <v>1448</v>
      </c>
      <c r="B1162" t="s">
        <v>161</v>
      </c>
      <c r="C1162">
        <v>10.882</v>
      </c>
      <c r="D1162">
        <v>9.9</v>
      </c>
      <c r="E1162">
        <f>ROUND((C1162*D1162),4)</f>
        <v>107.73180000000001</v>
      </c>
    </row>
    <row r="1163" spans="1:5" x14ac:dyDescent="0.25">
      <c r="A1163" s="3" t="s">
        <v>162</v>
      </c>
      <c r="B1163" t="s">
        <v>9</v>
      </c>
      <c r="C1163" t="s">
        <v>9</v>
      </c>
      <c r="D1163" t="s">
        <v>9</v>
      </c>
      <c r="E1163">
        <f>SUM(E1159:E1162)</f>
        <v>561.73479999999995</v>
      </c>
    </row>
    <row r="1165" spans="1:5" x14ac:dyDescent="0.25">
      <c r="A1165" s="3" t="s">
        <v>167</v>
      </c>
      <c r="B1165" t="s">
        <v>157</v>
      </c>
      <c r="C1165" t="s">
        <v>158</v>
      </c>
      <c r="D1165" t="s">
        <v>159</v>
      </c>
      <c r="E1165" t="s">
        <v>160</v>
      </c>
    </row>
    <row r="1166" spans="1:5" x14ac:dyDescent="0.25">
      <c r="A1166" s="3" t="s">
        <v>1244</v>
      </c>
      <c r="B1166" t="s">
        <v>168</v>
      </c>
      <c r="C1166">
        <v>0.16426760000000001</v>
      </c>
      <c r="D1166">
        <v>6.93</v>
      </c>
      <c r="E1166">
        <f t="shared" ref="E1166:E1184" si="24">ROUND((C1166*D1166),4)</f>
        <v>1.1384000000000001</v>
      </c>
    </row>
    <row r="1167" spans="1:5" x14ac:dyDescent="0.25">
      <c r="A1167" s="3" t="s">
        <v>1245</v>
      </c>
      <c r="B1167" t="s">
        <v>186</v>
      </c>
      <c r="C1167">
        <v>0.78168720000000003</v>
      </c>
      <c r="D1167">
        <v>33.270000000000003</v>
      </c>
      <c r="E1167">
        <f t="shared" si="24"/>
        <v>26.006699999999999</v>
      </c>
    </row>
    <row r="1168" spans="1:5" x14ac:dyDescent="0.25">
      <c r="A1168" s="3" t="s">
        <v>1246</v>
      </c>
      <c r="B1168" t="s">
        <v>168</v>
      </c>
      <c r="C1168">
        <v>0.78168720000000003</v>
      </c>
      <c r="D1168">
        <v>27.73</v>
      </c>
      <c r="E1168">
        <f t="shared" si="24"/>
        <v>21.676200000000001</v>
      </c>
    </row>
    <row r="1169" spans="1:5" x14ac:dyDescent="0.25">
      <c r="A1169" s="3" t="s">
        <v>1247</v>
      </c>
      <c r="B1169" t="s">
        <v>168</v>
      </c>
      <c r="C1169">
        <v>0.78168720000000003</v>
      </c>
      <c r="D1169">
        <v>11.73</v>
      </c>
      <c r="E1169">
        <f t="shared" si="24"/>
        <v>9.1692</v>
      </c>
    </row>
    <row r="1170" spans="1:5" x14ac:dyDescent="0.25">
      <c r="A1170" s="3" t="s">
        <v>1248</v>
      </c>
      <c r="B1170" t="s">
        <v>168</v>
      </c>
      <c r="C1170">
        <v>0.16426760000000001</v>
      </c>
      <c r="D1170">
        <v>93.94</v>
      </c>
      <c r="E1170">
        <f t="shared" si="24"/>
        <v>15.4313</v>
      </c>
    </row>
    <row r="1171" spans="1:5" ht="30" x14ac:dyDescent="0.25">
      <c r="A1171" s="3" t="s">
        <v>1390</v>
      </c>
      <c r="B1171" t="s">
        <v>176</v>
      </c>
      <c r="C1171">
        <v>29.4</v>
      </c>
      <c r="D1171">
        <v>32.94</v>
      </c>
      <c r="E1171">
        <f t="shared" si="24"/>
        <v>968.43600000000004</v>
      </c>
    </row>
    <row r="1172" spans="1:5" ht="30" x14ac:dyDescent="0.25">
      <c r="A1172" s="3" t="s">
        <v>1440</v>
      </c>
      <c r="B1172" t="s">
        <v>176</v>
      </c>
      <c r="C1172">
        <v>14</v>
      </c>
      <c r="D1172">
        <v>26.24</v>
      </c>
      <c r="E1172">
        <f t="shared" si="24"/>
        <v>367.36</v>
      </c>
    </row>
    <row r="1173" spans="1:5" ht="30" x14ac:dyDescent="0.25">
      <c r="A1173" s="3" t="s">
        <v>1392</v>
      </c>
      <c r="B1173" t="s">
        <v>179</v>
      </c>
      <c r="C1173">
        <v>26.2</v>
      </c>
      <c r="D1173">
        <v>28.57</v>
      </c>
      <c r="E1173">
        <f t="shared" si="24"/>
        <v>748.53399999999999</v>
      </c>
    </row>
    <row r="1174" spans="1:5" ht="30" x14ac:dyDescent="0.25">
      <c r="A1174" s="3" t="s">
        <v>1441</v>
      </c>
      <c r="B1174" t="s">
        <v>168</v>
      </c>
      <c r="C1174">
        <v>16</v>
      </c>
      <c r="D1174">
        <v>58.19</v>
      </c>
      <c r="E1174">
        <f t="shared" si="24"/>
        <v>931.04</v>
      </c>
    </row>
    <row r="1175" spans="1:5" ht="30" x14ac:dyDescent="0.25">
      <c r="A1175" s="3" t="s">
        <v>1250</v>
      </c>
      <c r="B1175" t="s">
        <v>168</v>
      </c>
      <c r="C1175">
        <v>0.16426760000000001</v>
      </c>
      <c r="D1175">
        <v>16</v>
      </c>
      <c r="E1175">
        <f t="shared" si="24"/>
        <v>2.6282999999999999</v>
      </c>
    </row>
    <row r="1176" spans="1:5" x14ac:dyDescent="0.25">
      <c r="A1176" s="3" t="s">
        <v>1251</v>
      </c>
      <c r="B1176" t="s">
        <v>186</v>
      </c>
      <c r="C1176">
        <v>0.78168720000000003</v>
      </c>
      <c r="D1176">
        <v>8.9</v>
      </c>
      <c r="E1176">
        <f t="shared" si="24"/>
        <v>6.9569999999999999</v>
      </c>
    </row>
    <row r="1177" spans="1:5" x14ac:dyDescent="0.25">
      <c r="A1177" s="3" t="s">
        <v>1449</v>
      </c>
      <c r="B1177" t="s">
        <v>179</v>
      </c>
      <c r="C1177">
        <v>3.1360000000000001</v>
      </c>
      <c r="D1177">
        <v>4.41</v>
      </c>
      <c r="E1177">
        <f t="shared" si="24"/>
        <v>13.829800000000001</v>
      </c>
    </row>
    <row r="1178" spans="1:5" x14ac:dyDescent="0.25">
      <c r="A1178" s="3" t="s">
        <v>1442</v>
      </c>
      <c r="B1178" t="s">
        <v>179</v>
      </c>
      <c r="C1178">
        <v>1</v>
      </c>
      <c r="D1178">
        <v>8.67</v>
      </c>
      <c r="E1178">
        <f t="shared" si="24"/>
        <v>8.67</v>
      </c>
    </row>
    <row r="1179" spans="1:5" ht="30" x14ac:dyDescent="0.25">
      <c r="A1179" s="3" t="s">
        <v>1443</v>
      </c>
      <c r="B1179" t="s">
        <v>168</v>
      </c>
      <c r="C1179">
        <v>8</v>
      </c>
      <c r="D1179">
        <v>8.2200000000000006</v>
      </c>
      <c r="E1179">
        <f t="shared" si="24"/>
        <v>65.760000000000005</v>
      </c>
    </row>
    <row r="1180" spans="1:5" x14ac:dyDescent="0.25">
      <c r="A1180" s="3" t="s">
        <v>1450</v>
      </c>
      <c r="B1180" t="s">
        <v>176</v>
      </c>
      <c r="C1180">
        <v>1.96</v>
      </c>
      <c r="D1180">
        <v>69.33</v>
      </c>
      <c r="E1180">
        <f t="shared" si="24"/>
        <v>135.88679999999999</v>
      </c>
    </row>
    <row r="1181" spans="1:5" ht="30" x14ac:dyDescent="0.25">
      <c r="A1181" s="3" t="s">
        <v>1222</v>
      </c>
      <c r="B1181" t="s">
        <v>161</v>
      </c>
      <c r="C1181">
        <v>56.643999999999998</v>
      </c>
      <c r="D1181">
        <v>0.6</v>
      </c>
      <c r="E1181">
        <f t="shared" si="24"/>
        <v>33.986400000000003</v>
      </c>
    </row>
    <row r="1182" spans="1:5" ht="30" x14ac:dyDescent="0.25">
      <c r="A1182" s="3" t="s">
        <v>1223</v>
      </c>
      <c r="B1182" t="s">
        <v>161</v>
      </c>
      <c r="C1182">
        <v>56.643999999999998</v>
      </c>
      <c r="D1182">
        <v>0.7</v>
      </c>
      <c r="E1182">
        <f t="shared" si="24"/>
        <v>39.650799999999997</v>
      </c>
    </row>
    <row r="1183" spans="1:5" ht="30" x14ac:dyDescent="0.25">
      <c r="A1183" s="3" t="s">
        <v>1224</v>
      </c>
      <c r="B1183" t="s">
        <v>161</v>
      </c>
      <c r="C1183">
        <v>56.643999999999998</v>
      </c>
      <c r="D1183">
        <v>0.09</v>
      </c>
      <c r="E1183">
        <f t="shared" si="24"/>
        <v>5.0979999999999999</v>
      </c>
    </row>
    <row r="1184" spans="1:5" ht="30" x14ac:dyDescent="0.25">
      <c r="A1184" s="3" t="s">
        <v>1225</v>
      </c>
      <c r="B1184" t="s">
        <v>161</v>
      </c>
      <c r="C1184">
        <v>56.643999999999998</v>
      </c>
      <c r="D1184">
        <v>0.04</v>
      </c>
      <c r="E1184">
        <f t="shared" si="24"/>
        <v>2.2658</v>
      </c>
    </row>
    <row r="1185" spans="1:5" x14ac:dyDescent="0.25">
      <c r="A1185" s="3" t="s">
        <v>162</v>
      </c>
      <c r="B1185" t="s">
        <v>9</v>
      </c>
      <c r="C1185" t="s">
        <v>9</v>
      </c>
      <c r="D1185" t="s">
        <v>9</v>
      </c>
      <c r="E1185">
        <f>SUM(E1166:E1184)</f>
        <v>3403.5246999999995</v>
      </c>
    </row>
    <row r="1187" spans="1:5" x14ac:dyDescent="0.25">
      <c r="A1187" s="3" t="s">
        <v>163</v>
      </c>
      <c r="B1187" t="s">
        <v>9</v>
      </c>
      <c r="C1187" t="s">
        <v>9</v>
      </c>
      <c r="D1187" t="s">
        <v>9</v>
      </c>
      <c r="E1187">
        <f>E1163+E1185</f>
        <v>3965.2594999999992</v>
      </c>
    </row>
    <row r="1188" spans="1:5" x14ac:dyDescent="0.25">
      <c r="A1188" s="3" t="s">
        <v>164</v>
      </c>
      <c r="B1188" t="s">
        <v>9</v>
      </c>
      <c r="C1188" t="s">
        <v>9</v>
      </c>
      <c r="D1188" s="2">
        <v>0</v>
      </c>
      <c r="E1188">
        <f>ROUND((E1187*D1188),4)</f>
        <v>0</v>
      </c>
    </row>
    <row r="1189" spans="1:5" x14ac:dyDescent="0.25">
      <c r="A1189" s="3" t="s">
        <v>165</v>
      </c>
      <c r="B1189" t="s">
        <v>9</v>
      </c>
      <c r="C1189" t="s">
        <v>9</v>
      </c>
      <c r="D1189" t="s">
        <v>9</v>
      </c>
      <c r="E1189">
        <f>SUM(E1187:E1188)</f>
        <v>3965.2594999999992</v>
      </c>
    </row>
    <row r="1191" spans="1:5" x14ac:dyDescent="0.25">
      <c r="A1191" s="3" t="s">
        <v>1451</v>
      </c>
      <c r="B1191" t="s">
        <v>85</v>
      </c>
    </row>
    <row r="1192" spans="1:5" ht="30" x14ac:dyDescent="0.25">
      <c r="A1192" s="3" t="s">
        <v>302</v>
      </c>
    </row>
    <row r="1193" spans="1:5" x14ac:dyDescent="0.25">
      <c r="A1193" s="3" t="s">
        <v>180</v>
      </c>
    </row>
    <row r="1195" spans="1:5" x14ac:dyDescent="0.25">
      <c r="A1195" s="3" t="s">
        <v>156</v>
      </c>
      <c r="B1195" t="s">
        <v>157</v>
      </c>
      <c r="C1195" t="s">
        <v>158</v>
      </c>
      <c r="D1195" t="s">
        <v>159</v>
      </c>
      <c r="E1195" t="s">
        <v>160</v>
      </c>
    </row>
    <row r="1196" spans="1:5" x14ac:dyDescent="0.25">
      <c r="A1196" s="3" t="s">
        <v>1452</v>
      </c>
      <c r="B1196" t="s">
        <v>161</v>
      </c>
      <c r="C1196">
        <v>0.5</v>
      </c>
      <c r="D1196">
        <v>11.48</v>
      </c>
      <c r="E1196">
        <f>ROUND((C1196*D1196),4)</f>
        <v>5.74</v>
      </c>
    </row>
    <row r="1197" spans="1:5" x14ac:dyDescent="0.25">
      <c r="A1197" s="3" t="s">
        <v>1242</v>
      </c>
      <c r="B1197" t="s">
        <v>161</v>
      </c>
      <c r="C1197">
        <v>5</v>
      </c>
      <c r="D1197">
        <v>7.68</v>
      </c>
      <c r="E1197">
        <f>ROUND((C1197*D1197),4)</f>
        <v>38.4</v>
      </c>
    </row>
    <row r="1198" spans="1:5" x14ac:dyDescent="0.25">
      <c r="A1198" s="3" t="s">
        <v>162</v>
      </c>
      <c r="B1198" t="s">
        <v>9</v>
      </c>
      <c r="C1198" t="s">
        <v>9</v>
      </c>
      <c r="D1198" t="s">
        <v>9</v>
      </c>
      <c r="E1198">
        <f>SUM(E1196:E1197)</f>
        <v>44.14</v>
      </c>
    </row>
    <row r="1200" spans="1:5" x14ac:dyDescent="0.25">
      <c r="A1200" s="3" t="s">
        <v>167</v>
      </c>
      <c r="B1200" t="s">
        <v>157</v>
      </c>
      <c r="C1200" t="s">
        <v>158</v>
      </c>
      <c r="D1200" t="s">
        <v>159</v>
      </c>
      <c r="E1200" t="s">
        <v>160</v>
      </c>
    </row>
    <row r="1201" spans="1:5" x14ac:dyDescent="0.25">
      <c r="A1201" s="3" t="s">
        <v>1244</v>
      </c>
      <c r="B1201" t="s">
        <v>168</v>
      </c>
      <c r="C1201">
        <v>1.5949999999999999E-2</v>
      </c>
      <c r="D1201">
        <v>6.93</v>
      </c>
      <c r="E1201">
        <f t="shared" ref="E1201:E1211" si="25">ROUND((C1201*D1201),4)</f>
        <v>0.1105</v>
      </c>
    </row>
    <row r="1202" spans="1:5" x14ac:dyDescent="0.25">
      <c r="A1202" s="3" t="s">
        <v>1245</v>
      </c>
      <c r="B1202" t="s">
        <v>186</v>
      </c>
      <c r="C1202">
        <v>7.5899999999999995E-2</v>
      </c>
      <c r="D1202">
        <v>33.270000000000003</v>
      </c>
      <c r="E1202">
        <f t="shared" si="25"/>
        <v>2.5251999999999999</v>
      </c>
    </row>
    <row r="1203" spans="1:5" x14ac:dyDescent="0.25">
      <c r="A1203" s="3" t="s">
        <v>1246</v>
      </c>
      <c r="B1203" t="s">
        <v>168</v>
      </c>
      <c r="C1203">
        <v>7.5899999999999995E-2</v>
      </c>
      <c r="D1203">
        <v>27.73</v>
      </c>
      <c r="E1203">
        <f t="shared" si="25"/>
        <v>2.1046999999999998</v>
      </c>
    </row>
    <row r="1204" spans="1:5" x14ac:dyDescent="0.25">
      <c r="A1204" s="3" t="s">
        <v>1247</v>
      </c>
      <c r="B1204" t="s">
        <v>168</v>
      </c>
      <c r="C1204">
        <v>7.5899999999999995E-2</v>
      </c>
      <c r="D1204">
        <v>11.73</v>
      </c>
      <c r="E1204">
        <f t="shared" si="25"/>
        <v>0.89029999999999998</v>
      </c>
    </row>
    <row r="1205" spans="1:5" x14ac:dyDescent="0.25">
      <c r="A1205" s="3" t="s">
        <v>1248</v>
      </c>
      <c r="B1205" t="s">
        <v>168</v>
      </c>
      <c r="C1205">
        <v>1.5949999999999999E-2</v>
      </c>
      <c r="D1205">
        <v>93.94</v>
      </c>
      <c r="E1205">
        <f t="shared" si="25"/>
        <v>1.4983</v>
      </c>
    </row>
    <row r="1206" spans="1:5" ht="30" x14ac:dyDescent="0.25">
      <c r="A1206" s="3" t="s">
        <v>1250</v>
      </c>
      <c r="B1206" t="s">
        <v>168</v>
      </c>
      <c r="C1206">
        <v>1.5949999999999999E-2</v>
      </c>
      <c r="D1206">
        <v>16</v>
      </c>
      <c r="E1206">
        <f t="shared" si="25"/>
        <v>0.25519999999999998</v>
      </c>
    </row>
    <row r="1207" spans="1:5" x14ac:dyDescent="0.25">
      <c r="A1207" s="3" t="s">
        <v>1251</v>
      </c>
      <c r="B1207" t="s">
        <v>186</v>
      </c>
      <c r="C1207">
        <v>7.5899999999999995E-2</v>
      </c>
      <c r="D1207">
        <v>8.9</v>
      </c>
      <c r="E1207">
        <f t="shared" si="25"/>
        <v>0.67549999999999999</v>
      </c>
    </row>
    <row r="1208" spans="1:5" ht="30" x14ac:dyDescent="0.25">
      <c r="A1208" s="3" t="s">
        <v>1222</v>
      </c>
      <c r="B1208" t="s">
        <v>161</v>
      </c>
      <c r="C1208">
        <v>5.5</v>
      </c>
      <c r="D1208">
        <v>0.6</v>
      </c>
      <c r="E1208">
        <f t="shared" si="25"/>
        <v>3.3</v>
      </c>
    </row>
    <row r="1209" spans="1:5" ht="30" x14ac:dyDescent="0.25">
      <c r="A1209" s="3" t="s">
        <v>1223</v>
      </c>
      <c r="B1209" t="s">
        <v>161</v>
      </c>
      <c r="C1209">
        <v>5.5</v>
      </c>
      <c r="D1209">
        <v>0.7</v>
      </c>
      <c r="E1209">
        <f t="shared" si="25"/>
        <v>3.85</v>
      </c>
    </row>
    <row r="1210" spans="1:5" ht="30" x14ac:dyDescent="0.25">
      <c r="A1210" s="3" t="s">
        <v>1224</v>
      </c>
      <c r="B1210" t="s">
        <v>161</v>
      </c>
      <c r="C1210">
        <v>5.5</v>
      </c>
      <c r="D1210">
        <v>0.09</v>
      </c>
      <c r="E1210">
        <f t="shared" si="25"/>
        <v>0.495</v>
      </c>
    </row>
    <row r="1211" spans="1:5" ht="30" x14ac:dyDescent="0.25">
      <c r="A1211" s="3" t="s">
        <v>1225</v>
      </c>
      <c r="B1211" t="s">
        <v>161</v>
      </c>
      <c r="C1211">
        <v>5.5</v>
      </c>
      <c r="D1211">
        <v>0.04</v>
      </c>
      <c r="E1211">
        <f t="shared" si="25"/>
        <v>0.22</v>
      </c>
    </row>
    <row r="1212" spans="1:5" x14ac:dyDescent="0.25">
      <c r="A1212" s="3" t="s">
        <v>162</v>
      </c>
      <c r="B1212" t="s">
        <v>9</v>
      </c>
      <c r="C1212" t="s">
        <v>9</v>
      </c>
      <c r="D1212" t="s">
        <v>9</v>
      </c>
      <c r="E1212">
        <f>SUM(E1201:E1211)</f>
        <v>15.9247</v>
      </c>
    </row>
    <row r="1214" spans="1:5" x14ac:dyDescent="0.25">
      <c r="A1214" s="3" t="s">
        <v>163</v>
      </c>
      <c r="B1214" t="s">
        <v>9</v>
      </c>
      <c r="C1214" t="s">
        <v>9</v>
      </c>
      <c r="D1214" t="s">
        <v>9</v>
      </c>
      <c r="E1214">
        <f>E1198+E1212</f>
        <v>60.064700000000002</v>
      </c>
    </row>
    <row r="1215" spans="1:5" x14ac:dyDescent="0.25">
      <c r="A1215" s="3" t="s">
        <v>164</v>
      </c>
      <c r="B1215" t="s">
        <v>9</v>
      </c>
      <c r="C1215" t="s">
        <v>9</v>
      </c>
      <c r="D1215" s="2">
        <v>0</v>
      </c>
      <c r="E1215">
        <f>ROUND((E1214*D1215),4)</f>
        <v>0</v>
      </c>
    </row>
    <row r="1216" spans="1:5" x14ac:dyDescent="0.25">
      <c r="A1216" s="3" t="s">
        <v>165</v>
      </c>
      <c r="B1216" t="s">
        <v>9</v>
      </c>
      <c r="C1216" t="s">
        <v>9</v>
      </c>
      <c r="D1216" t="s">
        <v>9</v>
      </c>
      <c r="E1216">
        <f>SUM(E1214:E1215)</f>
        <v>60.064700000000002</v>
      </c>
    </row>
    <row r="1218" spans="1:5" x14ac:dyDescent="0.25">
      <c r="A1218" s="3" t="s">
        <v>1453</v>
      </c>
      <c r="B1218" t="s">
        <v>680</v>
      </c>
    </row>
    <row r="1219" spans="1:5" ht="30" x14ac:dyDescent="0.25">
      <c r="A1219" s="3" t="s">
        <v>1454</v>
      </c>
    </row>
    <row r="1220" spans="1:5" x14ac:dyDescent="0.25">
      <c r="A1220" s="3" t="s">
        <v>175</v>
      </c>
    </row>
    <row r="1222" spans="1:5" x14ac:dyDescent="0.25">
      <c r="A1222" s="3" t="s">
        <v>167</v>
      </c>
      <c r="B1222" t="s">
        <v>157</v>
      </c>
      <c r="C1222" t="s">
        <v>158</v>
      </c>
      <c r="D1222" t="s">
        <v>159</v>
      </c>
      <c r="E1222" t="s">
        <v>160</v>
      </c>
    </row>
    <row r="1223" spans="1:5" ht="30" x14ac:dyDescent="0.25">
      <c r="A1223" s="3" t="s">
        <v>1455</v>
      </c>
      <c r="B1223" t="s">
        <v>176</v>
      </c>
      <c r="C1223">
        <v>1</v>
      </c>
      <c r="D1223">
        <v>252.89</v>
      </c>
      <c r="E1223">
        <f>ROUND((C1223*D1223),4)</f>
        <v>252.89</v>
      </c>
    </row>
    <row r="1224" spans="1:5" x14ac:dyDescent="0.25">
      <c r="A1224" s="3" t="s">
        <v>162</v>
      </c>
      <c r="B1224" t="s">
        <v>9</v>
      </c>
      <c r="C1224" t="s">
        <v>9</v>
      </c>
      <c r="D1224" t="s">
        <v>9</v>
      </c>
      <c r="E1224">
        <f>SUM(E1223:E1223)</f>
        <v>252.89</v>
      </c>
    </row>
    <row r="1226" spans="1:5" x14ac:dyDescent="0.25">
      <c r="A1226" s="3" t="s">
        <v>163</v>
      </c>
      <c r="B1226" t="s">
        <v>9</v>
      </c>
      <c r="C1226" t="s">
        <v>9</v>
      </c>
      <c r="D1226" t="s">
        <v>9</v>
      </c>
      <c r="E1226">
        <f>E1224</f>
        <v>252.89</v>
      </c>
    </row>
    <row r="1227" spans="1:5" x14ac:dyDescent="0.25">
      <c r="A1227" s="3" t="s">
        <v>164</v>
      </c>
      <c r="B1227" t="s">
        <v>9</v>
      </c>
      <c r="C1227" t="s">
        <v>9</v>
      </c>
      <c r="D1227" s="2">
        <v>0</v>
      </c>
      <c r="E1227">
        <f>ROUND((E1226*D1227),4)</f>
        <v>0</v>
      </c>
    </row>
    <row r="1228" spans="1:5" x14ac:dyDescent="0.25">
      <c r="A1228" s="3" t="s">
        <v>165</v>
      </c>
      <c r="B1228" t="s">
        <v>9</v>
      </c>
      <c r="C1228" t="s">
        <v>9</v>
      </c>
      <c r="D1228" t="s">
        <v>9</v>
      </c>
      <c r="E1228">
        <f>SUM(E1226:E1227)</f>
        <v>252.89</v>
      </c>
    </row>
    <row r="1230" spans="1:5" x14ac:dyDescent="0.25">
      <c r="A1230" s="3" t="s">
        <v>1456</v>
      </c>
      <c r="B1230" t="s">
        <v>46</v>
      </c>
    </row>
    <row r="1231" spans="1:5" ht="60" x14ac:dyDescent="0.25">
      <c r="A1231" s="3" t="s">
        <v>1457</v>
      </c>
    </row>
    <row r="1232" spans="1:5" x14ac:dyDescent="0.25">
      <c r="A1232" s="3" t="s">
        <v>175</v>
      </c>
    </row>
    <row r="1234" spans="1:5" x14ac:dyDescent="0.25">
      <c r="A1234" s="3" t="s">
        <v>156</v>
      </c>
      <c r="B1234" t="s">
        <v>157</v>
      </c>
      <c r="C1234" t="s">
        <v>158</v>
      </c>
      <c r="D1234" t="s">
        <v>159</v>
      </c>
      <c r="E1234" t="s">
        <v>160</v>
      </c>
    </row>
    <row r="1235" spans="1:5" x14ac:dyDescent="0.25">
      <c r="A1235" s="3" t="s">
        <v>1452</v>
      </c>
      <c r="B1235" t="s">
        <v>161</v>
      </c>
      <c r="C1235">
        <v>1.1399999999999999</v>
      </c>
      <c r="D1235">
        <v>11.48</v>
      </c>
      <c r="E1235">
        <f>ROUND((C1235*D1235),4)</f>
        <v>13.087199999999999</v>
      </c>
    </row>
    <row r="1236" spans="1:5" x14ac:dyDescent="0.25">
      <c r="A1236" s="3" t="s">
        <v>1242</v>
      </c>
      <c r="B1236" t="s">
        <v>161</v>
      </c>
      <c r="C1236">
        <v>1.038562</v>
      </c>
      <c r="D1236">
        <v>7.68</v>
      </c>
      <c r="E1236">
        <f>ROUND((C1236*D1236),4)</f>
        <v>7.9762000000000004</v>
      </c>
    </row>
    <row r="1237" spans="1:5" x14ac:dyDescent="0.25">
      <c r="A1237" s="3" t="s">
        <v>162</v>
      </c>
      <c r="B1237" t="s">
        <v>9</v>
      </c>
      <c r="C1237" t="s">
        <v>9</v>
      </c>
      <c r="D1237" t="s">
        <v>9</v>
      </c>
      <c r="E1237">
        <f>SUM(E1235:E1236)</f>
        <v>21.063400000000001</v>
      </c>
    </row>
    <row r="1239" spans="1:5" x14ac:dyDescent="0.25">
      <c r="A1239" s="3" t="s">
        <v>167</v>
      </c>
      <c r="B1239" t="s">
        <v>157</v>
      </c>
      <c r="C1239" t="s">
        <v>158</v>
      </c>
      <c r="D1239" t="s">
        <v>159</v>
      </c>
      <c r="E1239" t="s">
        <v>160</v>
      </c>
    </row>
    <row r="1240" spans="1:5" x14ac:dyDescent="0.25">
      <c r="A1240" s="3" t="s">
        <v>1243</v>
      </c>
      <c r="B1240" t="s">
        <v>181</v>
      </c>
      <c r="C1240">
        <v>2.0837999999999999E-2</v>
      </c>
      <c r="D1240">
        <v>70.92</v>
      </c>
      <c r="E1240">
        <f t="shared" ref="E1240:E1253" si="26">ROUND((C1240*D1240),4)</f>
        <v>1.4778</v>
      </c>
    </row>
    <row r="1241" spans="1:5" x14ac:dyDescent="0.25">
      <c r="A1241" s="3" t="s">
        <v>1244</v>
      </c>
      <c r="B1241" t="s">
        <v>168</v>
      </c>
      <c r="C1241">
        <v>6.31783E-3</v>
      </c>
      <c r="D1241">
        <v>6.93</v>
      </c>
      <c r="E1241">
        <f t="shared" si="26"/>
        <v>4.3799999999999999E-2</v>
      </c>
    </row>
    <row r="1242" spans="1:5" x14ac:dyDescent="0.25">
      <c r="A1242" s="3" t="s">
        <v>1245</v>
      </c>
      <c r="B1242" t="s">
        <v>186</v>
      </c>
      <c r="C1242">
        <v>3.0064159999999999E-2</v>
      </c>
      <c r="D1242">
        <v>33.270000000000003</v>
      </c>
      <c r="E1242">
        <f t="shared" si="26"/>
        <v>1.0002</v>
      </c>
    </row>
    <row r="1243" spans="1:5" x14ac:dyDescent="0.25">
      <c r="A1243" s="3" t="s">
        <v>1246</v>
      </c>
      <c r="B1243" t="s">
        <v>168</v>
      </c>
      <c r="C1243">
        <v>3.0064159999999999E-2</v>
      </c>
      <c r="D1243">
        <v>27.73</v>
      </c>
      <c r="E1243">
        <f t="shared" si="26"/>
        <v>0.8337</v>
      </c>
    </row>
    <row r="1244" spans="1:5" x14ac:dyDescent="0.25">
      <c r="A1244" s="3" t="s">
        <v>1247</v>
      </c>
      <c r="B1244" t="s">
        <v>168</v>
      </c>
      <c r="C1244">
        <v>3.0064159999999999E-2</v>
      </c>
      <c r="D1244">
        <v>11.73</v>
      </c>
      <c r="E1244">
        <f t="shared" si="26"/>
        <v>0.35270000000000001</v>
      </c>
    </row>
    <row r="1245" spans="1:5" x14ac:dyDescent="0.25">
      <c r="A1245" s="3" t="s">
        <v>1248</v>
      </c>
      <c r="B1245" t="s">
        <v>168</v>
      </c>
      <c r="C1245">
        <v>6.31783E-3</v>
      </c>
      <c r="D1245">
        <v>93.94</v>
      </c>
      <c r="E1245">
        <f t="shared" si="26"/>
        <v>0.59350000000000003</v>
      </c>
    </row>
    <row r="1246" spans="1:5" x14ac:dyDescent="0.25">
      <c r="A1246" s="3" t="s">
        <v>1249</v>
      </c>
      <c r="B1246" t="s">
        <v>179</v>
      </c>
      <c r="C1246">
        <v>6.0034140000000003</v>
      </c>
      <c r="D1246">
        <v>0.44</v>
      </c>
      <c r="E1246">
        <f t="shared" si="26"/>
        <v>2.6415000000000002</v>
      </c>
    </row>
    <row r="1247" spans="1:5" ht="30" x14ac:dyDescent="0.25">
      <c r="A1247" s="3" t="s">
        <v>1250</v>
      </c>
      <c r="B1247" t="s">
        <v>168</v>
      </c>
      <c r="C1247">
        <v>6.31783E-3</v>
      </c>
      <c r="D1247">
        <v>16</v>
      </c>
      <c r="E1247">
        <f t="shared" si="26"/>
        <v>0.1011</v>
      </c>
    </row>
    <row r="1248" spans="1:5" x14ac:dyDescent="0.25">
      <c r="A1248" s="3" t="s">
        <v>1251</v>
      </c>
      <c r="B1248" t="s">
        <v>186</v>
      </c>
      <c r="C1248">
        <v>3.0064159999999999E-2</v>
      </c>
      <c r="D1248">
        <v>8.9</v>
      </c>
      <c r="E1248">
        <f t="shared" si="26"/>
        <v>0.2676</v>
      </c>
    </row>
    <row r="1249" spans="1:5" ht="30" x14ac:dyDescent="0.25">
      <c r="A1249" s="3" t="s">
        <v>1458</v>
      </c>
      <c r="B1249" t="s">
        <v>168</v>
      </c>
      <c r="C1249">
        <v>54</v>
      </c>
      <c r="D1249">
        <v>0.46</v>
      </c>
      <c r="E1249">
        <f t="shared" si="26"/>
        <v>24.84</v>
      </c>
    </row>
    <row r="1250" spans="1:5" ht="30" x14ac:dyDescent="0.25">
      <c r="A1250" s="3" t="s">
        <v>1222</v>
      </c>
      <c r="B1250" t="s">
        <v>161</v>
      </c>
      <c r="C1250">
        <v>2.1785619999999999</v>
      </c>
      <c r="D1250">
        <v>0.6</v>
      </c>
      <c r="E1250">
        <f t="shared" si="26"/>
        <v>1.3070999999999999</v>
      </c>
    </row>
    <row r="1251" spans="1:5" ht="30" x14ac:dyDescent="0.25">
      <c r="A1251" s="3" t="s">
        <v>1223</v>
      </c>
      <c r="B1251" t="s">
        <v>161</v>
      </c>
      <c r="C1251">
        <v>2.1785619999999999</v>
      </c>
      <c r="D1251">
        <v>0.7</v>
      </c>
      <c r="E1251">
        <f t="shared" si="26"/>
        <v>1.5249999999999999</v>
      </c>
    </row>
    <row r="1252" spans="1:5" ht="30" x14ac:dyDescent="0.25">
      <c r="A1252" s="3" t="s">
        <v>1224</v>
      </c>
      <c r="B1252" t="s">
        <v>161</v>
      </c>
      <c r="C1252">
        <v>2.1785619999999999</v>
      </c>
      <c r="D1252">
        <v>0.09</v>
      </c>
      <c r="E1252">
        <f t="shared" si="26"/>
        <v>0.1961</v>
      </c>
    </row>
    <row r="1253" spans="1:5" ht="30" x14ac:dyDescent="0.25">
      <c r="A1253" s="3" t="s">
        <v>1225</v>
      </c>
      <c r="B1253" t="s">
        <v>161</v>
      </c>
      <c r="C1253">
        <v>2.1785619999999999</v>
      </c>
      <c r="D1253">
        <v>0.04</v>
      </c>
      <c r="E1253">
        <f t="shared" si="26"/>
        <v>8.7099999999999997E-2</v>
      </c>
    </row>
    <row r="1254" spans="1:5" x14ac:dyDescent="0.25">
      <c r="A1254" s="3" t="s">
        <v>162</v>
      </c>
      <c r="B1254" t="s">
        <v>9</v>
      </c>
      <c r="C1254" t="s">
        <v>9</v>
      </c>
      <c r="D1254" t="s">
        <v>9</v>
      </c>
      <c r="E1254">
        <f>SUM(E1240:E1253)</f>
        <v>35.267199999999995</v>
      </c>
    </row>
    <row r="1256" spans="1:5" x14ac:dyDescent="0.25">
      <c r="A1256" s="3" t="s">
        <v>163</v>
      </c>
      <c r="B1256" t="s">
        <v>9</v>
      </c>
      <c r="C1256" t="s">
        <v>9</v>
      </c>
      <c r="D1256" t="s">
        <v>9</v>
      </c>
      <c r="E1256">
        <f>E1237+E1254</f>
        <v>56.330599999999997</v>
      </c>
    </row>
    <row r="1257" spans="1:5" x14ac:dyDescent="0.25">
      <c r="A1257" s="3" t="s">
        <v>164</v>
      </c>
      <c r="B1257" t="s">
        <v>9</v>
      </c>
      <c r="C1257" t="s">
        <v>9</v>
      </c>
      <c r="D1257" s="2">
        <v>0</v>
      </c>
      <c r="E1257">
        <f>ROUND((E1256*D1257),4)</f>
        <v>0</v>
      </c>
    </row>
    <row r="1258" spans="1:5" x14ac:dyDescent="0.25">
      <c r="A1258" s="3" t="s">
        <v>165</v>
      </c>
      <c r="B1258" t="s">
        <v>9</v>
      </c>
      <c r="C1258" t="s">
        <v>9</v>
      </c>
      <c r="D1258" t="s">
        <v>9</v>
      </c>
      <c r="E1258">
        <f>SUM(E1256:E1257)</f>
        <v>56.330599999999997</v>
      </c>
    </row>
    <row r="1260" spans="1:5" x14ac:dyDescent="0.25">
      <c r="A1260" s="3" t="s">
        <v>1459</v>
      </c>
      <c r="B1260" t="s">
        <v>42</v>
      </c>
    </row>
    <row r="1261" spans="1:5" ht="75" x14ac:dyDescent="0.25">
      <c r="A1261" s="3" t="s">
        <v>286</v>
      </c>
    </row>
    <row r="1262" spans="1:5" x14ac:dyDescent="0.25">
      <c r="A1262" s="3" t="s">
        <v>175</v>
      </c>
    </row>
    <row r="1264" spans="1:5" x14ac:dyDescent="0.25">
      <c r="A1264" s="3" t="s">
        <v>156</v>
      </c>
      <c r="B1264" t="s">
        <v>157</v>
      </c>
      <c r="C1264" t="s">
        <v>158</v>
      </c>
      <c r="D1264" t="s">
        <v>159</v>
      </c>
      <c r="E1264" t="s">
        <v>160</v>
      </c>
    </row>
    <row r="1265" spans="1:5" x14ac:dyDescent="0.25">
      <c r="A1265" s="3" t="s">
        <v>1452</v>
      </c>
      <c r="B1265" t="s">
        <v>161</v>
      </c>
      <c r="C1265">
        <v>4.2000000000000003E-2</v>
      </c>
      <c r="D1265">
        <v>11.48</v>
      </c>
      <c r="E1265">
        <f>ROUND((C1265*D1265),4)</f>
        <v>0.48220000000000002</v>
      </c>
    </row>
    <row r="1266" spans="1:5" x14ac:dyDescent="0.25">
      <c r="A1266" s="3" t="s">
        <v>1242</v>
      </c>
      <c r="B1266" t="s">
        <v>161</v>
      </c>
      <c r="C1266">
        <v>2.0336699999999999E-2</v>
      </c>
      <c r="D1266">
        <v>7.68</v>
      </c>
      <c r="E1266">
        <f>ROUND((C1266*D1266),4)</f>
        <v>0.15620000000000001</v>
      </c>
    </row>
    <row r="1267" spans="1:5" x14ac:dyDescent="0.25">
      <c r="A1267" s="3" t="s">
        <v>162</v>
      </c>
      <c r="B1267" t="s">
        <v>9</v>
      </c>
      <c r="C1267" t="s">
        <v>9</v>
      </c>
      <c r="D1267" t="s">
        <v>9</v>
      </c>
      <c r="E1267">
        <f>SUM(E1265:E1266)</f>
        <v>0.63840000000000008</v>
      </c>
    </row>
    <row r="1269" spans="1:5" x14ac:dyDescent="0.25">
      <c r="A1269" s="3" t="s">
        <v>167</v>
      </c>
      <c r="B1269" t="s">
        <v>157</v>
      </c>
      <c r="C1269" t="s">
        <v>158</v>
      </c>
      <c r="D1269" t="s">
        <v>159</v>
      </c>
      <c r="E1269" t="s">
        <v>160</v>
      </c>
    </row>
    <row r="1270" spans="1:5" x14ac:dyDescent="0.25">
      <c r="A1270" s="3" t="s">
        <v>1460</v>
      </c>
      <c r="B1270" t="s">
        <v>178</v>
      </c>
      <c r="C1270">
        <v>0.27682709999999999</v>
      </c>
      <c r="D1270">
        <v>7.87</v>
      </c>
      <c r="E1270">
        <f t="shared" ref="E1270:E1283" si="27">ROUND((C1270*D1270),4)</f>
        <v>2.1785999999999999</v>
      </c>
    </row>
    <row r="1271" spans="1:5" ht="30" x14ac:dyDescent="0.25">
      <c r="A1271" s="3" t="s">
        <v>1461</v>
      </c>
      <c r="B1271" t="s">
        <v>181</v>
      </c>
      <c r="C1271">
        <v>1.2963E-3</v>
      </c>
      <c r="D1271">
        <v>74.25</v>
      </c>
      <c r="E1271">
        <f t="shared" si="27"/>
        <v>9.6299999999999997E-2</v>
      </c>
    </row>
    <row r="1272" spans="1:5" x14ac:dyDescent="0.25">
      <c r="A1272" s="3" t="s">
        <v>1244</v>
      </c>
      <c r="B1272" t="s">
        <v>168</v>
      </c>
      <c r="C1272">
        <v>1.8077999999999999E-4</v>
      </c>
      <c r="D1272">
        <v>6.93</v>
      </c>
      <c r="E1272">
        <f t="shared" si="27"/>
        <v>1.2999999999999999E-3</v>
      </c>
    </row>
    <row r="1273" spans="1:5" x14ac:dyDescent="0.25">
      <c r="A1273" s="3" t="s">
        <v>1245</v>
      </c>
      <c r="B1273" t="s">
        <v>186</v>
      </c>
      <c r="C1273">
        <v>8.6025000000000001E-4</v>
      </c>
      <c r="D1273">
        <v>33.270000000000003</v>
      </c>
      <c r="E1273">
        <f t="shared" si="27"/>
        <v>2.86E-2</v>
      </c>
    </row>
    <row r="1274" spans="1:5" x14ac:dyDescent="0.25">
      <c r="A1274" s="3" t="s">
        <v>1246</v>
      </c>
      <c r="B1274" t="s">
        <v>168</v>
      </c>
      <c r="C1274">
        <v>8.6025000000000001E-4</v>
      </c>
      <c r="D1274">
        <v>27.73</v>
      </c>
      <c r="E1274">
        <f t="shared" si="27"/>
        <v>2.3900000000000001E-2</v>
      </c>
    </row>
    <row r="1275" spans="1:5" x14ac:dyDescent="0.25">
      <c r="A1275" s="3" t="s">
        <v>1247</v>
      </c>
      <c r="B1275" t="s">
        <v>168</v>
      </c>
      <c r="C1275">
        <v>8.6025000000000001E-4</v>
      </c>
      <c r="D1275">
        <v>11.73</v>
      </c>
      <c r="E1275">
        <f t="shared" si="27"/>
        <v>1.01E-2</v>
      </c>
    </row>
    <row r="1276" spans="1:5" x14ac:dyDescent="0.25">
      <c r="A1276" s="3" t="s">
        <v>1248</v>
      </c>
      <c r="B1276" t="s">
        <v>168</v>
      </c>
      <c r="C1276">
        <v>1.8077999999999999E-4</v>
      </c>
      <c r="D1276">
        <v>93.94</v>
      </c>
      <c r="E1276">
        <f t="shared" si="27"/>
        <v>1.7000000000000001E-2</v>
      </c>
    </row>
    <row r="1277" spans="1:5" x14ac:dyDescent="0.25">
      <c r="A1277" s="3" t="s">
        <v>1249</v>
      </c>
      <c r="B1277" t="s">
        <v>179</v>
      </c>
      <c r="C1277">
        <v>0.3718593</v>
      </c>
      <c r="D1277">
        <v>0.44</v>
      </c>
      <c r="E1277">
        <f t="shared" si="27"/>
        <v>0.1636</v>
      </c>
    </row>
    <row r="1278" spans="1:5" ht="30" x14ac:dyDescent="0.25">
      <c r="A1278" s="3" t="s">
        <v>1250</v>
      </c>
      <c r="B1278" t="s">
        <v>168</v>
      </c>
      <c r="C1278">
        <v>1.8077999999999999E-4</v>
      </c>
      <c r="D1278">
        <v>16</v>
      </c>
      <c r="E1278">
        <f t="shared" si="27"/>
        <v>2.8999999999999998E-3</v>
      </c>
    </row>
    <row r="1279" spans="1:5" x14ac:dyDescent="0.25">
      <c r="A1279" s="3" t="s">
        <v>1251</v>
      </c>
      <c r="B1279" t="s">
        <v>186</v>
      </c>
      <c r="C1279">
        <v>8.6025000000000001E-4</v>
      </c>
      <c r="D1279">
        <v>8.9</v>
      </c>
      <c r="E1279">
        <f t="shared" si="27"/>
        <v>7.7000000000000002E-3</v>
      </c>
    </row>
    <row r="1280" spans="1:5" ht="30" x14ac:dyDescent="0.25">
      <c r="A1280" s="3" t="s">
        <v>1222</v>
      </c>
      <c r="B1280" t="s">
        <v>161</v>
      </c>
      <c r="C1280">
        <v>6.2336700000000002E-2</v>
      </c>
      <c r="D1280">
        <v>0.6</v>
      </c>
      <c r="E1280">
        <f t="shared" si="27"/>
        <v>3.7400000000000003E-2</v>
      </c>
    </row>
    <row r="1281" spans="1:5" ht="30" x14ac:dyDescent="0.25">
      <c r="A1281" s="3" t="s">
        <v>1223</v>
      </c>
      <c r="B1281" t="s">
        <v>161</v>
      </c>
      <c r="C1281">
        <v>6.2336700000000002E-2</v>
      </c>
      <c r="D1281">
        <v>0.7</v>
      </c>
      <c r="E1281">
        <f t="shared" si="27"/>
        <v>4.36E-2</v>
      </c>
    </row>
    <row r="1282" spans="1:5" ht="30" x14ac:dyDescent="0.25">
      <c r="A1282" s="3" t="s">
        <v>1224</v>
      </c>
      <c r="B1282" t="s">
        <v>161</v>
      </c>
      <c r="C1282">
        <v>6.2336700000000002E-2</v>
      </c>
      <c r="D1282">
        <v>0.09</v>
      </c>
      <c r="E1282">
        <f t="shared" si="27"/>
        <v>5.5999999999999999E-3</v>
      </c>
    </row>
    <row r="1283" spans="1:5" ht="30" x14ac:dyDescent="0.25">
      <c r="A1283" s="3" t="s">
        <v>1225</v>
      </c>
      <c r="B1283" t="s">
        <v>161</v>
      </c>
      <c r="C1283">
        <v>6.2336700000000002E-2</v>
      </c>
      <c r="D1283">
        <v>0.04</v>
      </c>
      <c r="E1283">
        <f t="shared" si="27"/>
        <v>2.5000000000000001E-3</v>
      </c>
    </row>
    <row r="1284" spans="1:5" x14ac:dyDescent="0.25">
      <c r="A1284" s="3" t="s">
        <v>162</v>
      </c>
      <c r="B1284" t="s">
        <v>9</v>
      </c>
      <c r="C1284" t="s">
        <v>9</v>
      </c>
      <c r="D1284" t="s">
        <v>9</v>
      </c>
      <c r="E1284">
        <f>SUM(E1270:E1283)</f>
        <v>2.6190999999999991</v>
      </c>
    </row>
    <row r="1286" spans="1:5" x14ac:dyDescent="0.25">
      <c r="A1286" s="3" t="s">
        <v>163</v>
      </c>
      <c r="B1286" t="s">
        <v>9</v>
      </c>
      <c r="C1286" t="s">
        <v>9</v>
      </c>
      <c r="D1286" t="s">
        <v>9</v>
      </c>
      <c r="E1286">
        <f>E1267+E1284</f>
        <v>3.2574999999999994</v>
      </c>
    </row>
    <row r="1287" spans="1:5" x14ac:dyDescent="0.25">
      <c r="A1287" s="3" t="s">
        <v>164</v>
      </c>
      <c r="B1287" t="s">
        <v>9</v>
      </c>
      <c r="C1287" t="s">
        <v>9</v>
      </c>
      <c r="D1287" s="2">
        <v>0</v>
      </c>
      <c r="E1287">
        <f>ROUND((E1286*D1287),4)</f>
        <v>0</v>
      </c>
    </row>
    <row r="1288" spans="1:5" x14ac:dyDescent="0.25">
      <c r="A1288" s="3" t="s">
        <v>165</v>
      </c>
      <c r="B1288" t="s">
        <v>9</v>
      </c>
      <c r="C1288" t="s">
        <v>9</v>
      </c>
      <c r="D1288" t="s">
        <v>9</v>
      </c>
      <c r="E1288">
        <f>SUM(E1286:E1287)</f>
        <v>3.2574999999999994</v>
      </c>
    </row>
    <row r="1290" spans="1:5" x14ac:dyDescent="0.25">
      <c r="A1290" s="3" t="s">
        <v>1462</v>
      </c>
      <c r="B1290" t="s">
        <v>44</v>
      </c>
    </row>
    <row r="1291" spans="1:5" ht="75" x14ac:dyDescent="0.25">
      <c r="A1291" s="3" t="s">
        <v>287</v>
      </c>
    </row>
    <row r="1292" spans="1:5" x14ac:dyDescent="0.25">
      <c r="A1292" s="3" t="s">
        <v>175</v>
      </c>
    </row>
    <row r="1294" spans="1:5" x14ac:dyDescent="0.25">
      <c r="A1294" s="3" t="s">
        <v>183</v>
      </c>
      <c r="B1294" t="s">
        <v>157</v>
      </c>
      <c r="C1294" t="s">
        <v>158</v>
      </c>
      <c r="D1294" t="s">
        <v>159</v>
      </c>
      <c r="E1294" t="s">
        <v>160</v>
      </c>
    </row>
    <row r="1295" spans="1:5" ht="45" x14ac:dyDescent="0.25">
      <c r="A1295" s="3" t="s">
        <v>1463</v>
      </c>
      <c r="B1295" t="s">
        <v>168</v>
      </c>
      <c r="C1295">
        <v>1.749E-5</v>
      </c>
      <c r="D1295" s="1">
        <v>3290</v>
      </c>
      <c r="E1295">
        <f>ROUND((C1295*D1295),4)</f>
        <v>5.7500000000000002E-2</v>
      </c>
    </row>
    <row r="1296" spans="1:5" x14ac:dyDescent="0.25">
      <c r="A1296" s="3" t="s">
        <v>162</v>
      </c>
      <c r="B1296" t="s">
        <v>9</v>
      </c>
      <c r="C1296" t="s">
        <v>9</v>
      </c>
      <c r="D1296" t="s">
        <v>9</v>
      </c>
      <c r="E1296">
        <f>SUM(E1295:E1295)</f>
        <v>5.7500000000000002E-2</v>
      </c>
    </row>
    <row r="1298" spans="1:5" x14ac:dyDescent="0.25">
      <c r="A1298" s="3" t="s">
        <v>156</v>
      </c>
      <c r="B1298" t="s">
        <v>157</v>
      </c>
      <c r="C1298" t="s">
        <v>158</v>
      </c>
      <c r="D1298" t="s">
        <v>159</v>
      </c>
      <c r="E1298" t="s">
        <v>160</v>
      </c>
    </row>
    <row r="1299" spans="1:5" x14ac:dyDescent="0.25">
      <c r="A1299" s="3" t="s">
        <v>1452</v>
      </c>
      <c r="B1299" t="s">
        <v>161</v>
      </c>
      <c r="C1299">
        <v>0.43</v>
      </c>
      <c r="D1299">
        <v>11.48</v>
      </c>
      <c r="E1299">
        <f>ROUND((C1299*D1299),4)</f>
        <v>4.9363999999999999</v>
      </c>
    </row>
    <row r="1300" spans="1:5" x14ac:dyDescent="0.25">
      <c r="A1300" s="3" t="s">
        <v>1242</v>
      </c>
      <c r="B1300" t="s">
        <v>161</v>
      </c>
      <c r="C1300">
        <v>0.158</v>
      </c>
      <c r="D1300">
        <v>7.68</v>
      </c>
      <c r="E1300">
        <f>ROUND((C1300*D1300),4)</f>
        <v>1.2134</v>
      </c>
    </row>
    <row r="1301" spans="1:5" ht="30" x14ac:dyDescent="0.25">
      <c r="A1301" s="3" t="s">
        <v>1464</v>
      </c>
      <c r="B1301" t="s">
        <v>161</v>
      </c>
      <c r="C1301">
        <v>0.17860000000000001</v>
      </c>
      <c r="D1301">
        <v>8.4499999999999993</v>
      </c>
      <c r="E1301">
        <f>ROUND((C1301*D1301),4)</f>
        <v>1.5092000000000001</v>
      </c>
    </row>
    <row r="1302" spans="1:5" x14ac:dyDescent="0.25">
      <c r="A1302" s="3" t="s">
        <v>162</v>
      </c>
      <c r="B1302" t="s">
        <v>9</v>
      </c>
      <c r="C1302" t="s">
        <v>9</v>
      </c>
      <c r="D1302" t="s">
        <v>9</v>
      </c>
      <c r="E1302">
        <f>SUM(E1299:E1301)</f>
        <v>7.6589999999999998</v>
      </c>
    </row>
    <row r="1304" spans="1:5" x14ac:dyDescent="0.25">
      <c r="A1304" s="3" t="s">
        <v>167</v>
      </c>
      <c r="B1304" t="s">
        <v>157</v>
      </c>
      <c r="C1304" t="s">
        <v>158</v>
      </c>
      <c r="D1304" t="s">
        <v>159</v>
      </c>
      <c r="E1304" t="s">
        <v>160</v>
      </c>
    </row>
    <row r="1305" spans="1:5" x14ac:dyDescent="0.25">
      <c r="A1305" s="3" t="s">
        <v>1243</v>
      </c>
      <c r="B1305" t="s">
        <v>181</v>
      </c>
      <c r="C1305">
        <v>4.8503999999999999E-2</v>
      </c>
      <c r="D1305">
        <v>70.92</v>
      </c>
      <c r="E1305">
        <f t="shared" ref="E1305:E1319" si="28">ROUND((C1305*D1305),4)</f>
        <v>3.4399000000000002</v>
      </c>
    </row>
    <row r="1306" spans="1:5" x14ac:dyDescent="0.25">
      <c r="A1306" s="3" t="s">
        <v>1244</v>
      </c>
      <c r="B1306" t="s">
        <v>168</v>
      </c>
      <c r="C1306">
        <v>1.7052E-3</v>
      </c>
      <c r="D1306">
        <v>6.93</v>
      </c>
      <c r="E1306">
        <f t="shared" si="28"/>
        <v>1.18E-2</v>
      </c>
    </row>
    <row r="1307" spans="1:5" x14ac:dyDescent="0.25">
      <c r="A1307" s="3" t="s">
        <v>1245</v>
      </c>
      <c r="B1307" t="s">
        <v>186</v>
      </c>
      <c r="C1307">
        <v>1.0579079999999999E-2</v>
      </c>
      <c r="D1307">
        <v>33.270000000000003</v>
      </c>
      <c r="E1307">
        <f t="shared" si="28"/>
        <v>0.35199999999999998</v>
      </c>
    </row>
    <row r="1308" spans="1:5" x14ac:dyDescent="0.25">
      <c r="A1308" s="3" t="s">
        <v>1465</v>
      </c>
      <c r="B1308" t="s">
        <v>179</v>
      </c>
      <c r="C1308">
        <v>7.2831200000000003</v>
      </c>
      <c r="D1308">
        <v>0.5</v>
      </c>
      <c r="E1308">
        <f t="shared" si="28"/>
        <v>3.6415999999999999</v>
      </c>
    </row>
    <row r="1309" spans="1:5" x14ac:dyDescent="0.25">
      <c r="A1309" s="3" t="s">
        <v>1246</v>
      </c>
      <c r="B1309" t="s">
        <v>168</v>
      </c>
      <c r="C1309">
        <v>1.0579079999999999E-2</v>
      </c>
      <c r="D1309">
        <v>27.73</v>
      </c>
      <c r="E1309">
        <f t="shared" si="28"/>
        <v>0.29339999999999999</v>
      </c>
    </row>
    <row r="1310" spans="1:5" x14ac:dyDescent="0.25">
      <c r="A1310" s="3" t="s">
        <v>1247</v>
      </c>
      <c r="B1310" t="s">
        <v>168</v>
      </c>
      <c r="C1310">
        <v>1.0579079999999999E-2</v>
      </c>
      <c r="D1310">
        <v>11.73</v>
      </c>
      <c r="E1310">
        <f t="shared" si="28"/>
        <v>0.1241</v>
      </c>
    </row>
    <row r="1311" spans="1:5" x14ac:dyDescent="0.25">
      <c r="A1311" s="3" t="s">
        <v>1248</v>
      </c>
      <c r="B1311" t="s">
        <v>168</v>
      </c>
      <c r="C1311">
        <v>1.7052E-3</v>
      </c>
      <c r="D1311">
        <v>93.94</v>
      </c>
      <c r="E1311">
        <f t="shared" si="28"/>
        <v>0.16020000000000001</v>
      </c>
    </row>
    <row r="1312" spans="1:5" x14ac:dyDescent="0.25">
      <c r="A1312" s="3" t="s">
        <v>1249</v>
      </c>
      <c r="B1312" t="s">
        <v>179</v>
      </c>
      <c r="C1312">
        <v>6.9796880000000003</v>
      </c>
      <c r="D1312">
        <v>0.44</v>
      </c>
      <c r="E1312">
        <f t="shared" si="28"/>
        <v>3.0710999999999999</v>
      </c>
    </row>
    <row r="1313" spans="1:5" ht="30" x14ac:dyDescent="0.25">
      <c r="A1313" s="3" t="s">
        <v>1250</v>
      </c>
      <c r="B1313" t="s">
        <v>168</v>
      </c>
      <c r="C1313">
        <v>1.7052E-3</v>
      </c>
      <c r="D1313">
        <v>16</v>
      </c>
      <c r="E1313">
        <f t="shared" si="28"/>
        <v>2.7300000000000001E-2</v>
      </c>
    </row>
    <row r="1314" spans="1:5" x14ac:dyDescent="0.25">
      <c r="A1314" s="3" t="s">
        <v>1251</v>
      </c>
      <c r="B1314" t="s">
        <v>186</v>
      </c>
      <c r="C1314">
        <v>1.0579079999999999E-2</v>
      </c>
      <c r="D1314">
        <v>8.9</v>
      </c>
      <c r="E1314">
        <f t="shared" si="28"/>
        <v>9.4200000000000006E-2</v>
      </c>
    </row>
    <row r="1315" spans="1:5" ht="30" x14ac:dyDescent="0.25">
      <c r="A1315" s="3" t="s">
        <v>1222</v>
      </c>
      <c r="B1315" t="s">
        <v>161</v>
      </c>
      <c r="C1315">
        <v>0.76659999999999995</v>
      </c>
      <c r="D1315">
        <v>0.6</v>
      </c>
      <c r="E1315">
        <f t="shared" si="28"/>
        <v>0.46</v>
      </c>
    </row>
    <row r="1316" spans="1:5" ht="30" x14ac:dyDescent="0.25">
      <c r="A1316" s="3" t="s">
        <v>1223</v>
      </c>
      <c r="B1316" t="s">
        <v>161</v>
      </c>
      <c r="C1316">
        <v>0.76659999999999995</v>
      </c>
      <c r="D1316">
        <v>0.7</v>
      </c>
      <c r="E1316">
        <f t="shared" si="28"/>
        <v>0.53659999999999997</v>
      </c>
    </row>
    <row r="1317" spans="1:5" ht="30" x14ac:dyDescent="0.25">
      <c r="A1317" s="3" t="s">
        <v>1224</v>
      </c>
      <c r="B1317" t="s">
        <v>161</v>
      </c>
      <c r="C1317">
        <v>0.76659999999999995</v>
      </c>
      <c r="D1317">
        <v>0.09</v>
      </c>
      <c r="E1317">
        <f t="shared" si="28"/>
        <v>6.9000000000000006E-2</v>
      </c>
    </row>
    <row r="1318" spans="1:5" ht="30" x14ac:dyDescent="0.25">
      <c r="A1318" s="3" t="s">
        <v>1225</v>
      </c>
      <c r="B1318" t="s">
        <v>161</v>
      </c>
      <c r="C1318">
        <v>0.76659999999999995</v>
      </c>
      <c r="D1318">
        <v>0.04</v>
      </c>
      <c r="E1318">
        <f t="shared" si="28"/>
        <v>3.0700000000000002E-2</v>
      </c>
    </row>
    <row r="1319" spans="1:5" ht="30" x14ac:dyDescent="0.25">
      <c r="A1319" s="3" t="s">
        <v>1466</v>
      </c>
      <c r="B1319" t="s">
        <v>187</v>
      </c>
      <c r="C1319">
        <v>5.29296E-2</v>
      </c>
      <c r="D1319">
        <v>0.4</v>
      </c>
      <c r="E1319">
        <f t="shared" si="28"/>
        <v>2.12E-2</v>
      </c>
    </row>
    <row r="1320" spans="1:5" x14ac:dyDescent="0.25">
      <c r="A1320" s="3" t="s">
        <v>162</v>
      </c>
      <c r="B1320" t="s">
        <v>9</v>
      </c>
      <c r="C1320" t="s">
        <v>9</v>
      </c>
      <c r="D1320" t="s">
        <v>9</v>
      </c>
      <c r="E1320">
        <f>SUM(E1305:E1319)</f>
        <v>12.333100000000002</v>
      </c>
    </row>
    <row r="1322" spans="1:5" x14ac:dyDescent="0.25">
      <c r="A1322" s="3" t="s">
        <v>163</v>
      </c>
      <c r="B1322" t="s">
        <v>9</v>
      </c>
      <c r="C1322" t="s">
        <v>9</v>
      </c>
      <c r="D1322" t="s">
        <v>9</v>
      </c>
      <c r="E1322">
        <f>E1296+E1302+E1320</f>
        <v>20.049600000000002</v>
      </c>
    </row>
    <row r="1323" spans="1:5" x14ac:dyDescent="0.25">
      <c r="A1323" s="3" t="s">
        <v>164</v>
      </c>
      <c r="B1323" t="s">
        <v>9</v>
      </c>
      <c r="C1323" t="s">
        <v>9</v>
      </c>
      <c r="D1323" s="2">
        <v>0</v>
      </c>
      <c r="E1323">
        <f>ROUND((E1322*D1323),4)</f>
        <v>0</v>
      </c>
    </row>
    <row r="1324" spans="1:5" x14ac:dyDescent="0.25">
      <c r="A1324" s="3" t="s">
        <v>165</v>
      </c>
      <c r="B1324" t="s">
        <v>9</v>
      </c>
      <c r="C1324" t="s">
        <v>9</v>
      </c>
      <c r="D1324" t="s">
        <v>9</v>
      </c>
      <c r="E1324">
        <f>SUM(E1322:E1323)</f>
        <v>20.049600000000002</v>
      </c>
    </row>
    <row r="1326" spans="1:5" x14ac:dyDescent="0.25">
      <c r="A1326" s="3" t="s">
        <v>1467</v>
      </c>
      <c r="B1326" t="s">
        <v>51</v>
      </c>
    </row>
    <row r="1327" spans="1:5" ht="30" x14ac:dyDescent="0.25">
      <c r="A1327" s="3" t="s">
        <v>288</v>
      </c>
    </row>
    <row r="1328" spans="1:5" x14ac:dyDescent="0.25">
      <c r="A1328" s="3" t="s">
        <v>175</v>
      </c>
    </row>
    <row r="1330" spans="1:5" x14ac:dyDescent="0.25">
      <c r="A1330" s="3" t="s">
        <v>156</v>
      </c>
      <c r="B1330" t="s">
        <v>157</v>
      </c>
      <c r="C1330" t="s">
        <v>158</v>
      </c>
      <c r="D1330" t="s">
        <v>159</v>
      </c>
      <c r="E1330" t="s">
        <v>160</v>
      </c>
    </row>
    <row r="1331" spans="1:5" x14ac:dyDescent="0.25">
      <c r="A1331" s="3" t="s">
        <v>1468</v>
      </c>
      <c r="B1331" t="s">
        <v>161</v>
      </c>
      <c r="C1331">
        <v>0.5</v>
      </c>
      <c r="D1331">
        <v>10.119999999999999</v>
      </c>
      <c r="E1331">
        <f>ROUND((C1331*D1331),4)</f>
        <v>5.0599999999999996</v>
      </c>
    </row>
    <row r="1332" spans="1:5" x14ac:dyDescent="0.25">
      <c r="A1332" s="3" t="s">
        <v>1242</v>
      </c>
      <c r="B1332" t="s">
        <v>161</v>
      </c>
      <c r="C1332">
        <v>0.5</v>
      </c>
      <c r="D1332">
        <v>7.68</v>
      </c>
      <c r="E1332">
        <f>ROUND((C1332*D1332),4)</f>
        <v>3.84</v>
      </c>
    </row>
    <row r="1333" spans="1:5" x14ac:dyDescent="0.25">
      <c r="A1333" s="3" t="s">
        <v>162</v>
      </c>
      <c r="B1333" t="s">
        <v>9</v>
      </c>
      <c r="C1333" t="s">
        <v>9</v>
      </c>
      <c r="D1333" t="s">
        <v>9</v>
      </c>
      <c r="E1333">
        <f>SUM(E1331:E1332)</f>
        <v>8.8999999999999986</v>
      </c>
    </row>
    <row r="1335" spans="1:5" x14ac:dyDescent="0.25">
      <c r="A1335" s="3" t="s">
        <v>167</v>
      </c>
      <c r="B1335" t="s">
        <v>157</v>
      </c>
      <c r="C1335" t="s">
        <v>158</v>
      </c>
      <c r="D1335" t="s">
        <v>159</v>
      </c>
      <c r="E1335" t="s">
        <v>160</v>
      </c>
    </row>
    <row r="1336" spans="1:5" x14ac:dyDescent="0.25">
      <c r="A1336" s="3" t="s">
        <v>1469</v>
      </c>
      <c r="B1336" t="s">
        <v>179</v>
      </c>
      <c r="C1336">
        <v>0.1</v>
      </c>
      <c r="D1336">
        <v>10.84</v>
      </c>
      <c r="E1336">
        <f t="shared" ref="E1336:E1349" si="29">ROUND((C1336*D1336),4)</f>
        <v>1.0840000000000001</v>
      </c>
    </row>
    <row r="1337" spans="1:5" x14ac:dyDescent="0.25">
      <c r="A1337" s="3" t="s">
        <v>1244</v>
      </c>
      <c r="B1337" t="s">
        <v>168</v>
      </c>
      <c r="C1337">
        <v>2.8999999999999998E-3</v>
      </c>
      <c r="D1337">
        <v>6.93</v>
      </c>
      <c r="E1337">
        <f t="shared" si="29"/>
        <v>2.01E-2</v>
      </c>
    </row>
    <row r="1338" spans="1:5" x14ac:dyDescent="0.25">
      <c r="A1338" s="3" t="s">
        <v>1245</v>
      </c>
      <c r="B1338" t="s">
        <v>186</v>
      </c>
      <c r="C1338">
        <v>1.38E-2</v>
      </c>
      <c r="D1338">
        <v>33.270000000000003</v>
      </c>
      <c r="E1338">
        <f t="shared" si="29"/>
        <v>0.45910000000000001</v>
      </c>
    </row>
    <row r="1339" spans="1:5" x14ac:dyDescent="0.25">
      <c r="A1339" s="3" t="s">
        <v>1246</v>
      </c>
      <c r="B1339" t="s">
        <v>168</v>
      </c>
      <c r="C1339">
        <v>1.38E-2</v>
      </c>
      <c r="D1339">
        <v>27.73</v>
      </c>
      <c r="E1339">
        <f t="shared" si="29"/>
        <v>0.38269999999999998</v>
      </c>
    </row>
    <row r="1340" spans="1:5" x14ac:dyDescent="0.25">
      <c r="A1340" s="3" t="s">
        <v>1247</v>
      </c>
      <c r="B1340" t="s">
        <v>168</v>
      </c>
      <c r="C1340">
        <v>1.38E-2</v>
      </c>
      <c r="D1340">
        <v>11.73</v>
      </c>
      <c r="E1340">
        <f t="shared" si="29"/>
        <v>0.16189999999999999</v>
      </c>
    </row>
    <row r="1341" spans="1:5" x14ac:dyDescent="0.25">
      <c r="A1341" s="3" t="s">
        <v>1248</v>
      </c>
      <c r="B1341" t="s">
        <v>168</v>
      </c>
      <c r="C1341">
        <v>2.8999999999999998E-3</v>
      </c>
      <c r="D1341">
        <v>93.94</v>
      </c>
      <c r="E1341">
        <f t="shared" si="29"/>
        <v>0.27239999999999998</v>
      </c>
    </row>
    <row r="1342" spans="1:5" ht="30" x14ac:dyDescent="0.25">
      <c r="A1342" s="3" t="s">
        <v>1250</v>
      </c>
      <c r="B1342" t="s">
        <v>168</v>
      </c>
      <c r="C1342">
        <v>2.8999999999999998E-3</v>
      </c>
      <c r="D1342">
        <v>16</v>
      </c>
      <c r="E1342">
        <f t="shared" si="29"/>
        <v>4.6399999999999997E-2</v>
      </c>
    </row>
    <row r="1343" spans="1:5" x14ac:dyDescent="0.25">
      <c r="A1343" s="3" t="s">
        <v>1470</v>
      </c>
      <c r="B1343" t="s">
        <v>179</v>
      </c>
      <c r="C1343">
        <v>1.5</v>
      </c>
      <c r="D1343">
        <v>0.46</v>
      </c>
      <c r="E1343">
        <f t="shared" si="29"/>
        <v>0.69</v>
      </c>
    </row>
    <row r="1344" spans="1:5" x14ac:dyDescent="0.25">
      <c r="A1344" s="3" t="s">
        <v>1251</v>
      </c>
      <c r="B1344" t="s">
        <v>186</v>
      </c>
      <c r="C1344">
        <v>1.38E-2</v>
      </c>
      <c r="D1344">
        <v>8.9</v>
      </c>
      <c r="E1344">
        <f t="shared" si="29"/>
        <v>0.12280000000000001</v>
      </c>
    </row>
    <row r="1345" spans="1:5" ht="30" x14ac:dyDescent="0.25">
      <c r="A1345" s="3" t="s">
        <v>1471</v>
      </c>
      <c r="B1345" t="s">
        <v>176</v>
      </c>
      <c r="C1345">
        <v>1.1000000000000001</v>
      </c>
      <c r="D1345">
        <v>10.42</v>
      </c>
      <c r="E1345">
        <f t="shared" si="29"/>
        <v>11.462</v>
      </c>
    </row>
    <row r="1346" spans="1:5" ht="30" x14ac:dyDescent="0.25">
      <c r="A1346" s="3" t="s">
        <v>1222</v>
      </c>
      <c r="B1346" t="s">
        <v>161</v>
      </c>
      <c r="C1346">
        <v>1</v>
      </c>
      <c r="D1346">
        <v>0.6</v>
      </c>
      <c r="E1346">
        <f t="shared" si="29"/>
        <v>0.6</v>
      </c>
    </row>
    <row r="1347" spans="1:5" ht="30" x14ac:dyDescent="0.25">
      <c r="A1347" s="3" t="s">
        <v>1223</v>
      </c>
      <c r="B1347" t="s">
        <v>161</v>
      </c>
      <c r="C1347">
        <v>1</v>
      </c>
      <c r="D1347">
        <v>0.7</v>
      </c>
      <c r="E1347">
        <f t="shared" si="29"/>
        <v>0.7</v>
      </c>
    </row>
    <row r="1348" spans="1:5" ht="30" x14ac:dyDescent="0.25">
      <c r="A1348" s="3" t="s">
        <v>1224</v>
      </c>
      <c r="B1348" t="s">
        <v>161</v>
      </c>
      <c r="C1348">
        <v>1</v>
      </c>
      <c r="D1348">
        <v>0.09</v>
      </c>
      <c r="E1348">
        <f t="shared" si="29"/>
        <v>0.09</v>
      </c>
    </row>
    <row r="1349" spans="1:5" ht="30" x14ac:dyDescent="0.25">
      <c r="A1349" s="3" t="s">
        <v>1225</v>
      </c>
      <c r="B1349" t="s">
        <v>161</v>
      </c>
      <c r="C1349">
        <v>1</v>
      </c>
      <c r="D1349">
        <v>0.04</v>
      </c>
      <c r="E1349">
        <f t="shared" si="29"/>
        <v>0.04</v>
      </c>
    </row>
    <row r="1350" spans="1:5" x14ac:dyDescent="0.25">
      <c r="A1350" s="3" t="s">
        <v>162</v>
      </c>
      <c r="B1350" t="s">
        <v>9</v>
      </c>
      <c r="C1350" t="s">
        <v>9</v>
      </c>
      <c r="D1350" t="s">
        <v>9</v>
      </c>
      <c r="E1350">
        <f>SUM(E1336:E1349)</f>
        <v>16.131399999999999</v>
      </c>
    </row>
    <row r="1352" spans="1:5" x14ac:dyDescent="0.25">
      <c r="A1352" s="3" t="s">
        <v>163</v>
      </c>
      <c r="B1352" t="s">
        <v>9</v>
      </c>
      <c r="C1352" t="s">
        <v>9</v>
      </c>
      <c r="D1352" t="s">
        <v>9</v>
      </c>
      <c r="E1352">
        <f>E1333+E1350</f>
        <v>25.031399999999998</v>
      </c>
    </row>
    <row r="1353" spans="1:5" x14ac:dyDescent="0.25">
      <c r="A1353" s="3" t="s">
        <v>164</v>
      </c>
      <c r="B1353" t="s">
        <v>9</v>
      </c>
      <c r="C1353" t="s">
        <v>9</v>
      </c>
      <c r="D1353" s="2">
        <v>0</v>
      </c>
      <c r="E1353">
        <f>ROUND((E1352*D1353),4)</f>
        <v>0</v>
      </c>
    </row>
    <row r="1354" spans="1:5" x14ac:dyDescent="0.25">
      <c r="A1354" s="3" t="s">
        <v>165</v>
      </c>
      <c r="B1354" t="s">
        <v>9</v>
      </c>
      <c r="C1354" t="s">
        <v>9</v>
      </c>
      <c r="D1354" t="s">
        <v>9</v>
      </c>
      <c r="E1354">
        <f>SUM(E1352:E1353)</f>
        <v>25.031399999999998</v>
      </c>
    </row>
    <row r="1356" spans="1:5" x14ac:dyDescent="0.25">
      <c r="A1356" s="3" t="s">
        <v>1472</v>
      </c>
      <c r="B1356" t="s">
        <v>54</v>
      </c>
    </row>
    <row r="1357" spans="1:5" ht="45" x14ac:dyDescent="0.25">
      <c r="A1357" s="3" t="s">
        <v>289</v>
      </c>
    </row>
    <row r="1358" spans="1:5" x14ac:dyDescent="0.25">
      <c r="A1358" s="3" t="s">
        <v>175</v>
      </c>
    </row>
    <row r="1360" spans="1:5" x14ac:dyDescent="0.25">
      <c r="A1360" s="3" t="s">
        <v>156</v>
      </c>
      <c r="B1360" t="s">
        <v>157</v>
      </c>
      <c r="C1360" t="s">
        <v>158</v>
      </c>
      <c r="D1360" t="s">
        <v>159</v>
      </c>
      <c r="E1360" t="s">
        <v>160</v>
      </c>
    </row>
    <row r="1361" spans="1:5" x14ac:dyDescent="0.25">
      <c r="A1361" s="3" t="s">
        <v>1242</v>
      </c>
      <c r="B1361" t="s">
        <v>161</v>
      </c>
      <c r="C1361">
        <v>0.5</v>
      </c>
      <c r="D1361">
        <v>7.68</v>
      </c>
      <c r="E1361">
        <f>ROUND((C1361*D1361),4)</f>
        <v>3.84</v>
      </c>
    </row>
    <row r="1362" spans="1:5" x14ac:dyDescent="0.25">
      <c r="A1362" s="3" t="s">
        <v>1448</v>
      </c>
      <c r="B1362" t="s">
        <v>161</v>
      </c>
      <c r="C1362">
        <v>0.5</v>
      </c>
      <c r="D1362">
        <v>9.9</v>
      </c>
      <c r="E1362">
        <f>ROUND((C1362*D1362),4)</f>
        <v>4.95</v>
      </c>
    </row>
    <row r="1363" spans="1:5" x14ac:dyDescent="0.25">
      <c r="A1363" s="3" t="s">
        <v>162</v>
      </c>
      <c r="B1363" t="s">
        <v>9</v>
      </c>
      <c r="C1363" t="s">
        <v>9</v>
      </c>
      <c r="D1363" t="s">
        <v>9</v>
      </c>
      <c r="E1363">
        <f>SUM(E1361:E1362)</f>
        <v>8.7899999999999991</v>
      </c>
    </row>
    <row r="1365" spans="1:5" x14ac:dyDescent="0.25">
      <c r="A1365" s="3" t="s">
        <v>167</v>
      </c>
      <c r="B1365" t="s">
        <v>157</v>
      </c>
      <c r="C1365" t="s">
        <v>158</v>
      </c>
      <c r="D1365" t="s">
        <v>159</v>
      </c>
      <c r="E1365" t="s">
        <v>160</v>
      </c>
    </row>
    <row r="1366" spans="1:5" x14ac:dyDescent="0.25">
      <c r="A1366" s="3" t="s">
        <v>1244</v>
      </c>
      <c r="B1366" t="s">
        <v>168</v>
      </c>
      <c r="C1366">
        <v>2.8999999999999998E-3</v>
      </c>
      <c r="D1366">
        <v>6.93</v>
      </c>
      <c r="E1366">
        <f t="shared" ref="E1366:E1378" si="30">ROUND((C1366*D1366),4)</f>
        <v>2.01E-2</v>
      </c>
    </row>
    <row r="1367" spans="1:5" x14ac:dyDescent="0.25">
      <c r="A1367" s="3" t="s">
        <v>1245</v>
      </c>
      <c r="B1367" t="s">
        <v>186</v>
      </c>
      <c r="C1367">
        <v>1.38E-2</v>
      </c>
      <c r="D1367">
        <v>33.270000000000003</v>
      </c>
      <c r="E1367">
        <f t="shared" si="30"/>
        <v>0.45910000000000001</v>
      </c>
    </row>
    <row r="1368" spans="1:5" x14ac:dyDescent="0.25">
      <c r="A1368" s="3" t="s">
        <v>1246</v>
      </c>
      <c r="B1368" t="s">
        <v>168</v>
      </c>
      <c r="C1368">
        <v>1.38E-2</v>
      </c>
      <c r="D1368">
        <v>27.73</v>
      </c>
      <c r="E1368">
        <f t="shared" si="30"/>
        <v>0.38269999999999998</v>
      </c>
    </row>
    <row r="1369" spans="1:5" x14ac:dyDescent="0.25">
      <c r="A1369" s="3" t="s">
        <v>1247</v>
      </c>
      <c r="B1369" t="s">
        <v>168</v>
      </c>
      <c r="C1369">
        <v>1.38E-2</v>
      </c>
      <c r="D1369">
        <v>11.73</v>
      </c>
      <c r="E1369">
        <f t="shared" si="30"/>
        <v>0.16189999999999999</v>
      </c>
    </row>
    <row r="1370" spans="1:5" x14ac:dyDescent="0.25">
      <c r="A1370" s="3" t="s">
        <v>1248</v>
      </c>
      <c r="B1370" t="s">
        <v>168</v>
      </c>
      <c r="C1370">
        <v>2.8999999999999998E-3</v>
      </c>
      <c r="D1370">
        <v>93.94</v>
      </c>
      <c r="E1370">
        <f t="shared" si="30"/>
        <v>0.27239999999999998</v>
      </c>
    </row>
    <row r="1371" spans="1:5" ht="30" x14ac:dyDescent="0.25">
      <c r="A1371" s="3" t="s">
        <v>1250</v>
      </c>
      <c r="B1371" t="s">
        <v>168</v>
      </c>
      <c r="C1371">
        <v>2.8999999999999998E-3</v>
      </c>
      <c r="D1371">
        <v>16</v>
      </c>
      <c r="E1371">
        <f t="shared" si="30"/>
        <v>4.6399999999999997E-2</v>
      </c>
    </row>
    <row r="1372" spans="1:5" x14ac:dyDescent="0.25">
      <c r="A1372" s="3" t="s">
        <v>1251</v>
      </c>
      <c r="B1372" t="s">
        <v>186</v>
      </c>
      <c r="C1372">
        <v>1.38E-2</v>
      </c>
      <c r="D1372">
        <v>8.9</v>
      </c>
      <c r="E1372">
        <f t="shared" si="30"/>
        <v>0.12280000000000001</v>
      </c>
    </row>
    <row r="1373" spans="1:5" x14ac:dyDescent="0.25">
      <c r="A1373" s="3" t="s">
        <v>1449</v>
      </c>
      <c r="B1373" t="s">
        <v>179</v>
      </c>
      <c r="C1373">
        <v>1.5</v>
      </c>
      <c r="D1373">
        <v>4.41</v>
      </c>
      <c r="E1373">
        <f t="shared" si="30"/>
        <v>6.6150000000000002</v>
      </c>
    </row>
    <row r="1374" spans="1:5" ht="30" x14ac:dyDescent="0.25">
      <c r="A1374" s="3" t="s">
        <v>1473</v>
      </c>
      <c r="B1374" t="s">
        <v>176</v>
      </c>
      <c r="C1374">
        <v>1</v>
      </c>
      <c r="D1374">
        <v>178.44</v>
      </c>
      <c r="E1374">
        <f t="shared" si="30"/>
        <v>178.44</v>
      </c>
    </row>
    <row r="1375" spans="1:5" ht="30" x14ac:dyDescent="0.25">
      <c r="A1375" s="3" t="s">
        <v>1222</v>
      </c>
      <c r="B1375" t="s">
        <v>161</v>
      </c>
      <c r="C1375">
        <v>1</v>
      </c>
      <c r="D1375">
        <v>0.6</v>
      </c>
      <c r="E1375">
        <f t="shared" si="30"/>
        <v>0.6</v>
      </c>
    </row>
    <row r="1376" spans="1:5" ht="30" x14ac:dyDescent="0.25">
      <c r="A1376" s="3" t="s">
        <v>1223</v>
      </c>
      <c r="B1376" t="s">
        <v>161</v>
      </c>
      <c r="C1376">
        <v>1</v>
      </c>
      <c r="D1376">
        <v>0.7</v>
      </c>
      <c r="E1376">
        <f t="shared" si="30"/>
        <v>0.7</v>
      </c>
    </row>
    <row r="1377" spans="1:5" ht="30" x14ac:dyDescent="0.25">
      <c r="A1377" s="3" t="s">
        <v>1224</v>
      </c>
      <c r="B1377" t="s">
        <v>161</v>
      </c>
      <c r="C1377">
        <v>1</v>
      </c>
      <c r="D1377">
        <v>0.09</v>
      </c>
      <c r="E1377">
        <f t="shared" si="30"/>
        <v>0.09</v>
      </c>
    </row>
    <row r="1378" spans="1:5" ht="30" x14ac:dyDescent="0.25">
      <c r="A1378" s="3" t="s">
        <v>1225</v>
      </c>
      <c r="B1378" t="s">
        <v>161</v>
      </c>
      <c r="C1378">
        <v>1</v>
      </c>
      <c r="D1378">
        <v>0.04</v>
      </c>
      <c r="E1378">
        <f t="shared" si="30"/>
        <v>0.04</v>
      </c>
    </row>
    <row r="1379" spans="1:5" x14ac:dyDescent="0.25">
      <c r="A1379" s="3" t="s">
        <v>162</v>
      </c>
      <c r="B1379" t="s">
        <v>9</v>
      </c>
      <c r="C1379" t="s">
        <v>9</v>
      </c>
      <c r="D1379" t="s">
        <v>9</v>
      </c>
      <c r="E1379">
        <f>SUM(E1366:E1378)</f>
        <v>187.95039999999997</v>
      </c>
    </row>
    <row r="1381" spans="1:5" x14ac:dyDescent="0.25">
      <c r="A1381" s="3" t="s">
        <v>163</v>
      </c>
      <c r="B1381" t="s">
        <v>9</v>
      </c>
      <c r="C1381" t="s">
        <v>9</v>
      </c>
      <c r="D1381" t="s">
        <v>9</v>
      </c>
      <c r="E1381">
        <f>E1363+E1379</f>
        <v>196.74039999999997</v>
      </c>
    </row>
    <row r="1382" spans="1:5" x14ac:dyDescent="0.25">
      <c r="A1382" s="3" t="s">
        <v>164</v>
      </c>
      <c r="B1382" t="s">
        <v>9</v>
      </c>
      <c r="C1382" t="s">
        <v>9</v>
      </c>
      <c r="D1382" s="2">
        <v>0</v>
      </c>
      <c r="E1382">
        <f>ROUND((E1381*D1382),4)</f>
        <v>0</v>
      </c>
    </row>
    <row r="1383" spans="1:5" x14ac:dyDescent="0.25">
      <c r="A1383" s="3" t="s">
        <v>165</v>
      </c>
      <c r="B1383" t="s">
        <v>9</v>
      </c>
      <c r="C1383" t="s">
        <v>9</v>
      </c>
      <c r="D1383" t="s">
        <v>9</v>
      </c>
      <c r="E1383">
        <f>SUM(E1381:E1382)</f>
        <v>196.74039999999997</v>
      </c>
    </row>
    <row r="1385" spans="1:5" x14ac:dyDescent="0.25">
      <c r="A1385" s="3" t="s">
        <v>1474</v>
      </c>
      <c r="B1385" t="s">
        <v>56</v>
      </c>
    </row>
    <row r="1386" spans="1:5" x14ac:dyDescent="0.25">
      <c r="A1386" s="3" t="s">
        <v>290</v>
      </c>
    </row>
    <row r="1387" spans="1:5" x14ac:dyDescent="0.25">
      <c r="A1387" s="3" t="s">
        <v>175</v>
      </c>
    </row>
    <row r="1389" spans="1:5" x14ac:dyDescent="0.25">
      <c r="A1389" s="3" t="s">
        <v>156</v>
      </c>
      <c r="B1389" t="s">
        <v>157</v>
      </c>
      <c r="C1389" t="s">
        <v>158</v>
      </c>
      <c r="D1389" t="s">
        <v>159</v>
      </c>
      <c r="E1389" t="s">
        <v>160</v>
      </c>
    </row>
    <row r="1390" spans="1:5" x14ac:dyDescent="0.25">
      <c r="A1390" s="3" t="s">
        <v>1475</v>
      </c>
      <c r="B1390" t="s">
        <v>161</v>
      </c>
      <c r="C1390">
        <v>5.2019999999999997E-2</v>
      </c>
      <c r="D1390">
        <v>12.76</v>
      </c>
      <c r="E1390">
        <f>ROUND((C1390*D1390),4)</f>
        <v>0.66379999999999995</v>
      </c>
    </row>
    <row r="1391" spans="1:5" x14ac:dyDescent="0.25">
      <c r="A1391" s="3" t="s">
        <v>1452</v>
      </c>
      <c r="B1391" t="s">
        <v>161</v>
      </c>
      <c r="C1391">
        <v>0.3</v>
      </c>
      <c r="D1391">
        <v>11.48</v>
      </c>
      <c r="E1391">
        <f>ROUND((C1391*D1391),4)</f>
        <v>3.444</v>
      </c>
    </row>
    <row r="1392" spans="1:5" x14ac:dyDescent="0.25">
      <c r="A1392" s="3" t="s">
        <v>1476</v>
      </c>
      <c r="B1392" t="s">
        <v>161</v>
      </c>
      <c r="C1392">
        <v>0.8</v>
      </c>
      <c r="D1392">
        <v>10.84</v>
      </c>
      <c r="E1392">
        <f>ROUND((C1392*D1392),4)</f>
        <v>8.6720000000000006</v>
      </c>
    </row>
    <row r="1393" spans="1:5" x14ac:dyDescent="0.25">
      <c r="A1393" s="3" t="s">
        <v>1242</v>
      </c>
      <c r="B1393" t="s">
        <v>161</v>
      </c>
      <c r="C1393">
        <v>1.2</v>
      </c>
      <c r="D1393">
        <v>7.68</v>
      </c>
      <c r="E1393">
        <f>ROUND((C1393*D1393),4)</f>
        <v>9.2159999999999993</v>
      </c>
    </row>
    <row r="1394" spans="1:5" x14ac:dyDescent="0.25">
      <c r="A1394" s="3" t="s">
        <v>162</v>
      </c>
      <c r="B1394" t="s">
        <v>9</v>
      </c>
      <c r="C1394" t="s">
        <v>9</v>
      </c>
      <c r="D1394" t="s">
        <v>9</v>
      </c>
      <c r="E1394">
        <f>SUM(E1390:E1393)</f>
        <v>21.995800000000003</v>
      </c>
    </row>
    <row r="1396" spans="1:5" x14ac:dyDescent="0.25">
      <c r="A1396" s="3" t="s">
        <v>167</v>
      </c>
      <c r="B1396" t="s">
        <v>157</v>
      </c>
      <c r="C1396" t="s">
        <v>158</v>
      </c>
      <c r="D1396" t="s">
        <v>159</v>
      </c>
      <c r="E1396" t="s">
        <v>160</v>
      </c>
    </row>
    <row r="1397" spans="1:5" x14ac:dyDescent="0.25">
      <c r="A1397" s="3" t="s">
        <v>1243</v>
      </c>
      <c r="B1397" t="s">
        <v>181</v>
      </c>
      <c r="C1397">
        <v>7.1999999999999998E-3</v>
      </c>
      <c r="D1397">
        <v>70.92</v>
      </c>
      <c r="E1397">
        <f t="shared" ref="E1397:E1411" si="31">ROUND((C1397*D1397),4)</f>
        <v>0.51060000000000005</v>
      </c>
    </row>
    <row r="1398" spans="1:5" x14ac:dyDescent="0.25">
      <c r="A1398" s="3" t="s">
        <v>1244</v>
      </c>
      <c r="B1398" t="s">
        <v>168</v>
      </c>
      <c r="C1398">
        <v>6.6699999999999997E-3</v>
      </c>
      <c r="D1398">
        <v>6.93</v>
      </c>
      <c r="E1398">
        <f t="shared" si="31"/>
        <v>4.6199999999999998E-2</v>
      </c>
    </row>
    <row r="1399" spans="1:5" x14ac:dyDescent="0.25">
      <c r="A1399" s="3" t="s">
        <v>1245</v>
      </c>
      <c r="B1399" t="s">
        <v>186</v>
      </c>
      <c r="C1399">
        <v>3.2457880000000001E-2</v>
      </c>
      <c r="D1399">
        <v>33.270000000000003</v>
      </c>
      <c r="E1399">
        <f t="shared" si="31"/>
        <v>1.0799000000000001</v>
      </c>
    </row>
    <row r="1400" spans="1:5" x14ac:dyDescent="0.25">
      <c r="A1400" s="3" t="s">
        <v>1477</v>
      </c>
      <c r="B1400" t="s">
        <v>176</v>
      </c>
      <c r="C1400">
        <v>1</v>
      </c>
      <c r="D1400">
        <v>252.72</v>
      </c>
      <c r="E1400">
        <f t="shared" si="31"/>
        <v>252.72</v>
      </c>
    </row>
    <row r="1401" spans="1:5" x14ac:dyDescent="0.25">
      <c r="A1401" s="3" t="s">
        <v>1465</v>
      </c>
      <c r="B1401" t="s">
        <v>179</v>
      </c>
      <c r="C1401">
        <v>0.48137999999999997</v>
      </c>
      <c r="D1401">
        <v>0.5</v>
      </c>
      <c r="E1401">
        <f t="shared" si="31"/>
        <v>0.2407</v>
      </c>
    </row>
    <row r="1402" spans="1:5" x14ac:dyDescent="0.25">
      <c r="A1402" s="3" t="s">
        <v>1246</v>
      </c>
      <c r="B1402" t="s">
        <v>168</v>
      </c>
      <c r="C1402">
        <v>3.2457880000000001E-2</v>
      </c>
      <c r="D1402">
        <v>27.73</v>
      </c>
      <c r="E1402">
        <f t="shared" si="31"/>
        <v>0.90010000000000001</v>
      </c>
    </row>
    <row r="1403" spans="1:5" x14ac:dyDescent="0.25">
      <c r="A1403" s="3" t="s">
        <v>1247</v>
      </c>
      <c r="B1403" t="s">
        <v>168</v>
      </c>
      <c r="C1403">
        <v>3.2457880000000001E-2</v>
      </c>
      <c r="D1403">
        <v>11.73</v>
      </c>
      <c r="E1403">
        <f t="shared" si="31"/>
        <v>0.38069999999999998</v>
      </c>
    </row>
    <row r="1404" spans="1:5" x14ac:dyDescent="0.25">
      <c r="A1404" s="3" t="s">
        <v>1248</v>
      </c>
      <c r="B1404" t="s">
        <v>168</v>
      </c>
      <c r="C1404">
        <v>6.6699999999999997E-3</v>
      </c>
      <c r="D1404">
        <v>93.94</v>
      </c>
      <c r="E1404">
        <f t="shared" si="31"/>
        <v>0.62660000000000005</v>
      </c>
    </row>
    <row r="1405" spans="1:5" x14ac:dyDescent="0.25">
      <c r="A1405" s="3" t="s">
        <v>1249</v>
      </c>
      <c r="B1405" t="s">
        <v>179</v>
      </c>
      <c r="C1405">
        <v>1.84524</v>
      </c>
      <c r="D1405">
        <v>0.44</v>
      </c>
      <c r="E1405">
        <f t="shared" si="31"/>
        <v>0.81189999999999996</v>
      </c>
    </row>
    <row r="1406" spans="1:5" ht="30" x14ac:dyDescent="0.25">
      <c r="A1406" s="3" t="s">
        <v>1250</v>
      </c>
      <c r="B1406" t="s">
        <v>168</v>
      </c>
      <c r="C1406">
        <v>6.6699999999999997E-3</v>
      </c>
      <c r="D1406">
        <v>16</v>
      </c>
      <c r="E1406">
        <f t="shared" si="31"/>
        <v>0.1067</v>
      </c>
    </row>
    <row r="1407" spans="1:5" x14ac:dyDescent="0.25">
      <c r="A1407" s="3" t="s">
        <v>1251</v>
      </c>
      <c r="B1407" t="s">
        <v>186</v>
      </c>
      <c r="C1407">
        <v>3.2457880000000001E-2</v>
      </c>
      <c r="D1407">
        <v>8.9</v>
      </c>
      <c r="E1407">
        <f t="shared" si="31"/>
        <v>0.28889999999999999</v>
      </c>
    </row>
    <row r="1408" spans="1:5" ht="30" x14ac:dyDescent="0.25">
      <c r="A1408" s="3" t="s">
        <v>1222</v>
      </c>
      <c r="B1408" t="s">
        <v>161</v>
      </c>
      <c r="C1408">
        <v>2.35202</v>
      </c>
      <c r="D1408">
        <v>0.6</v>
      </c>
      <c r="E1408">
        <f t="shared" si="31"/>
        <v>1.4112</v>
      </c>
    </row>
    <row r="1409" spans="1:5" ht="30" x14ac:dyDescent="0.25">
      <c r="A1409" s="3" t="s">
        <v>1223</v>
      </c>
      <c r="B1409" t="s">
        <v>161</v>
      </c>
      <c r="C1409">
        <v>2.35202</v>
      </c>
      <c r="D1409">
        <v>0.7</v>
      </c>
      <c r="E1409">
        <f t="shared" si="31"/>
        <v>1.6464000000000001</v>
      </c>
    </row>
    <row r="1410" spans="1:5" ht="30" x14ac:dyDescent="0.25">
      <c r="A1410" s="3" t="s">
        <v>1224</v>
      </c>
      <c r="B1410" t="s">
        <v>161</v>
      </c>
      <c r="C1410">
        <v>2.35202</v>
      </c>
      <c r="D1410">
        <v>0.09</v>
      </c>
      <c r="E1410">
        <f t="shared" si="31"/>
        <v>0.2117</v>
      </c>
    </row>
    <row r="1411" spans="1:5" ht="30" x14ac:dyDescent="0.25">
      <c r="A1411" s="3" t="s">
        <v>1225</v>
      </c>
      <c r="B1411" t="s">
        <v>161</v>
      </c>
      <c r="C1411">
        <v>2.35202</v>
      </c>
      <c r="D1411">
        <v>0.04</v>
      </c>
      <c r="E1411">
        <f t="shared" si="31"/>
        <v>9.4100000000000003E-2</v>
      </c>
    </row>
    <row r="1412" spans="1:5" x14ac:dyDescent="0.25">
      <c r="A1412" s="3" t="s">
        <v>162</v>
      </c>
      <c r="B1412" t="s">
        <v>9</v>
      </c>
      <c r="C1412" t="s">
        <v>9</v>
      </c>
      <c r="D1412" t="s">
        <v>9</v>
      </c>
      <c r="E1412">
        <f>SUM(E1397:E1411)</f>
        <v>261.07570000000004</v>
      </c>
    </row>
    <row r="1414" spans="1:5" x14ac:dyDescent="0.25">
      <c r="A1414" s="3" t="s">
        <v>163</v>
      </c>
      <c r="B1414" t="s">
        <v>9</v>
      </c>
      <c r="C1414" t="s">
        <v>9</v>
      </c>
      <c r="D1414" t="s">
        <v>9</v>
      </c>
      <c r="E1414">
        <f>E1394+E1412</f>
        <v>283.07150000000001</v>
      </c>
    </row>
    <row r="1415" spans="1:5" x14ac:dyDescent="0.25">
      <c r="A1415" s="3" t="s">
        <v>164</v>
      </c>
      <c r="B1415" t="s">
        <v>9</v>
      </c>
      <c r="C1415" t="s">
        <v>9</v>
      </c>
      <c r="D1415" s="2">
        <v>0</v>
      </c>
      <c r="E1415">
        <f>ROUND((E1414*D1415),4)</f>
        <v>0</v>
      </c>
    </row>
    <row r="1416" spans="1:5" x14ac:dyDescent="0.25">
      <c r="A1416" s="3" t="s">
        <v>165</v>
      </c>
      <c r="B1416" t="s">
        <v>9</v>
      </c>
      <c r="C1416" t="s">
        <v>9</v>
      </c>
      <c r="D1416" t="s">
        <v>9</v>
      </c>
      <c r="E1416">
        <f>SUM(E1414:E1415)</f>
        <v>283.07150000000001</v>
      </c>
    </row>
    <row r="1418" spans="1:5" x14ac:dyDescent="0.25">
      <c r="A1418" s="3" t="s">
        <v>1215</v>
      </c>
      <c r="B1418" t="s">
        <v>704</v>
      </c>
    </row>
    <row r="1419" spans="1:5" ht="30" x14ac:dyDescent="0.25">
      <c r="A1419" s="3" t="s">
        <v>1478</v>
      </c>
    </row>
    <row r="1420" spans="1:5" x14ac:dyDescent="0.25">
      <c r="A1420" s="3" t="s">
        <v>166</v>
      </c>
    </row>
    <row r="1422" spans="1:5" x14ac:dyDescent="0.25">
      <c r="A1422" s="3" t="s">
        <v>156</v>
      </c>
      <c r="B1422" t="s">
        <v>157</v>
      </c>
      <c r="C1422" t="s">
        <v>158</v>
      </c>
      <c r="D1422" t="s">
        <v>159</v>
      </c>
      <c r="E1422" t="s">
        <v>160</v>
      </c>
    </row>
    <row r="1423" spans="1:5" x14ac:dyDescent="0.25">
      <c r="A1423" s="3" t="s">
        <v>1448</v>
      </c>
      <c r="B1423" t="s">
        <v>161</v>
      </c>
      <c r="C1423">
        <v>0.3</v>
      </c>
      <c r="D1423">
        <v>9.9</v>
      </c>
      <c r="E1423">
        <f>ROUND((C1423*D1423),4)</f>
        <v>2.97</v>
      </c>
    </row>
    <row r="1424" spans="1:5" x14ac:dyDescent="0.25">
      <c r="A1424" s="3" t="s">
        <v>162</v>
      </c>
      <c r="B1424" t="s">
        <v>9</v>
      </c>
      <c r="C1424" t="s">
        <v>9</v>
      </c>
      <c r="D1424" t="s">
        <v>9</v>
      </c>
      <c r="E1424">
        <f>SUM(E1423:E1423)</f>
        <v>2.97</v>
      </c>
    </row>
    <row r="1426" spans="1:5" x14ac:dyDescent="0.25">
      <c r="A1426" s="3" t="s">
        <v>167</v>
      </c>
      <c r="B1426" t="s">
        <v>157</v>
      </c>
      <c r="C1426" t="s">
        <v>158</v>
      </c>
      <c r="D1426" t="s">
        <v>159</v>
      </c>
      <c r="E1426" t="s">
        <v>160</v>
      </c>
    </row>
    <row r="1427" spans="1:5" x14ac:dyDescent="0.25">
      <c r="A1427" s="3" t="s">
        <v>1244</v>
      </c>
      <c r="B1427" t="s">
        <v>168</v>
      </c>
      <c r="C1427">
        <v>8.7000000000000001E-4</v>
      </c>
      <c r="D1427">
        <v>6.93</v>
      </c>
      <c r="E1427">
        <f t="shared" ref="E1427:E1443" si="32">ROUND((C1427*D1427),4)</f>
        <v>6.0000000000000001E-3</v>
      </c>
    </row>
    <row r="1428" spans="1:5" x14ac:dyDescent="0.25">
      <c r="A1428" s="3" t="s">
        <v>1245</v>
      </c>
      <c r="B1428" t="s">
        <v>186</v>
      </c>
      <c r="C1428">
        <v>4.1399999999999996E-3</v>
      </c>
      <c r="D1428">
        <v>33.270000000000003</v>
      </c>
      <c r="E1428">
        <f t="shared" si="32"/>
        <v>0.13769999999999999</v>
      </c>
    </row>
    <row r="1429" spans="1:5" x14ac:dyDescent="0.25">
      <c r="A1429" s="3" t="s">
        <v>1246</v>
      </c>
      <c r="B1429" t="s">
        <v>168</v>
      </c>
      <c r="C1429">
        <v>4.1399999999999996E-3</v>
      </c>
      <c r="D1429">
        <v>27.73</v>
      </c>
      <c r="E1429">
        <f t="shared" si="32"/>
        <v>0.1148</v>
      </c>
    </row>
    <row r="1430" spans="1:5" x14ac:dyDescent="0.25">
      <c r="A1430" s="3" t="s">
        <v>1247</v>
      </c>
      <c r="B1430" t="s">
        <v>168</v>
      </c>
      <c r="C1430">
        <v>4.1399999999999996E-3</v>
      </c>
      <c r="D1430">
        <v>11.73</v>
      </c>
      <c r="E1430">
        <f t="shared" si="32"/>
        <v>4.8599999999999997E-2</v>
      </c>
    </row>
    <row r="1431" spans="1:5" x14ac:dyDescent="0.25">
      <c r="A1431" s="3" t="s">
        <v>1248</v>
      </c>
      <c r="B1431" t="s">
        <v>168</v>
      </c>
      <c r="C1431">
        <v>8.7000000000000001E-4</v>
      </c>
      <c r="D1431">
        <v>93.94</v>
      </c>
      <c r="E1431">
        <f t="shared" si="32"/>
        <v>8.1699999999999995E-2</v>
      </c>
    </row>
    <row r="1432" spans="1:5" ht="30" x14ac:dyDescent="0.25">
      <c r="A1432" s="3" t="s">
        <v>1250</v>
      </c>
      <c r="B1432" t="s">
        <v>168</v>
      </c>
      <c r="C1432">
        <v>8.7000000000000001E-4</v>
      </c>
      <c r="D1432">
        <v>16</v>
      </c>
      <c r="E1432">
        <f t="shared" si="32"/>
        <v>1.3899999999999999E-2</v>
      </c>
    </row>
    <row r="1433" spans="1:5" ht="60" x14ac:dyDescent="0.25">
      <c r="A1433" s="3" t="s">
        <v>1479</v>
      </c>
      <c r="B1433" t="s">
        <v>182</v>
      </c>
      <c r="C1433">
        <v>1</v>
      </c>
      <c r="D1433">
        <v>303.88</v>
      </c>
      <c r="E1433">
        <f t="shared" si="32"/>
        <v>303.88</v>
      </c>
    </row>
    <row r="1434" spans="1:5" x14ac:dyDescent="0.25">
      <c r="A1434" s="3" t="s">
        <v>1251</v>
      </c>
      <c r="B1434" t="s">
        <v>186</v>
      </c>
      <c r="C1434">
        <v>4.1399999999999996E-3</v>
      </c>
      <c r="D1434">
        <v>8.9</v>
      </c>
      <c r="E1434">
        <f t="shared" si="32"/>
        <v>3.6799999999999999E-2</v>
      </c>
    </row>
    <row r="1435" spans="1:5" x14ac:dyDescent="0.25">
      <c r="A1435" s="3" t="s">
        <v>1480</v>
      </c>
      <c r="B1435" t="s">
        <v>168</v>
      </c>
      <c r="C1435">
        <v>1</v>
      </c>
      <c r="D1435">
        <v>906.8</v>
      </c>
      <c r="E1435">
        <f t="shared" si="32"/>
        <v>906.8</v>
      </c>
    </row>
    <row r="1436" spans="1:5" ht="30" x14ac:dyDescent="0.25">
      <c r="A1436" s="3" t="s">
        <v>1395</v>
      </c>
      <c r="B1436" t="s">
        <v>168</v>
      </c>
      <c r="C1436">
        <v>1</v>
      </c>
      <c r="D1436">
        <v>7.56</v>
      </c>
      <c r="E1436">
        <f t="shared" si="32"/>
        <v>7.56</v>
      </c>
    </row>
    <row r="1437" spans="1:5" x14ac:dyDescent="0.25">
      <c r="A1437" s="3" t="s">
        <v>1444</v>
      </c>
      <c r="B1437" t="s">
        <v>168</v>
      </c>
      <c r="C1437">
        <v>4</v>
      </c>
      <c r="D1437">
        <v>13.52</v>
      </c>
      <c r="E1437">
        <f t="shared" si="32"/>
        <v>54.08</v>
      </c>
    </row>
    <row r="1438" spans="1:5" x14ac:dyDescent="0.25">
      <c r="A1438" s="3" t="s">
        <v>1445</v>
      </c>
      <c r="B1438" t="s">
        <v>170</v>
      </c>
      <c r="C1438">
        <v>4.0999999999999996</v>
      </c>
      <c r="D1438">
        <v>9.76</v>
      </c>
      <c r="E1438">
        <f t="shared" si="32"/>
        <v>40.015999999999998</v>
      </c>
    </row>
    <row r="1439" spans="1:5" ht="30" x14ac:dyDescent="0.25">
      <c r="A1439" s="3" t="s">
        <v>1473</v>
      </c>
      <c r="B1439" t="s">
        <v>176</v>
      </c>
      <c r="C1439">
        <v>2.2000000000000002</v>
      </c>
      <c r="D1439">
        <v>178.44</v>
      </c>
      <c r="E1439">
        <f t="shared" si="32"/>
        <v>392.56799999999998</v>
      </c>
    </row>
    <row r="1440" spans="1:5" ht="30" x14ac:dyDescent="0.25">
      <c r="A1440" s="3" t="s">
        <v>1222</v>
      </c>
      <c r="B1440" t="s">
        <v>161</v>
      </c>
      <c r="C1440">
        <v>0.3</v>
      </c>
      <c r="D1440">
        <v>0.6</v>
      </c>
      <c r="E1440">
        <f t="shared" si="32"/>
        <v>0.18</v>
      </c>
    </row>
    <row r="1441" spans="1:5" ht="30" x14ac:dyDescent="0.25">
      <c r="A1441" s="3" t="s">
        <v>1223</v>
      </c>
      <c r="B1441" t="s">
        <v>161</v>
      </c>
      <c r="C1441">
        <v>0.3</v>
      </c>
      <c r="D1441">
        <v>0.7</v>
      </c>
      <c r="E1441">
        <f t="shared" si="32"/>
        <v>0.21</v>
      </c>
    </row>
    <row r="1442" spans="1:5" ht="30" x14ac:dyDescent="0.25">
      <c r="A1442" s="3" t="s">
        <v>1224</v>
      </c>
      <c r="B1442" t="s">
        <v>161</v>
      </c>
      <c r="C1442">
        <v>0.3</v>
      </c>
      <c r="D1442">
        <v>0.09</v>
      </c>
      <c r="E1442">
        <f t="shared" si="32"/>
        <v>2.7E-2</v>
      </c>
    </row>
    <row r="1443" spans="1:5" ht="30" x14ac:dyDescent="0.25">
      <c r="A1443" s="3" t="s">
        <v>1225</v>
      </c>
      <c r="B1443" t="s">
        <v>161</v>
      </c>
      <c r="C1443">
        <v>0.3</v>
      </c>
      <c r="D1443">
        <v>0.04</v>
      </c>
      <c r="E1443">
        <f t="shared" si="32"/>
        <v>1.2E-2</v>
      </c>
    </row>
    <row r="1444" spans="1:5" x14ac:dyDescent="0.25">
      <c r="A1444" s="3" t="s">
        <v>162</v>
      </c>
      <c r="B1444" t="s">
        <v>9</v>
      </c>
      <c r="C1444" t="s">
        <v>9</v>
      </c>
      <c r="D1444" t="s">
        <v>9</v>
      </c>
      <c r="E1444">
        <f>SUM(E1427:E1443)</f>
        <v>1705.7725</v>
      </c>
    </row>
    <row r="1446" spans="1:5" x14ac:dyDescent="0.25">
      <c r="A1446" s="3" t="s">
        <v>163</v>
      </c>
      <c r="B1446" t="s">
        <v>9</v>
      </c>
      <c r="C1446" t="s">
        <v>9</v>
      </c>
      <c r="D1446" t="s">
        <v>9</v>
      </c>
      <c r="E1446">
        <f>E1424+E1444</f>
        <v>1708.7425000000001</v>
      </c>
    </row>
    <row r="1447" spans="1:5" x14ac:dyDescent="0.25">
      <c r="A1447" s="3" t="s">
        <v>164</v>
      </c>
      <c r="B1447" t="s">
        <v>9</v>
      </c>
      <c r="C1447" t="s">
        <v>9</v>
      </c>
      <c r="D1447" s="2">
        <v>0</v>
      </c>
      <c r="E1447">
        <f>ROUND((E1446*D1447),4)</f>
        <v>0</v>
      </c>
    </row>
    <row r="1448" spans="1:5" x14ac:dyDescent="0.25">
      <c r="A1448" s="3" t="s">
        <v>165</v>
      </c>
      <c r="B1448" t="s">
        <v>9</v>
      </c>
      <c r="C1448" t="s">
        <v>9</v>
      </c>
      <c r="D1448" t="s">
        <v>9</v>
      </c>
      <c r="E1448">
        <f>SUM(E1446:E1447)</f>
        <v>1708.7425000000001</v>
      </c>
    </row>
    <row r="1450" spans="1:5" x14ac:dyDescent="0.25">
      <c r="A1450" s="3" t="s">
        <v>1481</v>
      </c>
      <c r="B1450" t="s">
        <v>58</v>
      </c>
    </row>
    <row r="1451" spans="1:5" ht="30" x14ac:dyDescent="0.25">
      <c r="A1451" s="3" t="s">
        <v>291</v>
      </c>
    </row>
    <row r="1452" spans="1:5" x14ac:dyDescent="0.25">
      <c r="A1452" s="3" t="s">
        <v>166</v>
      </c>
    </row>
    <row r="1454" spans="1:5" x14ac:dyDescent="0.25">
      <c r="A1454" s="3" t="s">
        <v>156</v>
      </c>
      <c r="B1454" t="s">
        <v>157</v>
      </c>
      <c r="C1454" t="s">
        <v>158</v>
      </c>
      <c r="D1454" t="s">
        <v>159</v>
      </c>
      <c r="E1454" t="s">
        <v>160</v>
      </c>
    </row>
    <row r="1455" spans="1:5" x14ac:dyDescent="0.25">
      <c r="A1455" s="3" t="s">
        <v>1448</v>
      </c>
      <c r="B1455" t="s">
        <v>161</v>
      </c>
      <c r="C1455">
        <v>0.3</v>
      </c>
      <c r="D1455">
        <v>9.9</v>
      </c>
      <c r="E1455">
        <f>ROUND((C1455*D1455),4)</f>
        <v>2.97</v>
      </c>
    </row>
    <row r="1456" spans="1:5" x14ac:dyDescent="0.25">
      <c r="A1456" s="3" t="s">
        <v>162</v>
      </c>
      <c r="B1456" t="s">
        <v>9</v>
      </c>
      <c r="C1456" t="s">
        <v>9</v>
      </c>
      <c r="D1456" t="s">
        <v>9</v>
      </c>
      <c r="E1456">
        <f>SUM(E1455:E1455)</f>
        <v>2.97</v>
      </c>
    </row>
    <row r="1458" spans="1:5" x14ac:dyDescent="0.25">
      <c r="A1458" s="3" t="s">
        <v>167</v>
      </c>
      <c r="B1458" t="s">
        <v>157</v>
      </c>
      <c r="C1458" t="s">
        <v>158</v>
      </c>
      <c r="D1458" t="s">
        <v>159</v>
      </c>
      <c r="E1458" t="s">
        <v>160</v>
      </c>
    </row>
    <row r="1459" spans="1:5" x14ac:dyDescent="0.25">
      <c r="A1459" s="3" t="s">
        <v>1244</v>
      </c>
      <c r="B1459" t="s">
        <v>168</v>
      </c>
      <c r="C1459">
        <v>8.7000000000000001E-4</v>
      </c>
      <c r="D1459">
        <v>6.93</v>
      </c>
      <c r="E1459">
        <f t="shared" ref="E1459:E1473" si="33">ROUND((C1459*D1459),4)</f>
        <v>6.0000000000000001E-3</v>
      </c>
    </row>
    <row r="1460" spans="1:5" x14ac:dyDescent="0.25">
      <c r="A1460" s="3" t="s">
        <v>1245</v>
      </c>
      <c r="B1460" t="s">
        <v>186</v>
      </c>
      <c r="C1460">
        <v>4.1399999999999996E-3</v>
      </c>
      <c r="D1460">
        <v>33.270000000000003</v>
      </c>
      <c r="E1460">
        <f t="shared" si="33"/>
        <v>0.13769999999999999</v>
      </c>
    </row>
    <row r="1461" spans="1:5" x14ac:dyDescent="0.25">
      <c r="A1461" s="3" t="s">
        <v>1246</v>
      </c>
      <c r="B1461" t="s">
        <v>168</v>
      </c>
      <c r="C1461">
        <v>4.1399999999999996E-3</v>
      </c>
      <c r="D1461">
        <v>27.73</v>
      </c>
      <c r="E1461">
        <f t="shared" si="33"/>
        <v>0.1148</v>
      </c>
    </row>
    <row r="1462" spans="1:5" x14ac:dyDescent="0.25">
      <c r="A1462" s="3" t="s">
        <v>1247</v>
      </c>
      <c r="B1462" t="s">
        <v>168</v>
      </c>
      <c r="C1462">
        <v>4.1399999999999996E-3</v>
      </c>
      <c r="D1462">
        <v>11.73</v>
      </c>
      <c r="E1462">
        <f t="shared" si="33"/>
        <v>4.8599999999999997E-2</v>
      </c>
    </row>
    <row r="1463" spans="1:5" x14ac:dyDescent="0.25">
      <c r="A1463" s="3" t="s">
        <v>1248</v>
      </c>
      <c r="B1463" t="s">
        <v>168</v>
      </c>
      <c r="C1463">
        <v>8.7000000000000001E-4</v>
      </c>
      <c r="D1463">
        <v>93.94</v>
      </c>
      <c r="E1463">
        <f t="shared" si="33"/>
        <v>8.1699999999999995E-2</v>
      </c>
    </row>
    <row r="1464" spans="1:5" ht="30" x14ac:dyDescent="0.25">
      <c r="A1464" s="3" t="s">
        <v>1250</v>
      </c>
      <c r="B1464" t="s">
        <v>168</v>
      </c>
      <c r="C1464">
        <v>8.7000000000000001E-4</v>
      </c>
      <c r="D1464">
        <v>16</v>
      </c>
      <c r="E1464">
        <f t="shared" si="33"/>
        <v>1.3899999999999999E-2</v>
      </c>
    </row>
    <row r="1465" spans="1:5" ht="60" x14ac:dyDescent="0.25">
      <c r="A1465" s="3" t="s">
        <v>1479</v>
      </c>
      <c r="B1465" t="s">
        <v>182</v>
      </c>
      <c r="C1465">
        <v>1</v>
      </c>
      <c r="D1465">
        <v>303.88</v>
      </c>
      <c r="E1465">
        <f t="shared" si="33"/>
        <v>303.88</v>
      </c>
    </row>
    <row r="1466" spans="1:5" x14ac:dyDescent="0.25">
      <c r="A1466" s="3" t="s">
        <v>1251</v>
      </c>
      <c r="B1466" t="s">
        <v>186</v>
      </c>
      <c r="C1466">
        <v>4.1399999999999996E-3</v>
      </c>
      <c r="D1466">
        <v>8.9</v>
      </c>
      <c r="E1466">
        <f t="shared" si="33"/>
        <v>3.6799999999999999E-2</v>
      </c>
    </row>
    <row r="1467" spans="1:5" x14ac:dyDescent="0.25">
      <c r="A1467" s="3" t="s">
        <v>1480</v>
      </c>
      <c r="B1467" t="s">
        <v>168</v>
      </c>
      <c r="C1467">
        <v>1</v>
      </c>
      <c r="D1467">
        <v>906.8</v>
      </c>
      <c r="E1467">
        <f t="shared" si="33"/>
        <v>906.8</v>
      </c>
    </row>
    <row r="1468" spans="1:5" ht="30" x14ac:dyDescent="0.25">
      <c r="A1468" s="3" t="s">
        <v>1395</v>
      </c>
      <c r="B1468" t="s">
        <v>168</v>
      </c>
      <c r="C1468">
        <v>1</v>
      </c>
      <c r="D1468">
        <v>7.56</v>
      </c>
      <c r="E1468">
        <f t="shared" si="33"/>
        <v>7.56</v>
      </c>
    </row>
    <row r="1469" spans="1:5" ht="30" x14ac:dyDescent="0.25">
      <c r="A1469" s="3" t="s">
        <v>1473</v>
      </c>
      <c r="B1469" t="s">
        <v>176</v>
      </c>
      <c r="C1469">
        <v>1.89</v>
      </c>
      <c r="D1469">
        <v>178.44</v>
      </c>
      <c r="E1469">
        <f t="shared" si="33"/>
        <v>337.2516</v>
      </c>
    </row>
    <row r="1470" spans="1:5" ht="30" x14ac:dyDescent="0.25">
      <c r="A1470" s="3" t="s">
        <v>1222</v>
      </c>
      <c r="B1470" t="s">
        <v>161</v>
      </c>
      <c r="C1470">
        <v>0.3</v>
      </c>
      <c r="D1470">
        <v>0.6</v>
      </c>
      <c r="E1470">
        <f t="shared" si="33"/>
        <v>0.18</v>
      </c>
    </row>
    <row r="1471" spans="1:5" ht="30" x14ac:dyDescent="0.25">
      <c r="A1471" s="3" t="s">
        <v>1223</v>
      </c>
      <c r="B1471" t="s">
        <v>161</v>
      </c>
      <c r="C1471">
        <v>0.3</v>
      </c>
      <c r="D1471">
        <v>0.7</v>
      </c>
      <c r="E1471">
        <f t="shared" si="33"/>
        <v>0.21</v>
      </c>
    </row>
    <row r="1472" spans="1:5" ht="30" x14ac:dyDescent="0.25">
      <c r="A1472" s="3" t="s">
        <v>1224</v>
      </c>
      <c r="B1472" t="s">
        <v>161</v>
      </c>
      <c r="C1472">
        <v>0.3</v>
      </c>
      <c r="D1472">
        <v>0.09</v>
      </c>
      <c r="E1472">
        <f t="shared" si="33"/>
        <v>2.7E-2</v>
      </c>
    </row>
    <row r="1473" spans="1:5" ht="30" x14ac:dyDescent="0.25">
      <c r="A1473" s="3" t="s">
        <v>1225</v>
      </c>
      <c r="B1473" t="s">
        <v>161</v>
      </c>
      <c r="C1473">
        <v>0.3</v>
      </c>
      <c r="D1473">
        <v>0.04</v>
      </c>
      <c r="E1473">
        <f t="shared" si="33"/>
        <v>1.2E-2</v>
      </c>
    </row>
    <row r="1474" spans="1:5" x14ac:dyDescent="0.25">
      <c r="A1474" s="3" t="s">
        <v>162</v>
      </c>
      <c r="B1474" t="s">
        <v>9</v>
      </c>
      <c r="C1474" t="s">
        <v>9</v>
      </c>
      <c r="D1474" t="s">
        <v>9</v>
      </c>
      <c r="E1474">
        <f>SUM(E1459:E1473)</f>
        <v>1556.3601000000001</v>
      </c>
    </row>
    <row r="1476" spans="1:5" x14ac:dyDescent="0.25">
      <c r="A1476" s="3" t="s">
        <v>163</v>
      </c>
      <c r="B1476" t="s">
        <v>9</v>
      </c>
      <c r="C1476" t="s">
        <v>9</v>
      </c>
      <c r="D1476" t="s">
        <v>9</v>
      </c>
      <c r="E1476">
        <f>E1456+E1474</f>
        <v>1559.3301000000001</v>
      </c>
    </row>
    <row r="1477" spans="1:5" x14ac:dyDescent="0.25">
      <c r="A1477" s="3" t="s">
        <v>164</v>
      </c>
      <c r="B1477" t="s">
        <v>9</v>
      </c>
      <c r="C1477" t="s">
        <v>9</v>
      </c>
      <c r="D1477" s="2">
        <v>0</v>
      </c>
      <c r="E1477">
        <f>ROUND((E1476*D1477),4)</f>
        <v>0</v>
      </c>
    </row>
    <row r="1478" spans="1:5" x14ac:dyDescent="0.25">
      <c r="A1478" s="3" t="s">
        <v>165</v>
      </c>
      <c r="B1478" t="s">
        <v>9</v>
      </c>
      <c r="C1478" t="s">
        <v>9</v>
      </c>
      <c r="D1478" t="s">
        <v>9</v>
      </c>
      <c r="E1478">
        <f>SUM(E1476:E1477)</f>
        <v>1559.3301000000001</v>
      </c>
    </row>
    <row r="1480" spans="1:5" x14ac:dyDescent="0.25">
      <c r="A1480" s="3" t="s">
        <v>1215</v>
      </c>
      <c r="B1480" t="s">
        <v>143</v>
      </c>
    </row>
    <row r="1481" spans="1:5" ht="30" x14ac:dyDescent="0.25">
      <c r="A1481" s="3" t="s">
        <v>1482</v>
      </c>
    </row>
    <row r="1482" spans="1:5" x14ac:dyDescent="0.25">
      <c r="A1482" s="3" t="s">
        <v>166</v>
      </c>
    </row>
    <row r="1484" spans="1:5" x14ac:dyDescent="0.25">
      <c r="A1484" s="3" t="s">
        <v>156</v>
      </c>
      <c r="B1484" t="s">
        <v>157</v>
      </c>
      <c r="C1484" t="s">
        <v>158</v>
      </c>
      <c r="D1484" t="s">
        <v>159</v>
      </c>
      <c r="E1484" t="s">
        <v>160</v>
      </c>
    </row>
    <row r="1485" spans="1:5" x14ac:dyDescent="0.25">
      <c r="A1485" s="3" t="s">
        <v>1388</v>
      </c>
      <c r="B1485" t="s">
        <v>161</v>
      </c>
      <c r="C1485">
        <v>13.36</v>
      </c>
      <c r="D1485">
        <v>8.6199999999999992</v>
      </c>
      <c r="E1485">
        <f>ROUND((C1485*D1485),4)</f>
        <v>115.1632</v>
      </c>
    </row>
    <row r="1486" spans="1:5" x14ac:dyDescent="0.25">
      <c r="A1486" s="3" t="s">
        <v>1389</v>
      </c>
      <c r="B1486" t="s">
        <v>161</v>
      </c>
      <c r="C1486">
        <v>13.36</v>
      </c>
      <c r="D1486">
        <v>11.31</v>
      </c>
      <c r="E1486">
        <f>ROUND((C1486*D1486),4)</f>
        <v>151.10159999999999</v>
      </c>
    </row>
    <row r="1487" spans="1:5" x14ac:dyDescent="0.25">
      <c r="A1487" s="3" t="s">
        <v>1242</v>
      </c>
      <c r="B1487" t="s">
        <v>161</v>
      </c>
      <c r="C1487">
        <v>0.69299999999999995</v>
      </c>
      <c r="D1487">
        <v>7.68</v>
      </c>
      <c r="E1487">
        <f>ROUND((C1487*D1487),4)</f>
        <v>5.3221999999999996</v>
      </c>
    </row>
    <row r="1488" spans="1:5" x14ac:dyDescent="0.25">
      <c r="A1488" s="3" t="s">
        <v>1448</v>
      </c>
      <c r="B1488" t="s">
        <v>161</v>
      </c>
      <c r="C1488">
        <v>5.6929999999999996</v>
      </c>
      <c r="D1488">
        <v>9.9</v>
      </c>
      <c r="E1488">
        <f>ROUND((C1488*D1488),4)</f>
        <v>56.360700000000001</v>
      </c>
    </row>
    <row r="1489" spans="1:5" x14ac:dyDescent="0.25">
      <c r="A1489" s="3" t="s">
        <v>162</v>
      </c>
      <c r="B1489" t="s">
        <v>9</v>
      </c>
      <c r="C1489" t="s">
        <v>9</v>
      </c>
      <c r="D1489" t="s">
        <v>9</v>
      </c>
      <c r="E1489">
        <f>SUM(E1485:E1488)</f>
        <v>327.9477</v>
      </c>
    </row>
    <row r="1491" spans="1:5" x14ac:dyDescent="0.25">
      <c r="A1491" s="3" t="s">
        <v>167</v>
      </c>
      <c r="B1491" t="s">
        <v>157</v>
      </c>
      <c r="C1491" t="s">
        <v>158</v>
      </c>
      <c r="D1491" t="s">
        <v>159</v>
      </c>
      <c r="E1491" t="s">
        <v>160</v>
      </c>
    </row>
    <row r="1492" spans="1:5" x14ac:dyDescent="0.25">
      <c r="A1492" s="3" t="s">
        <v>1244</v>
      </c>
      <c r="B1492" t="s">
        <v>168</v>
      </c>
      <c r="C1492">
        <v>9.6007400000000007E-2</v>
      </c>
      <c r="D1492">
        <v>6.93</v>
      </c>
      <c r="E1492">
        <f t="shared" ref="E1492:E1510" si="34">ROUND((C1492*D1492),4)</f>
        <v>0.6653</v>
      </c>
    </row>
    <row r="1493" spans="1:5" x14ac:dyDescent="0.25">
      <c r="A1493" s="3" t="s">
        <v>1245</v>
      </c>
      <c r="B1493" t="s">
        <v>186</v>
      </c>
      <c r="C1493">
        <v>0.45686280000000001</v>
      </c>
      <c r="D1493">
        <v>33.270000000000003</v>
      </c>
      <c r="E1493">
        <f t="shared" si="34"/>
        <v>15.1998</v>
      </c>
    </row>
    <row r="1494" spans="1:5" x14ac:dyDescent="0.25">
      <c r="A1494" s="3" t="s">
        <v>1246</v>
      </c>
      <c r="B1494" t="s">
        <v>168</v>
      </c>
      <c r="C1494">
        <v>0.45686280000000001</v>
      </c>
      <c r="D1494">
        <v>27.73</v>
      </c>
      <c r="E1494">
        <f t="shared" si="34"/>
        <v>12.668799999999999</v>
      </c>
    </row>
    <row r="1495" spans="1:5" x14ac:dyDescent="0.25">
      <c r="A1495" s="3" t="s">
        <v>1247</v>
      </c>
      <c r="B1495" t="s">
        <v>168</v>
      </c>
      <c r="C1495">
        <v>0.45686280000000001</v>
      </c>
      <c r="D1495">
        <v>11.73</v>
      </c>
      <c r="E1495">
        <f t="shared" si="34"/>
        <v>5.359</v>
      </c>
    </row>
    <row r="1496" spans="1:5" x14ac:dyDescent="0.25">
      <c r="A1496" s="3" t="s">
        <v>1248</v>
      </c>
      <c r="B1496" t="s">
        <v>168</v>
      </c>
      <c r="C1496">
        <v>9.6007400000000007E-2</v>
      </c>
      <c r="D1496">
        <v>93.94</v>
      </c>
      <c r="E1496">
        <f t="shared" si="34"/>
        <v>9.0189000000000004</v>
      </c>
    </row>
    <row r="1497" spans="1:5" ht="30" x14ac:dyDescent="0.25">
      <c r="A1497" s="3" t="s">
        <v>1390</v>
      </c>
      <c r="B1497" t="s">
        <v>176</v>
      </c>
      <c r="C1497">
        <v>12.6</v>
      </c>
      <c r="D1497">
        <v>32.94</v>
      </c>
      <c r="E1497">
        <f t="shared" si="34"/>
        <v>415.04399999999998</v>
      </c>
    </row>
    <row r="1498" spans="1:5" ht="30" x14ac:dyDescent="0.25">
      <c r="A1498" s="3" t="s">
        <v>1440</v>
      </c>
      <c r="B1498" t="s">
        <v>176</v>
      </c>
      <c r="C1498">
        <v>6</v>
      </c>
      <c r="D1498">
        <v>26.24</v>
      </c>
      <c r="E1498">
        <f t="shared" si="34"/>
        <v>157.44</v>
      </c>
    </row>
    <row r="1499" spans="1:5" ht="30" x14ac:dyDescent="0.25">
      <c r="A1499" s="3" t="s">
        <v>1392</v>
      </c>
      <c r="B1499" t="s">
        <v>179</v>
      </c>
      <c r="C1499">
        <v>11.8</v>
      </c>
      <c r="D1499">
        <v>28.57</v>
      </c>
      <c r="E1499">
        <f t="shared" si="34"/>
        <v>337.12599999999998</v>
      </c>
    </row>
    <row r="1500" spans="1:5" ht="30" x14ac:dyDescent="0.25">
      <c r="A1500" s="3" t="s">
        <v>1441</v>
      </c>
      <c r="B1500" t="s">
        <v>168</v>
      </c>
      <c r="C1500">
        <v>8</v>
      </c>
      <c r="D1500">
        <v>58.19</v>
      </c>
      <c r="E1500">
        <f t="shared" si="34"/>
        <v>465.52</v>
      </c>
    </row>
    <row r="1501" spans="1:5" ht="30" x14ac:dyDescent="0.25">
      <c r="A1501" s="3" t="s">
        <v>1250</v>
      </c>
      <c r="B1501" t="s">
        <v>168</v>
      </c>
      <c r="C1501">
        <v>9.6007400000000007E-2</v>
      </c>
      <c r="D1501">
        <v>16</v>
      </c>
      <c r="E1501">
        <f t="shared" si="34"/>
        <v>1.5361</v>
      </c>
    </row>
    <row r="1502" spans="1:5" x14ac:dyDescent="0.25">
      <c r="A1502" s="3" t="s">
        <v>1251</v>
      </c>
      <c r="B1502" t="s">
        <v>186</v>
      </c>
      <c r="C1502">
        <v>0.45686280000000001</v>
      </c>
      <c r="D1502">
        <v>8.9</v>
      </c>
      <c r="E1502">
        <f t="shared" si="34"/>
        <v>4.0660999999999996</v>
      </c>
    </row>
    <row r="1503" spans="1:5" x14ac:dyDescent="0.25">
      <c r="A1503" s="3" t="s">
        <v>1449</v>
      </c>
      <c r="B1503" t="s">
        <v>179</v>
      </c>
      <c r="C1503">
        <v>2.464</v>
      </c>
      <c r="D1503">
        <v>4.41</v>
      </c>
      <c r="E1503">
        <f t="shared" si="34"/>
        <v>10.866199999999999</v>
      </c>
    </row>
    <row r="1504" spans="1:5" x14ac:dyDescent="0.25">
      <c r="A1504" s="3" t="s">
        <v>1442</v>
      </c>
      <c r="B1504" t="s">
        <v>179</v>
      </c>
      <c r="C1504">
        <v>1</v>
      </c>
      <c r="D1504">
        <v>8.67</v>
      </c>
      <c r="E1504">
        <f t="shared" si="34"/>
        <v>8.67</v>
      </c>
    </row>
    <row r="1505" spans="1:5" ht="30" x14ac:dyDescent="0.25">
      <c r="A1505" s="3" t="s">
        <v>1443</v>
      </c>
      <c r="B1505" t="s">
        <v>168</v>
      </c>
      <c r="C1505">
        <v>4</v>
      </c>
      <c r="D1505">
        <v>8.2200000000000006</v>
      </c>
      <c r="E1505">
        <f t="shared" si="34"/>
        <v>32.880000000000003</v>
      </c>
    </row>
    <row r="1506" spans="1:5" x14ac:dyDescent="0.25">
      <c r="A1506" s="3" t="s">
        <v>1450</v>
      </c>
      <c r="B1506" t="s">
        <v>176</v>
      </c>
      <c r="C1506">
        <v>1.54</v>
      </c>
      <c r="D1506">
        <v>69.33</v>
      </c>
      <c r="E1506">
        <f t="shared" si="34"/>
        <v>106.76819999999999</v>
      </c>
    </row>
    <row r="1507" spans="1:5" ht="30" x14ac:dyDescent="0.25">
      <c r="A1507" s="3" t="s">
        <v>1222</v>
      </c>
      <c r="B1507" t="s">
        <v>161</v>
      </c>
      <c r="C1507">
        <v>33.106000000000002</v>
      </c>
      <c r="D1507">
        <v>0.6</v>
      </c>
      <c r="E1507">
        <f t="shared" si="34"/>
        <v>19.863600000000002</v>
      </c>
    </row>
    <row r="1508" spans="1:5" ht="30" x14ac:dyDescent="0.25">
      <c r="A1508" s="3" t="s">
        <v>1223</v>
      </c>
      <c r="B1508" t="s">
        <v>161</v>
      </c>
      <c r="C1508">
        <v>33.106000000000002</v>
      </c>
      <c r="D1508">
        <v>0.7</v>
      </c>
      <c r="E1508">
        <f t="shared" si="34"/>
        <v>23.174199999999999</v>
      </c>
    </row>
    <row r="1509" spans="1:5" ht="30" x14ac:dyDescent="0.25">
      <c r="A1509" s="3" t="s">
        <v>1224</v>
      </c>
      <c r="B1509" t="s">
        <v>161</v>
      </c>
      <c r="C1509">
        <v>33.106000000000002</v>
      </c>
      <c r="D1509">
        <v>0.09</v>
      </c>
      <c r="E1509">
        <f t="shared" si="34"/>
        <v>2.9794999999999998</v>
      </c>
    </row>
    <row r="1510" spans="1:5" ht="30" x14ac:dyDescent="0.25">
      <c r="A1510" s="3" t="s">
        <v>1225</v>
      </c>
      <c r="B1510" t="s">
        <v>161</v>
      </c>
      <c r="C1510">
        <v>33.106000000000002</v>
      </c>
      <c r="D1510">
        <v>0.04</v>
      </c>
      <c r="E1510">
        <f t="shared" si="34"/>
        <v>1.3242</v>
      </c>
    </row>
    <row r="1511" spans="1:5" x14ac:dyDescent="0.25">
      <c r="A1511" s="3" t="s">
        <v>162</v>
      </c>
      <c r="B1511" t="s">
        <v>9</v>
      </c>
      <c r="C1511" t="s">
        <v>9</v>
      </c>
      <c r="D1511" t="s">
        <v>9</v>
      </c>
      <c r="E1511">
        <f>SUM(E1492:E1510)</f>
        <v>1630.1698999999999</v>
      </c>
    </row>
    <row r="1513" spans="1:5" x14ac:dyDescent="0.25">
      <c r="A1513" s="3" t="s">
        <v>163</v>
      </c>
      <c r="B1513" t="s">
        <v>9</v>
      </c>
      <c r="C1513" t="s">
        <v>9</v>
      </c>
      <c r="D1513" t="s">
        <v>9</v>
      </c>
      <c r="E1513">
        <f>E1489+E1511</f>
        <v>1958.1175999999998</v>
      </c>
    </row>
    <row r="1514" spans="1:5" x14ac:dyDescent="0.25">
      <c r="A1514" s="3" t="s">
        <v>164</v>
      </c>
      <c r="B1514" t="s">
        <v>9</v>
      </c>
      <c r="C1514" t="s">
        <v>9</v>
      </c>
      <c r="D1514" s="2">
        <v>0</v>
      </c>
      <c r="E1514">
        <f>ROUND((E1513*D1514),4)</f>
        <v>0</v>
      </c>
    </row>
    <row r="1515" spans="1:5" x14ac:dyDescent="0.25">
      <c r="A1515" s="3" t="s">
        <v>165</v>
      </c>
      <c r="B1515" t="s">
        <v>9</v>
      </c>
      <c r="C1515" t="s">
        <v>9</v>
      </c>
      <c r="D1515" t="s">
        <v>9</v>
      </c>
      <c r="E1515">
        <f>SUM(E1513:E1514)</f>
        <v>1958.1175999999998</v>
      </c>
    </row>
    <row r="1517" spans="1:5" x14ac:dyDescent="0.25">
      <c r="A1517" s="3" t="s">
        <v>1215</v>
      </c>
      <c r="B1517" t="s">
        <v>144</v>
      </c>
    </row>
    <row r="1518" spans="1:5" ht="30" x14ac:dyDescent="0.25">
      <c r="A1518" s="3" t="s">
        <v>1483</v>
      </c>
    </row>
    <row r="1519" spans="1:5" x14ac:dyDescent="0.25">
      <c r="A1519" s="3" t="s">
        <v>166</v>
      </c>
    </row>
    <row r="1521" spans="1:5" x14ac:dyDescent="0.25">
      <c r="A1521" s="3" t="s">
        <v>156</v>
      </c>
      <c r="B1521" t="s">
        <v>157</v>
      </c>
      <c r="C1521" t="s">
        <v>158</v>
      </c>
      <c r="D1521" t="s">
        <v>159</v>
      </c>
      <c r="E1521" t="s">
        <v>160</v>
      </c>
    </row>
    <row r="1522" spans="1:5" x14ac:dyDescent="0.25">
      <c r="A1522" s="3" t="s">
        <v>1388</v>
      </c>
      <c r="B1522" t="s">
        <v>161</v>
      </c>
      <c r="C1522">
        <v>14.38</v>
      </c>
      <c r="D1522">
        <v>8.6199999999999992</v>
      </c>
      <c r="E1522">
        <f>ROUND((C1522*D1522),4)</f>
        <v>123.9556</v>
      </c>
    </row>
    <row r="1523" spans="1:5" x14ac:dyDescent="0.25">
      <c r="A1523" s="3" t="s">
        <v>1389</v>
      </c>
      <c r="B1523" t="s">
        <v>161</v>
      </c>
      <c r="C1523">
        <v>14.38</v>
      </c>
      <c r="D1523">
        <v>11.31</v>
      </c>
      <c r="E1523">
        <f>ROUND((C1523*D1523),4)</f>
        <v>162.6378</v>
      </c>
    </row>
    <row r="1524" spans="1:5" x14ac:dyDescent="0.25">
      <c r="A1524" s="3" t="s">
        <v>1242</v>
      </c>
      <c r="B1524" t="s">
        <v>161</v>
      </c>
      <c r="C1524">
        <v>0.9</v>
      </c>
      <c r="D1524">
        <v>7.68</v>
      </c>
      <c r="E1524">
        <f>ROUND((C1524*D1524),4)</f>
        <v>6.9119999999999999</v>
      </c>
    </row>
    <row r="1525" spans="1:5" x14ac:dyDescent="0.25">
      <c r="A1525" s="3" t="s">
        <v>1448</v>
      </c>
      <c r="B1525" t="s">
        <v>161</v>
      </c>
      <c r="C1525">
        <v>5.9</v>
      </c>
      <c r="D1525">
        <v>9.9</v>
      </c>
      <c r="E1525">
        <f>ROUND((C1525*D1525),4)</f>
        <v>58.41</v>
      </c>
    </row>
    <row r="1526" spans="1:5" x14ac:dyDescent="0.25">
      <c r="A1526" s="3" t="s">
        <v>162</v>
      </c>
      <c r="B1526" t="s">
        <v>9</v>
      </c>
      <c r="C1526" t="s">
        <v>9</v>
      </c>
      <c r="D1526" t="s">
        <v>9</v>
      </c>
      <c r="E1526">
        <f>SUM(E1522:E1525)</f>
        <v>351.91539999999998</v>
      </c>
    </row>
    <row r="1528" spans="1:5" x14ac:dyDescent="0.25">
      <c r="A1528" s="3" t="s">
        <v>167</v>
      </c>
      <c r="B1528" t="s">
        <v>157</v>
      </c>
      <c r="C1528" t="s">
        <v>158</v>
      </c>
      <c r="D1528" t="s">
        <v>159</v>
      </c>
      <c r="E1528" t="s">
        <v>160</v>
      </c>
    </row>
    <row r="1529" spans="1:5" x14ac:dyDescent="0.25">
      <c r="A1529" s="3" t="s">
        <v>1244</v>
      </c>
      <c r="B1529" t="s">
        <v>168</v>
      </c>
      <c r="C1529">
        <v>0.10312399999999999</v>
      </c>
      <c r="D1529">
        <v>6.93</v>
      </c>
      <c r="E1529">
        <f t="shared" ref="E1529:E1547" si="35">ROUND((C1529*D1529),4)</f>
        <v>0.71460000000000001</v>
      </c>
    </row>
    <row r="1530" spans="1:5" x14ac:dyDescent="0.25">
      <c r="A1530" s="3" t="s">
        <v>1245</v>
      </c>
      <c r="B1530" t="s">
        <v>186</v>
      </c>
      <c r="C1530">
        <v>0.490728</v>
      </c>
      <c r="D1530">
        <v>33.270000000000003</v>
      </c>
      <c r="E1530">
        <f t="shared" si="35"/>
        <v>16.326499999999999</v>
      </c>
    </row>
    <row r="1531" spans="1:5" x14ac:dyDescent="0.25">
      <c r="A1531" s="3" t="s">
        <v>1246</v>
      </c>
      <c r="B1531" t="s">
        <v>168</v>
      </c>
      <c r="C1531">
        <v>0.490728</v>
      </c>
      <c r="D1531">
        <v>27.73</v>
      </c>
      <c r="E1531">
        <f t="shared" si="35"/>
        <v>13.607900000000001</v>
      </c>
    </row>
    <row r="1532" spans="1:5" x14ac:dyDescent="0.25">
      <c r="A1532" s="3" t="s">
        <v>1247</v>
      </c>
      <c r="B1532" t="s">
        <v>168</v>
      </c>
      <c r="C1532">
        <v>0.490728</v>
      </c>
      <c r="D1532">
        <v>11.73</v>
      </c>
      <c r="E1532">
        <f t="shared" si="35"/>
        <v>5.7561999999999998</v>
      </c>
    </row>
    <row r="1533" spans="1:5" x14ac:dyDescent="0.25">
      <c r="A1533" s="3" t="s">
        <v>1248</v>
      </c>
      <c r="B1533" t="s">
        <v>168</v>
      </c>
      <c r="C1533">
        <v>0.10312399999999999</v>
      </c>
      <c r="D1533">
        <v>93.94</v>
      </c>
      <c r="E1533">
        <f t="shared" si="35"/>
        <v>9.6875</v>
      </c>
    </row>
    <row r="1534" spans="1:5" ht="30" x14ac:dyDescent="0.25">
      <c r="A1534" s="3" t="s">
        <v>1390</v>
      </c>
      <c r="B1534" t="s">
        <v>176</v>
      </c>
      <c r="C1534">
        <v>16.8</v>
      </c>
      <c r="D1534">
        <v>32.94</v>
      </c>
      <c r="E1534">
        <f t="shared" si="35"/>
        <v>553.39200000000005</v>
      </c>
    </row>
    <row r="1535" spans="1:5" ht="30" x14ac:dyDescent="0.25">
      <c r="A1535" s="3" t="s">
        <v>1440</v>
      </c>
      <c r="B1535" t="s">
        <v>176</v>
      </c>
      <c r="C1535">
        <v>8</v>
      </c>
      <c r="D1535">
        <v>26.24</v>
      </c>
      <c r="E1535">
        <f t="shared" si="35"/>
        <v>209.92</v>
      </c>
    </row>
    <row r="1536" spans="1:5" ht="30" x14ac:dyDescent="0.25">
      <c r="A1536" s="3" t="s">
        <v>1392</v>
      </c>
      <c r="B1536" t="s">
        <v>179</v>
      </c>
      <c r="C1536">
        <v>15.4</v>
      </c>
      <c r="D1536">
        <v>28.57</v>
      </c>
      <c r="E1536">
        <f t="shared" si="35"/>
        <v>439.97800000000001</v>
      </c>
    </row>
    <row r="1537" spans="1:5" ht="30" x14ac:dyDescent="0.25">
      <c r="A1537" s="3" t="s">
        <v>1441</v>
      </c>
      <c r="B1537" t="s">
        <v>168</v>
      </c>
      <c r="C1537">
        <v>10</v>
      </c>
      <c r="D1537">
        <v>58.19</v>
      </c>
      <c r="E1537">
        <f t="shared" si="35"/>
        <v>581.9</v>
      </c>
    </row>
    <row r="1538" spans="1:5" ht="30" x14ac:dyDescent="0.25">
      <c r="A1538" s="3" t="s">
        <v>1250</v>
      </c>
      <c r="B1538" t="s">
        <v>168</v>
      </c>
      <c r="C1538">
        <v>0.10312399999999999</v>
      </c>
      <c r="D1538">
        <v>16</v>
      </c>
      <c r="E1538">
        <f t="shared" si="35"/>
        <v>1.65</v>
      </c>
    </row>
    <row r="1539" spans="1:5" x14ac:dyDescent="0.25">
      <c r="A1539" s="3" t="s">
        <v>1251</v>
      </c>
      <c r="B1539" t="s">
        <v>186</v>
      </c>
      <c r="C1539">
        <v>0.490728</v>
      </c>
      <c r="D1539">
        <v>8.9</v>
      </c>
      <c r="E1539">
        <f t="shared" si="35"/>
        <v>4.3674999999999997</v>
      </c>
    </row>
    <row r="1540" spans="1:5" x14ac:dyDescent="0.25">
      <c r="A1540" s="3" t="s">
        <v>1449</v>
      </c>
      <c r="B1540" t="s">
        <v>179</v>
      </c>
      <c r="C1540">
        <v>3.2</v>
      </c>
      <c r="D1540">
        <v>4.41</v>
      </c>
      <c r="E1540">
        <f t="shared" si="35"/>
        <v>14.112</v>
      </c>
    </row>
    <row r="1541" spans="1:5" x14ac:dyDescent="0.25">
      <c r="A1541" s="3" t="s">
        <v>1442</v>
      </c>
      <c r="B1541" t="s">
        <v>179</v>
      </c>
      <c r="C1541">
        <v>1</v>
      </c>
      <c r="D1541">
        <v>8.67</v>
      </c>
      <c r="E1541">
        <f t="shared" si="35"/>
        <v>8.67</v>
      </c>
    </row>
    <row r="1542" spans="1:5" ht="30" x14ac:dyDescent="0.25">
      <c r="A1542" s="3" t="s">
        <v>1443</v>
      </c>
      <c r="B1542" t="s">
        <v>168</v>
      </c>
      <c r="C1542">
        <v>5</v>
      </c>
      <c r="D1542">
        <v>8.2200000000000006</v>
      </c>
      <c r="E1542">
        <f t="shared" si="35"/>
        <v>41.1</v>
      </c>
    </row>
    <row r="1543" spans="1:5" x14ac:dyDescent="0.25">
      <c r="A1543" s="3" t="s">
        <v>1450</v>
      </c>
      <c r="B1543" t="s">
        <v>176</v>
      </c>
      <c r="C1543">
        <v>2</v>
      </c>
      <c r="D1543">
        <v>69.33</v>
      </c>
      <c r="E1543">
        <f t="shared" si="35"/>
        <v>138.66</v>
      </c>
    </row>
    <row r="1544" spans="1:5" ht="30" x14ac:dyDescent="0.25">
      <c r="A1544" s="3" t="s">
        <v>1222</v>
      </c>
      <c r="B1544" t="s">
        <v>161</v>
      </c>
      <c r="C1544">
        <v>35.56</v>
      </c>
      <c r="D1544">
        <v>0.6</v>
      </c>
      <c r="E1544">
        <f t="shared" si="35"/>
        <v>21.335999999999999</v>
      </c>
    </row>
    <row r="1545" spans="1:5" ht="30" x14ac:dyDescent="0.25">
      <c r="A1545" s="3" t="s">
        <v>1223</v>
      </c>
      <c r="B1545" t="s">
        <v>161</v>
      </c>
      <c r="C1545">
        <v>35.56</v>
      </c>
      <c r="D1545">
        <v>0.7</v>
      </c>
      <c r="E1545">
        <f t="shared" si="35"/>
        <v>24.891999999999999</v>
      </c>
    </row>
    <row r="1546" spans="1:5" ht="30" x14ac:dyDescent="0.25">
      <c r="A1546" s="3" t="s">
        <v>1224</v>
      </c>
      <c r="B1546" t="s">
        <v>161</v>
      </c>
      <c r="C1546">
        <v>35.56</v>
      </c>
      <c r="D1546">
        <v>0.09</v>
      </c>
      <c r="E1546">
        <f t="shared" si="35"/>
        <v>3.2004000000000001</v>
      </c>
    </row>
    <row r="1547" spans="1:5" ht="30" x14ac:dyDescent="0.25">
      <c r="A1547" s="3" t="s">
        <v>1225</v>
      </c>
      <c r="B1547" t="s">
        <v>161</v>
      </c>
      <c r="C1547">
        <v>35.56</v>
      </c>
      <c r="D1547">
        <v>0.04</v>
      </c>
      <c r="E1547">
        <f t="shared" si="35"/>
        <v>1.4224000000000001</v>
      </c>
    </row>
    <row r="1548" spans="1:5" x14ac:dyDescent="0.25">
      <c r="A1548" s="3" t="s">
        <v>162</v>
      </c>
      <c r="B1548" t="s">
        <v>9</v>
      </c>
      <c r="C1548" t="s">
        <v>9</v>
      </c>
      <c r="D1548" t="s">
        <v>9</v>
      </c>
      <c r="E1548">
        <f>SUM(E1529:E1547)</f>
        <v>2090.6930000000002</v>
      </c>
    </row>
    <row r="1550" spans="1:5" x14ac:dyDescent="0.25">
      <c r="A1550" s="3" t="s">
        <v>163</v>
      </c>
      <c r="B1550" t="s">
        <v>9</v>
      </c>
      <c r="C1550" t="s">
        <v>9</v>
      </c>
      <c r="D1550" t="s">
        <v>9</v>
      </c>
      <c r="E1550">
        <f>E1526+E1548</f>
        <v>2442.6084000000001</v>
      </c>
    </row>
    <row r="1551" spans="1:5" x14ac:dyDescent="0.25">
      <c r="A1551" s="3" t="s">
        <v>164</v>
      </c>
      <c r="B1551" t="s">
        <v>9</v>
      </c>
      <c r="C1551" t="s">
        <v>9</v>
      </c>
      <c r="D1551" s="2">
        <v>0</v>
      </c>
      <c r="E1551">
        <f>ROUND((E1550*D1551),4)</f>
        <v>0</v>
      </c>
    </row>
    <row r="1552" spans="1:5" x14ac:dyDescent="0.25">
      <c r="A1552" s="3" t="s">
        <v>165</v>
      </c>
      <c r="B1552" t="s">
        <v>9</v>
      </c>
      <c r="C1552" t="s">
        <v>9</v>
      </c>
      <c r="D1552" t="s">
        <v>9</v>
      </c>
      <c r="E1552">
        <f>SUM(E1550:E1551)</f>
        <v>2442.6084000000001</v>
      </c>
    </row>
    <row r="1554" spans="1:5" x14ac:dyDescent="0.25">
      <c r="A1554" s="3" t="s">
        <v>1215</v>
      </c>
      <c r="B1554" t="s">
        <v>145</v>
      </c>
    </row>
    <row r="1555" spans="1:5" ht="30" x14ac:dyDescent="0.25">
      <c r="A1555" s="3" t="s">
        <v>1484</v>
      </c>
    </row>
    <row r="1556" spans="1:5" x14ac:dyDescent="0.25">
      <c r="A1556" s="3" t="s">
        <v>166</v>
      </c>
    </row>
    <row r="1558" spans="1:5" x14ac:dyDescent="0.25">
      <c r="A1558" s="3" t="s">
        <v>156</v>
      </c>
      <c r="B1558" t="s">
        <v>157</v>
      </c>
      <c r="C1558" t="s">
        <v>158</v>
      </c>
      <c r="D1558" t="s">
        <v>159</v>
      </c>
      <c r="E1558" t="s">
        <v>160</v>
      </c>
    </row>
    <row r="1559" spans="1:5" x14ac:dyDescent="0.25">
      <c r="A1559" s="3" t="s">
        <v>1388</v>
      </c>
      <c r="B1559" t="s">
        <v>161</v>
      </c>
      <c r="C1559">
        <v>31.52</v>
      </c>
      <c r="D1559">
        <v>8.6199999999999992</v>
      </c>
      <c r="E1559">
        <f>ROUND((C1559*D1559),4)</f>
        <v>271.70240000000001</v>
      </c>
    </row>
    <row r="1560" spans="1:5" x14ac:dyDescent="0.25">
      <c r="A1560" s="3" t="s">
        <v>1389</v>
      </c>
      <c r="B1560" t="s">
        <v>161</v>
      </c>
      <c r="C1560">
        <v>31.52</v>
      </c>
      <c r="D1560">
        <v>11.31</v>
      </c>
      <c r="E1560">
        <f>ROUND((C1560*D1560),4)</f>
        <v>356.49119999999999</v>
      </c>
    </row>
    <row r="1561" spans="1:5" x14ac:dyDescent="0.25">
      <c r="A1561" s="3" t="s">
        <v>1242</v>
      </c>
      <c r="B1561" t="s">
        <v>161</v>
      </c>
      <c r="C1561">
        <v>2.25</v>
      </c>
      <c r="D1561">
        <v>7.68</v>
      </c>
      <c r="E1561">
        <f>ROUND((C1561*D1561),4)</f>
        <v>17.28</v>
      </c>
    </row>
    <row r="1562" spans="1:5" x14ac:dyDescent="0.25">
      <c r="A1562" s="3" t="s">
        <v>1448</v>
      </c>
      <c r="B1562" t="s">
        <v>161</v>
      </c>
      <c r="C1562">
        <v>12.25</v>
      </c>
      <c r="D1562">
        <v>9.9</v>
      </c>
      <c r="E1562">
        <f>ROUND((C1562*D1562),4)</f>
        <v>121.27500000000001</v>
      </c>
    </row>
    <row r="1563" spans="1:5" x14ac:dyDescent="0.25">
      <c r="A1563" s="3" t="s">
        <v>162</v>
      </c>
      <c r="B1563" t="s">
        <v>9</v>
      </c>
      <c r="C1563" t="s">
        <v>9</v>
      </c>
      <c r="D1563" t="s">
        <v>9</v>
      </c>
      <c r="E1563">
        <f>SUM(E1559:E1562)</f>
        <v>766.74860000000001</v>
      </c>
    </row>
    <row r="1565" spans="1:5" x14ac:dyDescent="0.25">
      <c r="A1565" s="3" t="s">
        <v>167</v>
      </c>
      <c r="B1565" t="s">
        <v>157</v>
      </c>
      <c r="C1565" t="s">
        <v>158</v>
      </c>
      <c r="D1565" t="s">
        <v>159</v>
      </c>
      <c r="E1565" t="s">
        <v>160</v>
      </c>
    </row>
    <row r="1566" spans="1:5" x14ac:dyDescent="0.25">
      <c r="A1566" s="3" t="s">
        <v>1244</v>
      </c>
      <c r="B1566" t="s">
        <v>168</v>
      </c>
      <c r="C1566">
        <v>0.22486600000000001</v>
      </c>
      <c r="D1566">
        <v>6.93</v>
      </c>
      <c r="E1566">
        <f t="shared" ref="E1566:E1584" si="36">ROUND((C1566*D1566),4)</f>
        <v>1.5583</v>
      </c>
    </row>
    <row r="1567" spans="1:5" x14ac:dyDescent="0.25">
      <c r="A1567" s="3" t="s">
        <v>1245</v>
      </c>
      <c r="B1567" t="s">
        <v>186</v>
      </c>
      <c r="C1567">
        <v>1.070052</v>
      </c>
      <c r="D1567">
        <v>33.270000000000003</v>
      </c>
      <c r="E1567">
        <f t="shared" si="36"/>
        <v>35.6006</v>
      </c>
    </row>
    <row r="1568" spans="1:5" x14ac:dyDescent="0.25">
      <c r="A1568" s="3" t="s">
        <v>1246</v>
      </c>
      <c r="B1568" t="s">
        <v>168</v>
      </c>
      <c r="C1568">
        <v>1.070052</v>
      </c>
      <c r="D1568">
        <v>27.73</v>
      </c>
      <c r="E1568">
        <f t="shared" si="36"/>
        <v>29.672499999999999</v>
      </c>
    </row>
    <row r="1569" spans="1:5" x14ac:dyDescent="0.25">
      <c r="A1569" s="3" t="s">
        <v>1247</v>
      </c>
      <c r="B1569" t="s">
        <v>168</v>
      </c>
      <c r="C1569">
        <v>1.070052</v>
      </c>
      <c r="D1569">
        <v>11.73</v>
      </c>
      <c r="E1569">
        <f t="shared" si="36"/>
        <v>12.5517</v>
      </c>
    </row>
    <row r="1570" spans="1:5" x14ac:dyDescent="0.25">
      <c r="A1570" s="3" t="s">
        <v>1248</v>
      </c>
      <c r="B1570" t="s">
        <v>168</v>
      </c>
      <c r="C1570">
        <v>0.22486600000000001</v>
      </c>
      <c r="D1570">
        <v>93.94</v>
      </c>
      <c r="E1570">
        <f t="shared" si="36"/>
        <v>21.123899999999999</v>
      </c>
    </row>
    <row r="1571" spans="1:5" ht="30" x14ac:dyDescent="0.25">
      <c r="A1571" s="3" t="s">
        <v>1390</v>
      </c>
      <c r="B1571" t="s">
        <v>176</v>
      </c>
      <c r="C1571">
        <v>46.2</v>
      </c>
      <c r="D1571">
        <v>32.94</v>
      </c>
      <c r="E1571">
        <f t="shared" si="36"/>
        <v>1521.828</v>
      </c>
    </row>
    <row r="1572" spans="1:5" ht="30" x14ac:dyDescent="0.25">
      <c r="A1572" s="3" t="s">
        <v>1440</v>
      </c>
      <c r="B1572" t="s">
        <v>176</v>
      </c>
      <c r="C1572">
        <v>22</v>
      </c>
      <c r="D1572">
        <v>26.24</v>
      </c>
      <c r="E1572">
        <f t="shared" si="36"/>
        <v>577.28</v>
      </c>
    </row>
    <row r="1573" spans="1:5" ht="30" x14ac:dyDescent="0.25">
      <c r="A1573" s="3" t="s">
        <v>1392</v>
      </c>
      <c r="B1573" t="s">
        <v>179</v>
      </c>
      <c r="C1573">
        <v>40.6</v>
      </c>
      <c r="D1573">
        <v>28.57</v>
      </c>
      <c r="E1573">
        <f t="shared" si="36"/>
        <v>1159.942</v>
      </c>
    </row>
    <row r="1574" spans="1:5" ht="30" x14ac:dyDescent="0.25">
      <c r="A1574" s="3" t="s">
        <v>1441</v>
      </c>
      <c r="B1574" t="s">
        <v>168</v>
      </c>
      <c r="C1574">
        <v>24</v>
      </c>
      <c r="D1574">
        <v>58.19</v>
      </c>
      <c r="E1574">
        <f t="shared" si="36"/>
        <v>1396.56</v>
      </c>
    </row>
    <row r="1575" spans="1:5" ht="30" x14ac:dyDescent="0.25">
      <c r="A1575" s="3" t="s">
        <v>1250</v>
      </c>
      <c r="B1575" t="s">
        <v>168</v>
      </c>
      <c r="C1575">
        <v>0.22486600000000001</v>
      </c>
      <c r="D1575">
        <v>16</v>
      </c>
      <c r="E1575">
        <f t="shared" si="36"/>
        <v>3.5979000000000001</v>
      </c>
    </row>
    <row r="1576" spans="1:5" x14ac:dyDescent="0.25">
      <c r="A1576" s="3" t="s">
        <v>1251</v>
      </c>
      <c r="B1576" t="s">
        <v>186</v>
      </c>
      <c r="C1576">
        <v>1.070052</v>
      </c>
      <c r="D1576">
        <v>8.9</v>
      </c>
      <c r="E1576">
        <f t="shared" si="36"/>
        <v>9.5235000000000003</v>
      </c>
    </row>
    <row r="1577" spans="1:5" x14ac:dyDescent="0.25">
      <c r="A1577" s="3" t="s">
        <v>1449</v>
      </c>
      <c r="B1577" t="s">
        <v>179</v>
      </c>
      <c r="C1577">
        <v>8</v>
      </c>
      <c r="D1577">
        <v>4.41</v>
      </c>
      <c r="E1577">
        <f t="shared" si="36"/>
        <v>35.28</v>
      </c>
    </row>
    <row r="1578" spans="1:5" x14ac:dyDescent="0.25">
      <c r="A1578" s="3" t="s">
        <v>1442</v>
      </c>
      <c r="B1578" t="s">
        <v>179</v>
      </c>
      <c r="C1578">
        <v>1</v>
      </c>
      <c r="D1578">
        <v>8.67</v>
      </c>
      <c r="E1578">
        <f t="shared" si="36"/>
        <v>8.67</v>
      </c>
    </row>
    <row r="1579" spans="1:5" ht="30" x14ac:dyDescent="0.25">
      <c r="A1579" s="3" t="s">
        <v>1443</v>
      </c>
      <c r="B1579" t="s">
        <v>168</v>
      </c>
      <c r="C1579">
        <v>12</v>
      </c>
      <c r="D1579">
        <v>8.2200000000000006</v>
      </c>
      <c r="E1579">
        <f t="shared" si="36"/>
        <v>98.64</v>
      </c>
    </row>
    <row r="1580" spans="1:5" x14ac:dyDescent="0.25">
      <c r="A1580" s="3" t="s">
        <v>1450</v>
      </c>
      <c r="B1580" t="s">
        <v>176</v>
      </c>
      <c r="C1580">
        <v>5</v>
      </c>
      <c r="D1580">
        <v>69.33</v>
      </c>
      <c r="E1580">
        <f t="shared" si="36"/>
        <v>346.65</v>
      </c>
    </row>
    <row r="1581" spans="1:5" ht="30" x14ac:dyDescent="0.25">
      <c r="A1581" s="3" t="s">
        <v>1222</v>
      </c>
      <c r="B1581" t="s">
        <v>161</v>
      </c>
      <c r="C1581">
        <v>77.540000000000006</v>
      </c>
      <c r="D1581">
        <v>0.6</v>
      </c>
      <c r="E1581">
        <f t="shared" si="36"/>
        <v>46.524000000000001</v>
      </c>
    </row>
    <row r="1582" spans="1:5" ht="30" x14ac:dyDescent="0.25">
      <c r="A1582" s="3" t="s">
        <v>1223</v>
      </c>
      <c r="B1582" t="s">
        <v>161</v>
      </c>
      <c r="C1582">
        <v>77.540000000000006</v>
      </c>
      <c r="D1582">
        <v>0.7</v>
      </c>
      <c r="E1582">
        <f t="shared" si="36"/>
        <v>54.277999999999999</v>
      </c>
    </row>
    <row r="1583" spans="1:5" ht="30" x14ac:dyDescent="0.25">
      <c r="A1583" s="3" t="s">
        <v>1224</v>
      </c>
      <c r="B1583" t="s">
        <v>161</v>
      </c>
      <c r="C1583">
        <v>77.540000000000006</v>
      </c>
      <c r="D1583">
        <v>0.09</v>
      </c>
      <c r="E1583">
        <f t="shared" si="36"/>
        <v>6.9786000000000001</v>
      </c>
    </row>
    <row r="1584" spans="1:5" ht="30" x14ac:dyDescent="0.25">
      <c r="A1584" s="3" t="s">
        <v>1225</v>
      </c>
      <c r="B1584" t="s">
        <v>161</v>
      </c>
      <c r="C1584">
        <v>77.540000000000006</v>
      </c>
      <c r="D1584">
        <v>0.04</v>
      </c>
      <c r="E1584">
        <f t="shared" si="36"/>
        <v>3.1015999999999999</v>
      </c>
    </row>
    <row r="1585" spans="1:5" x14ac:dyDescent="0.25">
      <c r="A1585" s="3" t="s">
        <v>162</v>
      </c>
      <c r="B1585" t="s">
        <v>9</v>
      </c>
      <c r="C1585" t="s">
        <v>9</v>
      </c>
      <c r="D1585" t="s">
        <v>9</v>
      </c>
      <c r="E1585">
        <f>SUM(E1566:E1584)</f>
        <v>5369.3606000000009</v>
      </c>
    </row>
    <row r="1587" spans="1:5" x14ac:dyDescent="0.25">
      <c r="A1587" s="3" t="s">
        <v>163</v>
      </c>
      <c r="B1587" t="s">
        <v>9</v>
      </c>
      <c r="C1587" t="s">
        <v>9</v>
      </c>
      <c r="D1587" t="s">
        <v>9</v>
      </c>
      <c r="E1587">
        <f>E1563+E1585</f>
        <v>6136.1092000000008</v>
      </c>
    </row>
    <row r="1588" spans="1:5" x14ac:dyDescent="0.25">
      <c r="A1588" s="3" t="s">
        <v>164</v>
      </c>
      <c r="B1588" t="s">
        <v>9</v>
      </c>
      <c r="C1588" t="s">
        <v>9</v>
      </c>
      <c r="D1588" s="2">
        <v>0</v>
      </c>
      <c r="E1588">
        <f>ROUND((E1587*D1588),4)</f>
        <v>0</v>
      </c>
    </row>
    <row r="1589" spans="1:5" x14ac:dyDescent="0.25">
      <c r="A1589" s="3" t="s">
        <v>165</v>
      </c>
      <c r="B1589" t="s">
        <v>9</v>
      </c>
      <c r="C1589" t="s">
        <v>9</v>
      </c>
      <c r="D1589" t="s">
        <v>9</v>
      </c>
      <c r="E1589">
        <f>SUM(E1587:E1588)</f>
        <v>6136.1092000000008</v>
      </c>
    </row>
    <row r="1591" spans="1:5" x14ac:dyDescent="0.25">
      <c r="A1591" s="3" t="s">
        <v>1215</v>
      </c>
      <c r="B1591" t="s">
        <v>146</v>
      </c>
    </row>
    <row r="1592" spans="1:5" ht="30" x14ac:dyDescent="0.25">
      <c r="A1592" s="3" t="s">
        <v>1485</v>
      </c>
    </row>
    <row r="1593" spans="1:5" x14ac:dyDescent="0.25">
      <c r="A1593" s="3" t="s">
        <v>166</v>
      </c>
    </row>
    <row r="1595" spans="1:5" x14ac:dyDescent="0.25">
      <c r="A1595" s="3" t="s">
        <v>156</v>
      </c>
      <c r="B1595" t="s">
        <v>157</v>
      </c>
      <c r="C1595" t="s">
        <v>158</v>
      </c>
      <c r="D1595" t="s">
        <v>159</v>
      </c>
      <c r="E1595" t="s">
        <v>160</v>
      </c>
    </row>
    <row r="1596" spans="1:5" x14ac:dyDescent="0.25">
      <c r="A1596" s="3" t="s">
        <v>1388</v>
      </c>
      <c r="B1596" t="s">
        <v>161</v>
      </c>
      <c r="C1596">
        <v>22.56</v>
      </c>
      <c r="D1596">
        <v>8.6199999999999992</v>
      </c>
      <c r="E1596">
        <f>ROUND((C1596*D1596),4)</f>
        <v>194.46719999999999</v>
      </c>
    </row>
    <row r="1597" spans="1:5" x14ac:dyDescent="0.25">
      <c r="A1597" s="3" t="s">
        <v>1389</v>
      </c>
      <c r="B1597" t="s">
        <v>161</v>
      </c>
      <c r="C1597">
        <v>22.56</v>
      </c>
      <c r="D1597">
        <v>11.31</v>
      </c>
      <c r="E1597">
        <f>ROUND((C1597*D1597),4)</f>
        <v>255.15360000000001</v>
      </c>
    </row>
    <row r="1598" spans="1:5" x14ac:dyDescent="0.25">
      <c r="A1598" s="3" t="s">
        <v>162</v>
      </c>
      <c r="B1598" t="s">
        <v>9</v>
      </c>
      <c r="C1598" t="s">
        <v>9</v>
      </c>
      <c r="D1598" t="s">
        <v>9</v>
      </c>
      <c r="E1598">
        <f>SUM(E1596:E1597)</f>
        <v>449.62080000000003</v>
      </c>
    </row>
    <row r="1600" spans="1:5" x14ac:dyDescent="0.25">
      <c r="A1600" s="3" t="s">
        <v>167</v>
      </c>
      <c r="B1600" t="s">
        <v>157</v>
      </c>
      <c r="C1600" t="s">
        <v>158</v>
      </c>
      <c r="D1600" t="s">
        <v>159</v>
      </c>
      <c r="E1600" t="s">
        <v>160</v>
      </c>
    </row>
    <row r="1601" spans="1:5" x14ac:dyDescent="0.25">
      <c r="A1601" s="3" t="s">
        <v>1244</v>
      </c>
      <c r="B1601" t="s">
        <v>168</v>
      </c>
      <c r="C1601">
        <v>0.13084799999999999</v>
      </c>
      <c r="D1601">
        <v>6.93</v>
      </c>
      <c r="E1601">
        <f t="shared" ref="E1601:E1617" si="37">ROUND((C1601*D1601),4)</f>
        <v>0.90680000000000005</v>
      </c>
    </row>
    <row r="1602" spans="1:5" x14ac:dyDescent="0.25">
      <c r="A1602" s="3" t="s">
        <v>1245</v>
      </c>
      <c r="B1602" t="s">
        <v>186</v>
      </c>
      <c r="C1602">
        <v>0.62265599999999999</v>
      </c>
      <c r="D1602">
        <v>33.270000000000003</v>
      </c>
      <c r="E1602">
        <f t="shared" si="37"/>
        <v>20.715800000000002</v>
      </c>
    </row>
    <row r="1603" spans="1:5" x14ac:dyDescent="0.25">
      <c r="A1603" s="3" t="s">
        <v>1246</v>
      </c>
      <c r="B1603" t="s">
        <v>168</v>
      </c>
      <c r="C1603">
        <v>0.62265599999999999</v>
      </c>
      <c r="D1603">
        <v>27.73</v>
      </c>
      <c r="E1603">
        <f t="shared" si="37"/>
        <v>17.266300000000001</v>
      </c>
    </row>
    <row r="1604" spans="1:5" x14ac:dyDescent="0.25">
      <c r="A1604" s="3" t="s">
        <v>1247</v>
      </c>
      <c r="B1604" t="s">
        <v>168</v>
      </c>
      <c r="C1604">
        <v>0.62265599999999999</v>
      </c>
      <c r="D1604">
        <v>11.73</v>
      </c>
      <c r="E1604">
        <f t="shared" si="37"/>
        <v>7.3037999999999998</v>
      </c>
    </row>
    <row r="1605" spans="1:5" x14ac:dyDescent="0.25">
      <c r="A1605" s="3" t="s">
        <v>1248</v>
      </c>
      <c r="B1605" t="s">
        <v>168</v>
      </c>
      <c r="C1605">
        <v>0.13084799999999999</v>
      </c>
      <c r="D1605">
        <v>93.94</v>
      </c>
      <c r="E1605">
        <f t="shared" si="37"/>
        <v>12.2919</v>
      </c>
    </row>
    <row r="1606" spans="1:5" ht="30" x14ac:dyDescent="0.25">
      <c r="A1606" s="3" t="s">
        <v>1390</v>
      </c>
      <c r="B1606" t="s">
        <v>176</v>
      </c>
      <c r="C1606">
        <v>33.6</v>
      </c>
      <c r="D1606">
        <v>32.94</v>
      </c>
      <c r="E1606">
        <f t="shared" si="37"/>
        <v>1106.7840000000001</v>
      </c>
    </row>
    <row r="1607" spans="1:5" ht="30" x14ac:dyDescent="0.25">
      <c r="A1607" s="3" t="s">
        <v>1440</v>
      </c>
      <c r="B1607" t="s">
        <v>176</v>
      </c>
      <c r="C1607">
        <v>16</v>
      </c>
      <c r="D1607">
        <v>26.24</v>
      </c>
      <c r="E1607">
        <f t="shared" si="37"/>
        <v>419.84</v>
      </c>
    </row>
    <row r="1608" spans="1:5" ht="30" x14ac:dyDescent="0.25">
      <c r="A1608" s="3" t="s">
        <v>1392</v>
      </c>
      <c r="B1608" t="s">
        <v>179</v>
      </c>
      <c r="C1608">
        <v>29.8</v>
      </c>
      <c r="D1608">
        <v>28.57</v>
      </c>
      <c r="E1608">
        <f t="shared" si="37"/>
        <v>851.38599999999997</v>
      </c>
    </row>
    <row r="1609" spans="1:5" ht="30" x14ac:dyDescent="0.25">
      <c r="A1609" s="3" t="s">
        <v>1441</v>
      </c>
      <c r="B1609" t="s">
        <v>168</v>
      </c>
      <c r="C1609">
        <v>12</v>
      </c>
      <c r="D1609">
        <v>58.19</v>
      </c>
      <c r="E1609">
        <f t="shared" si="37"/>
        <v>698.28</v>
      </c>
    </row>
    <row r="1610" spans="1:5" ht="30" x14ac:dyDescent="0.25">
      <c r="A1610" s="3" t="s">
        <v>1250</v>
      </c>
      <c r="B1610" t="s">
        <v>168</v>
      </c>
      <c r="C1610">
        <v>0.13084799999999999</v>
      </c>
      <c r="D1610">
        <v>16</v>
      </c>
      <c r="E1610">
        <f t="shared" si="37"/>
        <v>2.0935999999999999</v>
      </c>
    </row>
    <row r="1611" spans="1:5" x14ac:dyDescent="0.25">
      <c r="A1611" s="3" t="s">
        <v>1251</v>
      </c>
      <c r="B1611" t="s">
        <v>186</v>
      </c>
      <c r="C1611">
        <v>0.62265599999999999</v>
      </c>
      <c r="D1611">
        <v>8.9</v>
      </c>
      <c r="E1611">
        <f t="shared" si="37"/>
        <v>5.5415999999999999</v>
      </c>
    </row>
    <row r="1612" spans="1:5" x14ac:dyDescent="0.25">
      <c r="A1612" s="3" t="s">
        <v>1442</v>
      </c>
      <c r="B1612" t="s">
        <v>179</v>
      </c>
      <c r="C1612">
        <v>1</v>
      </c>
      <c r="D1612">
        <v>8.67</v>
      </c>
      <c r="E1612">
        <f t="shared" si="37"/>
        <v>8.67</v>
      </c>
    </row>
    <row r="1613" spans="1:5" ht="30" x14ac:dyDescent="0.25">
      <c r="A1613" s="3" t="s">
        <v>1443</v>
      </c>
      <c r="B1613" t="s">
        <v>168</v>
      </c>
      <c r="C1613">
        <v>6</v>
      </c>
      <c r="D1613">
        <v>8.2200000000000006</v>
      </c>
      <c r="E1613">
        <f t="shared" si="37"/>
        <v>49.32</v>
      </c>
    </row>
    <row r="1614" spans="1:5" ht="30" x14ac:dyDescent="0.25">
      <c r="A1614" s="3" t="s">
        <v>1222</v>
      </c>
      <c r="B1614" t="s">
        <v>161</v>
      </c>
      <c r="C1614">
        <v>45.12</v>
      </c>
      <c r="D1614">
        <v>0.6</v>
      </c>
      <c r="E1614">
        <f t="shared" si="37"/>
        <v>27.071999999999999</v>
      </c>
    </row>
    <row r="1615" spans="1:5" ht="30" x14ac:dyDescent="0.25">
      <c r="A1615" s="3" t="s">
        <v>1223</v>
      </c>
      <c r="B1615" t="s">
        <v>161</v>
      </c>
      <c r="C1615">
        <v>45.12</v>
      </c>
      <c r="D1615">
        <v>0.7</v>
      </c>
      <c r="E1615">
        <f t="shared" si="37"/>
        <v>31.584</v>
      </c>
    </row>
    <row r="1616" spans="1:5" ht="30" x14ac:dyDescent="0.25">
      <c r="A1616" s="3" t="s">
        <v>1224</v>
      </c>
      <c r="B1616" t="s">
        <v>161</v>
      </c>
      <c r="C1616">
        <v>45.12</v>
      </c>
      <c r="D1616">
        <v>0.09</v>
      </c>
      <c r="E1616">
        <f t="shared" si="37"/>
        <v>4.0608000000000004</v>
      </c>
    </row>
    <row r="1617" spans="1:5" ht="30" x14ac:dyDescent="0.25">
      <c r="A1617" s="3" t="s">
        <v>1225</v>
      </c>
      <c r="B1617" t="s">
        <v>161</v>
      </c>
      <c r="C1617">
        <v>45.12</v>
      </c>
      <c r="D1617">
        <v>0.04</v>
      </c>
      <c r="E1617">
        <f t="shared" si="37"/>
        <v>1.8048</v>
      </c>
    </row>
    <row r="1618" spans="1:5" x14ac:dyDescent="0.25">
      <c r="A1618" s="3" t="s">
        <v>162</v>
      </c>
      <c r="B1618" t="s">
        <v>9</v>
      </c>
      <c r="C1618" t="s">
        <v>9</v>
      </c>
      <c r="D1618" t="s">
        <v>9</v>
      </c>
      <c r="E1618">
        <f>SUM(E1601:E1617)</f>
        <v>3264.9214000000002</v>
      </c>
    </row>
    <row r="1620" spans="1:5" x14ac:dyDescent="0.25">
      <c r="A1620" s="3" t="s">
        <v>163</v>
      </c>
      <c r="B1620" t="s">
        <v>9</v>
      </c>
      <c r="C1620" t="s">
        <v>9</v>
      </c>
      <c r="D1620" t="s">
        <v>9</v>
      </c>
      <c r="E1620">
        <f>E1598+E1618</f>
        <v>3714.5422000000003</v>
      </c>
    </row>
    <row r="1621" spans="1:5" x14ac:dyDescent="0.25">
      <c r="A1621" s="3" t="s">
        <v>164</v>
      </c>
      <c r="B1621" t="s">
        <v>9</v>
      </c>
      <c r="C1621" t="s">
        <v>9</v>
      </c>
      <c r="D1621" s="2">
        <v>0</v>
      </c>
      <c r="E1621">
        <f>ROUND((E1620*D1621),4)</f>
        <v>0</v>
      </c>
    </row>
    <row r="1622" spans="1:5" x14ac:dyDescent="0.25">
      <c r="A1622" s="3" t="s">
        <v>165</v>
      </c>
      <c r="B1622" t="s">
        <v>9</v>
      </c>
      <c r="C1622" t="s">
        <v>9</v>
      </c>
      <c r="D1622" t="s">
        <v>9</v>
      </c>
      <c r="E1622">
        <f>SUM(E1620:E1621)</f>
        <v>3714.5422000000003</v>
      </c>
    </row>
    <row r="1624" spans="1:5" x14ac:dyDescent="0.25">
      <c r="A1624" s="3" t="s">
        <v>1215</v>
      </c>
      <c r="B1624" t="s">
        <v>147</v>
      </c>
    </row>
    <row r="1625" spans="1:5" ht="30" x14ac:dyDescent="0.25">
      <c r="A1625" s="3" t="s">
        <v>1486</v>
      </c>
    </row>
    <row r="1626" spans="1:5" x14ac:dyDescent="0.25">
      <c r="A1626" s="3" t="s">
        <v>166</v>
      </c>
    </row>
    <row r="1628" spans="1:5" x14ac:dyDescent="0.25">
      <c r="A1628" s="3" t="s">
        <v>156</v>
      </c>
      <c r="B1628" t="s">
        <v>157</v>
      </c>
      <c r="C1628" t="s">
        <v>158</v>
      </c>
      <c r="D1628" t="s">
        <v>159</v>
      </c>
      <c r="E1628" t="s">
        <v>160</v>
      </c>
    </row>
    <row r="1629" spans="1:5" x14ac:dyDescent="0.25">
      <c r="A1629" s="3" t="s">
        <v>1388</v>
      </c>
      <c r="B1629" t="s">
        <v>161</v>
      </c>
      <c r="C1629">
        <v>35.479999999999997</v>
      </c>
      <c r="D1629">
        <v>8.6199999999999992</v>
      </c>
      <c r="E1629">
        <f>ROUND((C1629*D1629),4)</f>
        <v>305.83760000000001</v>
      </c>
    </row>
    <row r="1630" spans="1:5" x14ac:dyDescent="0.25">
      <c r="A1630" s="3" t="s">
        <v>1389</v>
      </c>
      <c r="B1630" t="s">
        <v>161</v>
      </c>
      <c r="C1630">
        <v>35.479999999999997</v>
      </c>
      <c r="D1630">
        <v>11.31</v>
      </c>
      <c r="E1630">
        <f>ROUND((C1630*D1630),4)</f>
        <v>401.27879999999999</v>
      </c>
    </row>
    <row r="1631" spans="1:5" x14ac:dyDescent="0.25">
      <c r="A1631" s="3" t="s">
        <v>162</v>
      </c>
      <c r="B1631" t="s">
        <v>9</v>
      </c>
      <c r="C1631" t="s">
        <v>9</v>
      </c>
      <c r="D1631" t="s">
        <v>9</v>
      </c>
      <c r="E1631">
        <f>SUM(E1629:E1630)</f>
        <v>707.1164</v>
      </c>
    </row>
    <row r="1633" spans="1:5" x14ac:dyDescent="0.25">
      <c r="A1633" s="3" t="s">
        <v>167</v>
      </c>
      <c r="B1633" t="s">
        <v>157</v>
      </c>
      <c r="C1633" t="s">
        <v>158</v>
      </c>
      <c r="D1633" t="s">
        <v>159</v>
      </c>
      <c r="E1633" t="s">
        <v>160</v>
      </c>
    </row>
    <row r="1634" spans="1:5" x14ac:dyDescent="0.25">
      <c r="A1634" s="3" t="s">
        <v>1244</v>
      </c>
      <c r="B1634" t="s">
        <v>168</v>
      </c>
      <c r="C1634">
        <v>0.20578399999999999</v>
      </c>
      <c r="D1634">
        <v>6.93</v>
      </c>
      <c r="E1634">
        <f t="shared" ref="E1634:E1650" si="38">ROUND((C1634*D1634),4)</f>
        <v>1.4260999999999999</v>
      </c>
    </row>
    <row r="1635" spans="1:5" x14ac:dyDescent="0.25">
      <c r="A1635" s="3" t="s">
        <v>1245</v>
      </c>
      <c r="B1635" t="s">
        <v>186</v>
      </c>
      <c r="C1635">
        <v>0.97924800000000001</v>
      </c>
      <c r="D1635">
        <v>33.270000000000003</v>
      </c>
      <c r="E1635">
        <f t="shared" si="38"/>
        <v>32.579599999999999</v>
      </c>
    </row>
    <row r="1636" spans="1:5" x14ac:dyDescent="0.25">
      <c r="A1636" s="3" t="s">
        <v>1246</v>
      </c>
      <c r="B1636" t="s">
        <v>168</v>
      </c>
      <c r="C1636">
        <v>0.97924800000000001</v>
      </c>
      <c r="D1636">
        <v>27.73</v>
      </c>
      <c r="E1636">
        <f t="shared" si="38"/>
        <v>27.154499999999999</v>
      </c>
    </row>
    <row r="1637" spans="1:5" x14ac:dyDescent="0.25">
      <c r="A1637" s="3" t="s">
        <v>1247</v>
      </c>
      <c r="B1637" t="s">
        <v>168</v>
      </c>
      <c r="C1637">
        <v>0.97924800000000001</v>
      </c>
      <c r="D1637">
        <v>11.73</v>
      </c>
      <c r="E1637">
        <f t="shared" si="38"/>
        <v>11.486599999999999</v>
      </c>
    </row>
    <row r="1638" spans="1:5" x14ac:dyDescent="0.25">
      <c r="A1638" s="3" t="s">
        <v>1248</v>
      </c>
      <c r="B1638" t="s">
        <v>168</v>
      </c>
      <c r="C1638">
        <v>0.20578399999999999</v>
      </c>
      <c r="D1638">
        <v>93.94</v>
      </c>
      <c r="E1638">
        <f t="shared" si="38"/>
        <v>19.331299999999999</v>
      </c>
    </row>
    <row r="1639" spans="1:5" ht="30" x14ac:dyDescent="0.25">
      <c r="A1639" s="3" t="s">
        <v>1390</v>
      </c>
      <c r="B1639" t="s">
        <v>176</v>
      </c>
      <c r="C1639">
        <v>69.3</v>
      </c>
      <c r="D1639">
        <v>32.94</v>
      </c>
      <c r="E1639">
        <f t="shared" si="38"/>
        <v>2282.7420000000002</v>
      </c>
    </row>
    <row r="1640" spans="1:5" ht="30" x14ac:dyDescent="0.25">
      <c r="A1640" s="3" t="s">
        <v>1440</v>
      </c>
      <c r="B1640" t="s">
        <v>176</v>
      </c>
      <c r="C1640">
        <v>33</v>
      </c>
      <c r="D1640">
        <v>26.24</v>
      </c>
      <c r="E1640">
        <f t="shared" si="38"/>
        <v>865.92</v>
      </c>
    </row>
    <row r="1641" spans="1:5" ht="30" x14ac:dyDescent="0.25">
      <c r="A1641" s="3" t="s">
        <v>1392</v>
      </c>
      <c r="B1641" t="s">
        <v>179</v>
      </c>
      <c r="C1641">
        <v>60.4</v>
      </c>
      <c r="D1641">
        <v>28.57</v>
      </c>
      <c r="E1641">
        <f t="shared" si="38"/>
        <v>1725.6279999999999</v>
      </c>
    </row>
    <row r="1642" spans="1:5" ht="30" x14ac:dyDescent="0.25">
      <c r="A1642" s="3" t="s">
        <v>1441</v>
      </c>
      <c r="B1642" t="s">
        <v>168</v>
      </c>
      <c r="C1642">
        <v>24</v>
      </c>
      <c r="D1642">
        <v>58.19</v>
      </c>
      <c r="E1642">
        <f t="shared" si="38"/>
        <v>1396.56</v>
      </c>
    </row>
    <row r="1643" spans="1:5" ht="30" x14ac:dyDescent="0.25">
      <c r="A1643" s="3" t="s">
        <v>1250</v>
      </c>
      <c r="B1643" t="s">
        <v>168</v>
      </c>
      <c r="C1643">
        <v>0.20578399999999999</v>
      </c>
      <c r="D1643">
        <v>16</v>
      </c>
      <c r="E1643">
        <f t="shared" si="38"/>
        <v>3.2925</v>
      </c>
    </row>
    <row r="1644" spans="1:5" x14ac:dyDescent="0.25">
      <c r="A1644" s="3" t="s">
        <v>1251</v>
      </c>
      <c r="B1644" t="s">
        <v>186</v>
      </c>
      <c r="C1644">
        <v>0.97924800000000001</v>
      </c>
      <c r="D1644">
        <v>8.9</v>
      </c>
      <c r="E1644">
        <f t="shared" si="38"/>
        <v>8.7152999999999992</v>
      </c>
    </row>
    <row r="1645" spans="1:5" x14ac:dyDescent="0.25">
      <c r="A1645" s="3" t="s">
        <v>1442</v>
      </c>
      <c r="B1645" t="s">
        <v>179</v>
      </c>
      <c r="C1645">
        <v>1</v>
      </c>
      <c r="D1645">
        <v>8.67</v>
      </c>
      <c r="E1645">
        <f t="shared" si="38"/>
        <v>8.67</v>
      </c>
    </row>
    <row r="1646" spans="1:5" ht="30" x14ac:dyDescent="0.25">
      <c r="A1646" s="3" t="s">
        <v>1443</v>
      </c>
      <c r="B1646" t="s">
        <v>168</v>
      </c>
      <c r="C1646">
        <v>12</v>
      </c>
      <c r="D1646">
        <v>8.2200000000000006</v>
      </c>
      <c r="E1646">
        <f t="shared" si="38"/>
        <v>98.64</v>
      </c>
    </row>
    <row r="1647" spans="1:5" ht="30" x14ac:dyDescent="0.25">
      <c r="A1647" s="3" t="s">
        <v>1222</v>
      </c>
      <c r="B1647" t="s">
        <v>161</v>
      </c>
      <c r="C1647">
        <v>70.959999999999994</v>
      </c>
      <c r="D1647">
        <v>0.6</v>
      </c>
      <c r="E1647">
        <f t="shared" si="38"/>
        <v>42.576000000000001</v>
      </c>
    </row>
    <row r="1648" spans="1:5" ht="30" x14ac:dyDescent="0.25">
      <c r="A1648" s="3" t="s">
        <v>1223</v>
      </c>
      <c r="B1648" t="s">
        <v>161</v>
      </c>
      <c r="C1648">
        <v>70.959999999999994</v>
      </c>
      <c r="D1648">
        <v>0.7</v>
      </c>
      <c r="E1648">
        <f t="shared" si="38"/>
        <v>49.671999999999997</v>
      </c>
    </row>
    <row r="1649" spans="1:5" ht="30" x14ac:dyDescent="0.25">
      <c r="A1649" s="3" t="s">
        <v>1224</v>
      </c>
      <c r="B1649" t="s">
        <v>161</v>
      </c>
      <c r="C1649">
        <v>70.959999999999994</v>
      </c>
      <c r="D1649">
        <v>0.09</v>
      </c>
      <c r="E1649">
        <f t="shared" si="38"/>
        <v>6.3864000000000001</v>
      </c>
    </row>
    <row r="1650" spans="1:5" ht="30" x14ac:dyDescent="0.25">
      <c r="A1650" s="3" t="s">
        <v>1225</v>
      </c>
      <c r="B1650" t="s">
        <v>161</v>
      </c>
      <c r="C1650">
        <v>70.959999999999994</v>
      </c>
      <c r="D1650">
        <v>0.04</v>
      </c>
      <c r="E1650">
        <f t="shared" si="38"/>
        <v>2.8384</v>
      </c>
    </row>
    <row r="1651" spans="1:5" x14ac:dyDescent="0.25">
      <c r="A1651" s="3" t="s">
        <v>162</v>
      </c>
      <c r="B1651" t="s">
        <v>9</v>
      </c>
      <c r="C1651" t="s">
        <v>9</v>
      </c>
      <c r="D1651" t="s">
        <v>9</v>
      </c>
      <c r="E1651">
        <f>SUM(E1634:E1650)</f>
        <v>6583.6187</v>
      </c>
    </row>
    <row r="1653" spans="1:5" x14ac:dyDescent="0.25">
      <c r="A1653" s="3" t="s">
        <v>163</v>
      </c>
      <c r="B1653" t="s">
        <v>9</v>
      </c>
      <c r="C1653" t="s">
        <v>9</v>
      </c>
      <c r="D1653" t="s">
        <v>9</v>
      </c>
      <c r="E1653">
        <f>E1631+E1651</f>
        <v>7290.7350999999999</v>
      </c>
    </row>
    <row r="1654" spans="1:5" x14ac:dyDescent="0.25">
      <c r="A1654" s="3" t="s">
        <v>164</v>
      </c>
      <c r="B1654" t="s">
        <v>9</v>
      </c>
      <c r="C1654" t="s">
        <v>9</v>
      </c>
      <c r="D1654" s="2">
        <v>0</v>
      </c>
      <c r="E1654">
        <f>ROUND((E1653*D1654),4)</f>
        <v>0</v>
      </c>
    </row>
    <row r="1655" spans="1:5" x14ac:dyDescent="0.25">
      <c r="A1655" s="3" t="s">
        <v>165</v>
      </c>
      <c r="B1655" t="s">
        <v>9</v>
      </c>
      <c r="C1655" t="s">
        <v>9</v>
      </c>
      <c r="D1655" t="s">
        <v>9</v>
      </c>
      <c r="E1655">
        <f>SUM(E1653:E1654)</f>
        <v>7290.7350999999999</v>
      </c>
    </row>
    <row r="1657" spans="1:5" x14ac:dyDescent="0.25">
      <c r="A1657" s="3" t="s">
        <v>1487</v>
      </c>
      <c r="B1657" t="s">
        <v>721</v>
      </c>
    </row>
    <row r="1658" spans="1:5" ht="30" x14ac:dyDescent="0.25">
      <c r="A1658" s="3" t="s">
        <v>293</v>
      </c>
    </row>
    <row r="1659" spans="1:5" x14ac:dyDescent="0.25">
      <c r="A1659" s="3" t="s">
        <v>166</v>
      </c>
    </row>
    <row r="1661" spans="1:5" x14ac:dyDescent="0.25">
      <c r="A1661" s="3" t="s">
        <v>167</v>
      </c>
      <c r="B1661" t="s">
        <v>157</v>
      </c>
      <c r="C1661" t="s">
        <v>158</v>
      </c>
      <c r="D1661" t="s">
        <v>159</v>
      </c>
      <c r="E1661" t="s">
        <v>160</v>
      </c>
    </row>
    <row r="1662" spans="1:5" ht="30" x14ac:dyDescent="0.25">
      <c r="A1662" s="3" t="s">
        <v>1488</v>
      </c>
      <c r="B1662" t="s">
        <v>168</v>
      </c>
      <c r="C1662">
        <v>1</v>
      </c>
      <c r="D1662" s="1">
        <v>2488.66</v>
      </c>
      <c r="E1662">
        <f>ROUND((C1662*D1662),4)</f>
        <v>2488.66</v>
      </c>
    </row>
    <row r="1663" spans="1:5" x14ac:dyDescent="0.25">
      <c r="A1663" s="3" t="s">
        <v>162</v>
      </c>
      <c r="B1663" t="s">
        <v>9</v>
      </c>
      <c r="C1663" t="s">
        <v>9</v>
      </c>
      <c r="D1663" t="s">
        <v>9</v>
      </c>
      <c r="E1663">
        <f>SUM(E1662:E1662)</f>
        <v>2488.66</v>
      </c>
    </row>
    <row r="1665" spans="1:5" x14ac:dyDescent="0.25">
      <c r="A1665" s="3" t="s">
        <v>163</v>
      </c>
      <c r="B1665" t="s">
        <v>9</v>
      </c>
      <c r="C1665" t="s">
        <v>9</v>
      </c>
      <c r="D1665" t="s">
        <v>9</v>
      </c>
      <c r="E1665">
        <f>E1663</f>
        <v>2488.66</v>
      </c>
    </row>
    <row r="1666" spans="1:5" x14ac:dyDescent="0.25">
      <c r="A1666" s="3" t="s">
        <v>164</v>
      </c>
      <c r="B1666" t="s">
        <v>9</v>
      </c>
      <c r="C1666" t="s">
        <v>9</v>
      </c>
      <c r="D1666" s="2">
        <v>0</v>
      </c>
      <c r="E1666">
        <f>ROUND((E1665*D1666),4)</f>
        <v>0</v>
      </c>
    </row>
    <row r="1667" spans="1:5" x14ac:dyDescent="0.25">
      <c r="A1667" s="3" t="s">
        <v>165</v>
      </c>
      <c r="B1667" t="s">
        <v>9</v>
      </c>
      <c r="C1667" t="s">
        <v>9</v>
      </c>
      <c r="D1667" t="s">
        <v>9</v>
      </c>
      <c r="E1667">
        <f>SUM(E1665:E1666)</f>
        <v>2488.66</v>
      </c>
    </row>
    <row r="1669" spans="1:5" x14ac:dyDescent="0.25">
      <c r="A1669" s="3" t="s">
        <v>1215</v>
      </c>
      <c r="B1669" t="s">
        <v>729</v>
      </c>
    </row>
    <row r="1670" spans="1:5" x14ac:dyDescent="0.25">
      <c r="A1670" s="3" t="s">
        <v>1489</v>
      </c>
    </row>
    <row r="1671" spans="1:5" x14ac:dyDescent="0.25">
      <c r="A1671" s="3" t="s">
        <v>166</v>
      </c>
    </row>
    <row r="1673" spans="1:5" x14ac:dyDescent="0.25">
      <c r="A1673" s="3" t="s">
        <v>156</v>
      </c>
      <c r="B1673" t="s">
        <v>157</v>
      </c>
      <c r="C1673" t="s">
        <v>158</v>
      </c>
      <c r="D1673" t="s">
        <v>159</v>
      </c>
      <c r="E1673" t="s">
        <v>160</v>
      </c>
    </row>
    <row r="1674" spans="1:5" x14ac:dyDescent="0.25">
      <c r="A1674" s="3" t="s">
        <v>1490</v>
      </c>
      <c r="B1674" t="s">
        <v>161</v>
      </c>
      <c r="C1674">
        <v>80</v>
      </c>
      <c r="D1674">
        <v>8.36</v>
      </c>
      <c r="E1674">
        <f>ROUND((C1674*D1674),4)</f>
        <v>668.8</v>
      </c>
    </row>
    <row r="1675" spans="1:5" x14ac:dyDescent="0.25">
      <c r="A1675" s="3" t="s">
        <v>1414</v>
      </c>
      <c r="B1675" t="s">
        <v>161</v>
      </c>
      <c r="C1675">
        <v>72</v>
      </c>
      <c r="D1675">
        <v>8.6199999999999992</v>
      </c>
      <c r="E1675">
        <f>ROUND((C1675*D1675),4)</f>
        <v>620.64</v>
      </c>
    </row>
    <row r="1676" spans="1:5" x14ac:dyDescent="0.25">
      <c r="A1676" s="3" t="s">
        <v>1415</v>
      </c>
      <c r="B1676" t="s">
        <v>161</v>
      </c>
      <c r="C1676">
        <v>74.78</v>
      </c>
      <c r="D1676">
        <v>11.48</v>
      </c>
      <c r="E1676">
        <f>ROUND((C1676*D1676),4)</f>
        <v>858.47439999999995</v>
      </c>
    </row>
    <row r="1677" spans="1:5" x14ac:dyDescent="0.25">
      <c r="A1677" s="3" t="s">
        <v>1491</v>
      </c>
      <c r="B1677" t="s">
        <v>161</v>
      </c>
      <c r="C1677">
        <v>78</v>
      </c>
      <c r="D1677">
        <v>15.11</v>
      </c>
      <c r="E1677">
        <f>ROUND((C1677*D1677),4)</f>
        <v>1178.58</v>
      </c>
    </row>
    <row r="1678" spans="1:5" x14ac:dyDescent="0.25">
      <c r="A1678" s="3" t="s">
        <v>1242</v>
      </c>
      <c r="B1678" t="s">
        <v>161</v>
      </c>
      <c r="C1678">
        <v>2.78</v>
      </c>
      <c r="D1678">
        <v>7.68</v>
      </c>
      <c r="E1678">
        <f>ROUND((C1678*D1678),4)</f>
        <v>21.3504</v>
      </c>
    </row>
    <row r="1679" spans="1:5" x14ac:dyDescent="0.25">
      <c r="A1679" s="3" t="s">
        <v>162</v>
      </c>
      <c r="B1679" t="s">
        <v>9</v>
      </c>
      <c r="C1679" t="s">
        <v>9</v>
      </c>
      <c r="D1679" t="s">
        <v>9</v>
      </c>
      <c r="E1679">
        <f>SUM(E1674:E1678)</f>
        <v>3347.8447999999999</v>
      </c>
    </row>
    <row r="1681" spans="1:5" x14ac:dyDescent="0.25">
      <c r="A1681" s="3" t="s">
        <v>167</v>
      </c>
      <c r="B1681" t="s">
        <v>157</v>
      </c>
      <c r="C1681" t="s">
        <v>158</v>
      </c>
      <c r="D1681" t="s">
        <v>159</v>
      </c>
      <c r="E1681" t="s">
        <v>160</v>
      </c>
    </row>
    <row r="1682" spans="1:5" x14ac:dyDescent="0.25">
      <c r="A1682" s="3" t="s">
        <v>1244</v>
      </c>
      <c r="B1682" t="s">
        <v>168</v>
      </c>
      <c r="C1682">
        <v>0.89192400000000005</v>
      </c>
      <c r="D1682">
        <v>6.93</v>
      </c>
      <c r="E1682">
        <f t="shared" ref="E1682:E1699" si="39">ROUND((C1682*D1682),4)</f>
        <v>6.181</v>
      </c>
    </row>
    <row r="1683" spans="1:5" x14ac:dyDescent="0.25">
      <c r="A1683" s="3" t="s">
        <v>1245</v>
      </c>
      <c r="B1683" t="s">
        <v>186</v>
      </c>
      <c r="C1683">
        <v>4.2443280000000003</v>
      </c>
      <c r="D1683">
        <v>33.270000000000003</v>
      </c>
      <c r="E1683">
        <f t="shared" si="39"/>
        <v>141.2088</v>
      </c>
    </row>
    <row r="1684" spans="1:5" x14ac:dyDescent="0.25">
      <c r="A1684" s="3" t="s">
        <v>1246</v>
      </c>
      <c r="B1684" t="s">
        <v>168</v>
      </c>
      <c r="C1684">
        <v>4.2443280000000003</v>
      </c>
      <c r="D1684">
        <v>27.73</v>
      </c>
      <c r="E1684">
        <f t="shared" si="39"/>
        <v>117.6952</v>
      </c>
    </row>
    <row r="1685" spans="1:5" x14ac:dyDescent="0.25">
      <c r="A1685" s="3" t="s">
        <v>1247</v>
      </c>
      <c r="B1685" t="s">
        <v>168</v>
      </c>
      <c r="C1685">
        <v>4.2443280000000003</v>
      </c>
      <c r="D1685">
        <v>11.73</v>
      </c>
      <c r="E1685">
        <f t="shared" si="39"/>
        <v>49.786000000000001</v>
      </c>
    </row>
    <row r="1686" spans="1:5" x14ac:dyDescent="0.25">
      <c r="A1686" s="3" t="s">
        <v>1248</v>
      </c>
      <c r="B1686" t="s">
        <v>168</v>
      </c>
      <c r="C1686">
        <v>0.89192400000000005</v>
      </c>
      <c r="D1686">
        <v>93.94</v>
      </c>
      <c r="E1686">
        <f t="shared" si="39"/>
        <v>83.787300000000002</v>
      </c>
    </row>
    <row r="1687" spans="1:5" ht="30" x14ac:dyDescent="0.25">
      <c r="A1687" s="3" t="s">
        <v>1250</v>
      </c>
      <c r="B1687" t="s">
        <v>168</v>
      </c>
      <c r="C1687">
        <v>0.89192400000000005</v>
      </c>
      <c r="D1687">
        <v>16</v>
      </c>
      <c r="E1687">
        <f t="shared" si="39"/>
        <v>14.270799999999999</v>
      </c>
    </row>
    <row r="1688" spans="1:5" x14ac:dyDescent="0.25">
      <c r="A1688" s="3" t="s">
        <v>1434</v>
      </c>
      <c r="B1688" t="s">
        <v>168</v>
      </c>
      <c r="C1688">
        <v>4.5</v>
      </c>
      <c r="D1688">
        <v>1.97</v>
      </c>
      <c r="E1688">
        <f t="shared" si="39"/>
        <v>8.8650000000000002</v>
      </c>
    </row>
    <row r="1689" spans="1:5" x14ac:dyDescent="0.25">
      <c r="A1689" s="3" t="s">
        <v>1251</v>
      </c>
      <c r="B1689" t="s">
        <v>186</v>
      </c>
      <c r="C1689">
        <v>4.2443280000000003</v>
      </c>
      <c r="D1689">
        <v>8.9</v>
      </c>
      <c r="E1689">
        <f t="shared" si="39"/>
        <v>37.774500000000003</v>
      </c>
    </row>
    <row r="1690" spans="1:5" ht="30" x14ac:dyDescent="0.25">
      <c r="A1690" s="3" t="s">
        <v>1492</v>
      </c>
      <c r="B1690" t="s">
        <v>170</v>
      </c>
      <c r="C1690">
        <v>90</v>
      </c>
      <c r="D1690">
        <v>23.38</v>
      </c>
      <c r="E1690">
        <f t="shared" si="39"/>
        <v>2104.1999999999998</v>
      </c>
    </row>
    <row r="1691" spans="1:5" ht="30" x14ac:dyDescent="0.25">
      <c r="A1691" s="3" t="s">
        <v>1493</v>
      </c>
      <c r="B1691" t="s">
        <v>170</v>
      </c>
      <c r="C1691">
        <v>22</v>
      </c>
      <c r="D1691">
        <v>10.199999999999999</v>
      </c>
      <c r="E1691">
        <f t="shared" si="39"/>
        <v>224.4</v>
      </c>
    </row>
    <row r="1692" spans="1:5" ht="30" x14ac:dyDescent="0.25">
      <c r="A1692" s="3" t="s">
        <v>1222</v>
      </c>
      <c r="B1692" t="s">
        <v>161</v>
      </c>
      <c r="C1692">
        <v>307.56</v>
      </c>
      <c r="D1692">
        <v>0.6</v>
      </c>
      <c r="E1692">
        <f t="shared" si="39"/>
        <v>184.536</v>
      </c>
    </row>
    <row r="1693" spans="1:5" ht="30" x14ac:dyDescent="0.25">
      <c r="A1693" s="3" t="s">
        <v>1223</v>
      </c>
      <c r="B1693" t="s">
        <v>161</v>
      </c>
      <c r="C1693">
        <v>307.56</v>
      </c>
      <c r="D1693">
        <v>0.7</v>
      </c>
      <c r="E1693">
        <f t="shared" si="39"/>
        <v>215.292</v>
      </c>
    </row>
    <row r="1694" spans="1:5" ht="30" x14ac:dyDescent="0.25">
      <c r="A1694" s="3" t="s">
        <v>1224</v>
      </c>
      <c r="B1694" t="s">
        <v>161</v>
      </c>
      <c r="C1694">
        <v>307.56</v>
      </c>
      <c r="D1694">
        <v>0.09</v>
      </c>
      <c r="E1694">
        <f t="shared" si="39"/>
        <v>27.680399999999999</v>
      </c>
    </row>
    <row r="1695" spans="1:5" ht="30" x14ac:dyDescent="0.25">
      <c r="A1695" s="3" t="s">
        <v>1225</v>
      </c>
      <c r="B1695" t="s">
        <v>161</v>
      </c>
      <c r="C1695">
        <v>307.56</v>
      </c>
      <c r="D1695">
        <v>0.04</v>
      </c>
      <c r="E1695">
        <f t="shared" si="39"/>
        <v>12.3024</v>
      </c>
    </row>
    <row r="1696" spans="1:5" ht="30" x14ac:dyDescent="0.25">
      <c r="A1696" s="3" t="s">
        <v>1494</v>
      </c>
      <c r="B1696" t="s">
        <v>168</v>
      </c>
      <c r="C1696">
        <v>3</v>
      </c>
      <c r="D1696" s="1">
        <v>4240</v>
      </c>
      <c r="E1696">
        <f t="shared" si="39"/>
        <v>12720</v>
      </c>
    </row>
    <row r="1697" spans="1:5" x14ac:dyDescent="0.25">
      <c r="A1697" s="3" t="s">
        <v>1495</v>
      </c>
      <c r="B1697" t="s">
        <v>168</v>
      </c>
      <c r="C1697">
        <v>1</v>
      </c>
      <c r="D1697" s="1">
        <v>3950</v>
      </c>
      <c r="E1697">
        <f t="shared" si="39"/>
        <v>3950</v>
      </c>
    </row>
    <row r="1698" spans="1:5" x14ac:dyDescent="0.25">
      <c r="A1698" s="3" t="s">
        <v>1496</v>
      </c>
      <c r="B1698" t="s">
        <v>168</v>
      </c>
      <c r="C1698">
        <v>1</v>
      </c>
      <c r="D1698" s="1">
        <v>1250</v>
      </c>
      <c r="E1698">
        <f t="shared" si="39"/>
        <v>1250</v>
      </c>
    </row>
    <row r="1699" spans="1:5" x14ac:dyDescent="0.25">
      <c r="A1699" s="3" t="s">
        <v>1497</v>
      </c>
      <c r="B1699" t="s">
        <v>168</v>
      </c>
      <c r="C1699">
        <v>8</v>
      </c>
      <c r="D1699">
        <v>455</v>
      </c>
      <c r="E1699">
        <f t="shared" si="39"/>
        <v>3640</v>
      </c>
    </row>
    <row r="1700" spans="1:5" x14ac:dyDescent="0.25">
      <c r="A1700" s="3" t="s">
        <v>162</v>
      </c>
      <c r="B1700" t="s">
        <v>9</v>
      </c>
      <c r="C1700" t="s">
        <v>9</v>
      </c>
      <c r="D1700" t="s">
        <v>9</v>
      </c>
      <c r="E1700">
        <f>SUM(E1682:E1699)</f>
        <v>24787.9794</v>
      </c>
    </row>
    <row r="1702" spans="1:5" x14ac:dyDescent="0.25">
      <c r="A1702" s="3" t="s">
        <v>163</v>
      </c>
      <c r="B1702" t="s">
        <v>9</v>
      </c>
      <c r="C1702" t="s">
        <v>9</v>
      </c>
      <c r="D1702" t="s">
        <v>9</v>
      </c>
      <c r="E1702">
        <f>E1679+E1700</f>
        <v>28135.824199999999</v>
      </c>
    </row>
    <row r="1703" spans="1:5" x14ac:dyDescent="0.25">
      <c r="A1703" s="3" t="s">
        <v>164</v>
      </c>
      <c r="B1703" t="s">
        <v>9</v>
      </c>
      <c r="C1703" t="s">
        <v>9</v>
      </c>
      <c r="D1703" s="2">
        <v>0</v>
      </c>
      <c r="E1703">
        <f>ROUND((E1702*D1703),4)</f>
        <v>0</v>
      </c>
    </row>
    <row r="1704" spans="1:5" x14ac:dyDescent="0.25">
      <c r="A1704" s="3" t="s">
        <v>165</v>
      </c>
      <c r="B1704" t="s">
        <v>9</v>
      </c>
      <c r="C1704" t="s">
        <v>9</v>
      </c>
      <c r="D1704" t="s">
        <v>9</v>
      </c>
      <c r="E1704">
        <f>SUM(E1702:E1703)</f>
        <v>28135.824199999999</v>
      </c>
    </row>
    <row r="1706" spans="1:5" x14ac:dyDescent="0.25">
      <c r="A1706" s="3" t="s">
        <v>1498</v>
      </c>
      <c r="B1706" t="s">
        <v>69</v>
      </c>
    </row>
    <row r="1707" spans="1:5" ht="30" x14ac:dyDescent="0.25">
      <c r="A1707" s="3" t="s">
        <v>294</v>
      </c>
    </row>
    <row r="1708" spans="1:5" x14ac:dyDescent="0.25">
      <c r="A1708" s="3" t="s">
        <v>175</v>
      </c>
    </row>
    <row r="1710" spans="1:5" x14ac:dyDescent="0.25">
      <c r="A1710" s="3" t="s">
        <v>156</v>
      </c>
      <c r="B1710" t="s">
        <v>157</v>
      </c>
      <c r="C1710" t="s">
        <v>158</v>
      </c>
      <c r="D1710" t="s">
        <v>159</v>
      </c>
      <c r="E1710" t="s">
        <v>160</v>
      </c>
    </row>
    <row r="1711" spans="1:5" x14ac:dyDescent="0.25">
      <c r="A1711" s="3" t="s">
        <v>1242</v>
      </c>
      <c r="B1711" t="s">
        <v>161</v>
      </c>
      <c r="C1711">
        <v>0.4</v>
      </c>
      <c r="D1711">
        <v>7.68</v>
      </c>
      <c r="E1711">
        <f>ROUND((C1711*D1711),4)</f>
        <v>3.0720000000000001</v>
      </c>
    </row>
    <row r="1712" spans="1:5" x14ac:dyDescent="0.25">
      <c r="A1712" s="3" t="s">
        <v>162</v>
      </c>
      <c r="B1712" t="s">
        <v>9</v>
      </c>
      <c r="C1712" t="s">
        <v>9</v>
      </c>
      <c r="D1712" t="s">
        <v>9</v>
      </c>
      <c r="E1712">
        <f>SUM(E1711:E1711)</f>
        <v>3.0720000000000001</v>
      </c>
    </row>
    <row r="1714" spans="1:5" x14ac:dyDescent="0.25">
      <c r="A1714" s="3" t="s">
        <v>167</v>
      </c>
      <c r="B1714" t="s">
        <v>157</v>
      </c>
      <c r="C1714" t="s">
        <v>158</v>
      </c>
      <c r="D1714" t="s">
        <v>159</v>
      </c>
      <c r="E1714" t="s">
        <v>160</v>
      </c>
    </row>
    <row r="1715" spans="1:5" x14ac:dyDescent="0.25">
      <c r="A1715" s="3" t="s">
        <v>1244</v>
      </c>
      <c r="B1715" t="s">
        <v>168</v>
      </c>
      <c r="C1715">
        <v>1.16E-3</v>
      </c>
      <c r="D1715">
        <v>6.93</v>
      </c>
      <c r="E1715">
        <f t="shared" ref="E1715:E1725" si="40">ROUND((C1715*D1715),4)</f>
        <v>8.0000000000000002E-3</v>
      </c>
    </row>
    <row r="1716" spans="1:5" x14ac:dyDescent="0.25">
      <c r="A1716" s="3" t="s">
        <v>1245</v>
      </c>
      <c r="B1716" t="s">
        <v>186</v>
      </c>
      <c r="C1716">
        <v>5.5199999999999997E-3</v>
      </c>
      <c r="D1716">
        <v>33.270000000000003</v>
      </c>
      <c r="E1716">
        <f t="shared" si="40"/>
        <v>0.1837</v>
      </c>
    </row>
    <row r="1717" spans="1:5" x14ac:dyDescent="0.25">
      <c r="A1717" s="3" t="s">
        <v>1246</v>
      </c>
      <c r="B1717" t="s">
        <v>168</v>
      </c>
      <c r="C1717">
        <v>5.5199999999999997E-3</v>
      </c>
      <c r="D1717">
        <v>27.73</v>
      </c>
      <c r="E1717">
        <f t="shared" si="40"/>
        <v>0.15310000000000001</v>
      </c>
    </row>
    <row r="1718" spans="1:5" x14ac:dyDescent="0.25">
      <c r="A1718" s="3" t="s">
        <v>1247</v>
      </c>
      <c r="B1718" t="s">
        <v>168</v>
      </c>
      <c r="C1718">
        <v>5.5199999999999997E-3</v>
      </c>
      <c r="D1718">
        <v>11.73</v>
      </c>
      <c r="E1718">
        <f t="shared" si="40"/>
        <v>6.4699999999999994E-2</v>
      </c>
    </row>
    <row r="1719" spans="1:5" x14ac:dyDescent="0.25">
      <c r="A1719" s="3" t="s">
        <v>1248</v>
      </c>
      <c r="B1719" t="s">
        <v>168</v>
      </c>
      <c r="C1719">
        <v>1.16E-3</v>
      </c>
      <c r="D1719">
        <v>93.94</v>
      </c>
      <c r="E1719">
        <f t="shared" si="40"/>
        <v>0.109</v>
      </c>
    </row>
    <row r="1720" spans="1:5" ht="30" x14ac:dyDescent="0.25">
      <c r="A1720" s="3" t="s">
        <v>1250</v>
      </c>
      <c r="B1720" t="s">
        <v>168</v>
      </c>
      <c r="C1720">
        <v>1.16E-3</v>
      </c>
      <c r="D1720">
        <v>16</v>
      </c>
      <c r="E1720">
        <f t="shared" si="40"/>
        <v>1.8599999999999998E-2</v>
      </c>
    </row>
    <row r="1721" spans="1:5" x14ac:dyDescent="0.25">
      <c r="A1721" s="3" t="s">
        <v>1251</v>
      </c>
      <c r="B1721" t="s">
        <v>186</v>
      </c>
      <c r="C1721">
        <v>5.5199999999999997E-3</v>
      </c>
      <c r="D1721">
        <v>8.9</v>
      </c>
      <c r="E1721">
        <f t="shared" si="40"/>
        <v>4.9099999999999998E-2</v>
      </c>
    </row>
    <row r="1722" spans="1:5" ht="30" x14ac:dyDescent="0.25">
      <c r="A1722" s="3" t="s">
        <v>1222</v>
      </c>
      <c r="B1722" t="s">
        <v>161</v>
      </c>
      <c r="C1722">
        <v>0.4</v>
      </c>
      <c r="D1722">
        <v>0.6</v>
      </c>
      <c r="E1722">
        <f t="shared" si="40"/>
        <v>0.24</v>
      </c>
    </row>
    <row r="1723" spans="1:5" ht="30" x14ac:dyDescent="0.25">
      <c r="A1723" s="3" t="s">
        <v>1223</v>
      </c>
      <c r="B1723" t="s">
        <v>161</v>
      </c>
      <c r="C1723">
        <v>0.4</v>
      </c>
      <c r="D1723">
        <v>0.7</v>
      </c>
      <c r="E1723">
        <f t="shared" si="40"/>
        <v>0.28000000000000003</v>
      </c>
    </row>
    <row r="1724" spans="1:5" ht="30" x14ac:dyDescent="0.25">
      <c r="A1724" s="3" t="s">
        <v>1224</v>
      </c>
      <c r="B1724" t="s">
        <v>161</v>
      </c>
      <c r="C1724">
        <v>0.4</v>
      </c>
      <c r="D1724">
        <v>0.09</v>
      </c>
      <c r="E1724">
        <f t="shared" si="40"/>
        <v>3.5999999999999997E-2</v>
      </c>
    </row>
    <row r="1725" spans="1:5" ht="30" x14ac:dyDescent="0.25">
      <c r="A1725" s="3" t="s">
        <v>1225</v>
      </c>
      <c r="B1725" t="s">
        <v>161</v>
      </c>
      <c r="C1725">
        <v>0.4</v>
      </c>
      <c r="D1725">
        <v>0.04</v>
      </c>
      <c r="E1725">
        <f t="shared" si="40"/>
        <v>1.6E-2</v>
      </c>
    </row>
    <row r="1726" spans="1:5" x14ac:dyDescent="0.25">
      <c r="A1726" s="3" t="s">
        <v>162</v>
      </c>
      <c r="B1726" t="s">
        <v>9</v>
      </c>
      <c r="C1726" t="s">
        <v>9</v>
      </c>
      <c r="D1726" t="s">
        <v>9</v>
      </c>
      <c r="E1726">
        <f>SUM(E1715:E1725)</f>
        <v>1.1581999999999999</v>
      </c>
    </row>
    <row r="1728" spans="1:5" x14ac:dyDescent="0.25">
      <c r="A1728" s="3" t="s">
        <v>163</v>
      </c>
      <c r="B1728" t="s">
        <v>9</v>
      </c>
      <c r="C1728" t="s">
        <v>9</v>
      </c>
      <c r="D1728" t="s">
        <v>9</v>
      </c>
      <c r="E1728">
        <f>E1712+E1726</f>
        <v>4.2302</v>
      </c>
    </row>
    <row r="1729" spans="1:5" x14ac:dyDescent="0.25">
      <c r="A1729" s="3" t="s">
        <v>164</v>
      </c>
      <c r="B1729" t="s">
        <v>9</v>
      </c>
      <c r="C1729" t="s">
        <v>9</v>
      </c>
      <c r="D1729" s="2">
        <v>0</v>
      </c>
      <c r="E1729">
        <f>ROUND((E1728*D1729),4)</f>
        <v>0</v>
      </c>
    </row>
    <row r="1730" spans="1:5" x14ac:dyDescent="0.25">
      <c r="A1730" s="3" t="s">
        <v>165</v>
      </c>
      <c r="B1730" t="s">
        <v>9</v>
      </c>
      <c r="C1730" t="s">
        <v>9</v>
      </c>
      <c r="D1730" t="s">
        <v>9</v>
      </c>
      <c r="E1730">
        <f>SUM(E1728:E1729)</f>
        <v>4.2302</v>
      </c>
    </row>
    <row r="1732" spans="1:5" x14ac:dyDescent="0.25">
      <c r="A1732" s="3" t="s">
        <v>1499</v>
      </c>
      <c r="B1732" t="s">
        <v>741</v>
      </c>
    </row>
    <row r="1733" spans="1:5" x14ac:dyDescent="0.25">
      <c r="A1733" s="3" t="s">
        <v>295</v>
      </c>
    </row>
    <row r="1734" spans="1:5" x14ac:dyDescent="0.25">
      <c r="A1734" s="3" t="s">
        <v>175</v>
      </c>
    </row>
    <row r="1736" spans="1:5" x14ac:dyDescent="0.25">
      <c r="A1736" s="3" t="s">
        <v>156</v>
      </c>
      <c r="B1736" t="s">
        <v>157</v>
      </c>
      <c r="C1736" t="s">
        <v>158</v>
      </c>
      <c r="D1736" t="s">
        <v>159</v>
      </c>
      <c r="E1736" t="s">
        <v>160</v>
      </c>
    </row>
    <row r="1737" spans="1:5" x14ac:dyDescent="0.25">
      <c r="A1737" s="3" t="s">
        <v>1242</v>
      </c>
      <c r="B1737" t="s">
        <v>161</v>
      </c>
      <c r="C1737">
        <v>0.2</v>
      </c>
      <c r="D1737">
        <v>7.68</v>
      </c>
      <c r="E1737">
        <f>ROUND((C1737*D1737),4)</f>
        <v>1.536</v>
      </c>
    </row>
    <row r="1738" spans="1:5" x14ac:dyDescent="0.25">
      <c r="A1738" s="3" t="s">
        <v>1448</v>
      </c>
      <c r="B1738" t="s">
        <v>161</v>
      </c>
      <c r="C1738">
        <v>1</v>
      </c>
      <c r="D1738">
        <v>9.9</v>
      </c>
      <c r="E1738">
        <f>ROUND((C1738*D1738),4)</f>
        <v>9.9</v>
      </c>
    </row>
    <row r="1739" spans="1:5" x14ac:dyDescent="0.25">
      <c r="A1739" s="3" t="s">
        <v>162</v>
      </c>
      <c r="B1739" t="s">
        <v>9</v>
      </c>
      <c r="C1739" t="s">
        <v>9</v>
      </c>
      <c r="D1739" t="s">
        <v>9</v>
      </c>
      <c r="E1739">
        <f>SUM(E1737:E1738)</f>
        <v>11.436</v>
      </c>
    </row>
    <row r="1741" spans="1:5" x14ac:dyDescent="0.25">
      <c r="A1741" s="3" t="s">
        <v>167</v>
      </c>
      <c r="B1741" t="s">
        <v>157</v>
      </c>
      <c r="C1741" t="s">
        <v>158</v>
      </c>
      <c r="D1741" t="s">
        <v>159</v>
      </c>
      <c r="E1741" t="s">
        <v>160</v>
      </c>
    </row>
    <row r="1742" spans="1:5" x14ac:dyDescent="0.25">
      <c r="A1742" s="3" t="s">
        <v>1244</v>
      </c>
      <c r="B1742" t="s">
        <v>168</v>
      </c>
      <c r="C1742">
        <v>3.48E-3</v>
      </c>
      <c r="D1742">
        <v>6.93</v>
      </c>
      <c r="E1742">
        <f t="shared" ref="E1742:E1754" si="41">ROUND((C1742*D1742),4)</f>
        <v>2.41E-2</v>
      </c>
    </row>
    <row r="1743" spans="1:5" x14ac:dyDescent="0.25">
      <c r="A1743" s="3" t="s">
        <v>1245</v>
      </c>
      <c r="B1743" t="s">
        <v>186</v>
      </c>
      <c r="C1743">
        <v>1.6559999999999998E-2</v>
      </c>
      <c r="D1743">
        <v>33.270000000000003</v>
      </c>
      <c r="E1743">
        <f t="shared" si="41"/>
        <v>0.55100000000000005</v>
      </c>
    </row>
    <row r="1744" spans="1:5" x14ac:dyDescent="0.25">
      <c r="A1744" s="3" t="s">
        <v>1246</v>
      </c>
      <c r="B1744" t="s">
        <v>168</v>
      </c>
      <c r="C1744">
        <v>1.6559999999999998E-2</v>
      </c>
      <c r="D1744">
        <v>27.73</v>
      </c>
      <c r="E1744">
        <f t="shared" si="41"/>
        <v>0.4592</v>
      </c>
    </row>
    <row r="1745" spans="1:5" x14ac:dyDescent="0.25">
      <c r="A1745" s="3" t="s">
        <v>1247</v>
      </c>
      <c r="B1745" t="s">
        <v>168</v>
      </c>
      <c r="C1745">
        <v>1.6559999999999998E-2</v>
      </c>
      <c r="D1745">
        <v>11.73</v>
      </c>
      <c r="E1745">
        <f t="shared" si="41"/>
        <v>0.19420000000000001</v>
      </c>
    </row>
    <row r="1746" spans="1:5" x14ac:dyDescent="0.25">
      <c r="A1746" s="3" t="s">
        <v>1248</v>
      </c>
      <c r="B1746" t="s">
        <v>168</v>
      </c>
      <c r="C1746">
        <v>3.48E-3</v>
      </c>
      <c r="D1746">
        <v>93.94</v>
      </c>
      <c r="E1746">
        <f t="shared" si="41"/>
        <v>0.32690000000000002</v>
      </c>
    </row>
    <row r="1747" spans="1:5" ht="30" x14ac:dyDescent="0.25">
      <c r="A1747" s="3" t="s">
        <v>1250</v>
      </c>
      <c r="B1747" t="s">
        <v>168</v>
      </c>
      <c r="C1747">
        <v>3.48E-3</v>
      </c>
      <c r="D1747">
        <v>16</v>
      </c>
      <c r="E1747">
        <f t="shared" si="41"/>
        <v>5.57E-2</v>
      </c>
    </row>
    <row r="1748" spans="1:5" x14ac:dyDescent="0.25">
      <c r="A1748" s="3" t="s">
        <v>1251</v>
      </c>
      <c r="B1748" t="s">
        <v>186</v>
      </c>
      <c r="C1748">
        <v>1.6559999999999998E-2</v>
      </c>
      <c r="D1748">
        <v>8.9</v>
      </c>
      <c r="E1748">
        <f t="shared" si="41"/>
        <v>0.1474</v>
      </c>
    </row>
    <row r="1749" spans="1:5" x14ac:dyDescent="0.25">
      <c r="A1749" s="3" t="s">
        <v>1449</v>
      </c>
      <c r="B1749" t="s">
        <v>179</v>
      </c>
      <c r="C1749">
        <v>2</v>
      </c>
      <c r="D1749">
        <v>4.41</v>
      </c>
      <c r="E1749">
        <f t="shared" si="41"/>
        <v>8.82</v>
      </c>
    </row>
    <row r="1750" spans="1:5" x14ac:dyDescent="0.25">
      <c r="A1750" s="3" t="s">
        <v>1500</v>
      </c>
      <c r="B1750" t="s">
        <v>176</v>
      </c>
      <c r="C1750">
        <v>1</v>
      </c>
      <c r="D1750">
        <v>98.22</v>
      </c>
      <c r="E1750">
        <f t="shared" si="41"/>
        <v>98.22</v>
      </c>
    </row>
    <row r="1751" spans="1:5" ht="30" x14ac:dyDescent="0.25">
      <c r="A1751" s="3" t="s">
        <v>1222</v>
      </c>
      <c r="B1751" t="s">
        <v>161</v>
      </c>
      <c r="C1751">
        <v>1.2</v>
      </c>
      <c r="D1751">
        <v>0.6</v>
      </c>
      <c r="E1751">
        <f t="shared" si="41"/>
        <v>0.72</v>
      </c>
    </row>
    <row r="1752" spans="1:5" ht="30" x14ac:dyDescent="0.25">
      <c r="A1752" s="3" t="s">
        <v>1223</v>
      </c>
      <c r="B1752" t="s">
        <v>161</v>
      </c>
      <c r="C1752">
        <v>1.2</v>
      </c>
      <c r="D1752">
        <v>0.7</v>
      </c>
      <c r="E1752">
        <f t="shared" si="41"/>
        <v>0.84</v>
      </c>
    </row>
    <row r="1753" spans="1:5" ht="30" x14ac:dyDescent="0.25">
      <c r="A1753" s="3" t="s">
        <v>1224</v>
      </c>
      <c r="B1753" t="s">
        <v>161</v>
      </c>
      <c r="C1753">
        <v>1.2</v>
      </c>
      <c r="D1753">
        <v>0.09</v>
      </c>
      <c r="E1753">
        <f t="shared" si="41"/>
        <v>0.108</v>
      </c>
    </row>
    <row r="1754" spans="1:5" ht="30" x14ac:dyDescent="0.25">
      <c r="A1754" s="3" t="s">
        <v>1225</v>
      </c>
      <c r="B1754" t="s">
        <v>161</v>
      </c>
      <c r="C1754">
        <v>1.2</v>
      </c>
      <c r="D1754">
        <v>0.04</v>
      </c>
      <c r="E1754">
        <f t="shared" si="41"/>
        <v>4.8000000000000001E-2</v>
      </c>
    </row>
    <row r="1755" spans="1:5" x14ac:dyDescent="0.25">
      <c r="A1755" s="3" t="s">
        <v>162</v>
      </c>
      <c r="B1755" t="s">
        <v>9</v>
      </c>
      <c r="C1755" t="s">
        <v>9</v>
      </c>
      <c r="D1755" t="s">
        <v>9</v>
      </c>
      <c r="E1755">
        <f>SUM(E1742:E1754)</f>
        <v>110.51450000000001</v>
      </c>
    </row>
    <row r="1757" spans="1:5" x14ac:dyDescent="0.25">
      <c r="A1757" s="3" t="s">
        <v>163</v>
      </c>
      <c r="B1757" t="s">
        <v>9</v>
      </c>
      <c r="C1757" t="s">
        <v>9</v>
      </c>
      <c r="D1757" t="s">
        <v>9</v>
      </c>
      <c r="E1757">
        <f>E1739+E1755</f>
        <v>121.95050000000001</v>
      </c>
    </row>
    <row r="1758" spans="1:5" x14ac:dyDescent="0.25">
      <c r="A1758" s="3" t="s">
        <v>164</v>
      </c>
      <c r="B1758" t="s">
        <v>9</v>
      </c>
      <c r="C1758" t="s">
        <v>9</v>
      </c>
      <c r="D1758" s="2">
        <v>0</v>
      </c>
      <c r="E1758">
        <f>ROUND((E1757*D1758),4)</f>
        <v>0</v>
      </c>
    </row>
    <row r="1759" spans="1:5" x14ac:dyDescent="0.25">
      <c r="A1759" s="3" t="s">
        <v>165</v>
      </c>
      <c r="B1759" t="s">
        <v>9</v>
      </c>
      <c r="C1759" t="s">
        <v>9</v>
      </c>
      <c r="D1759" t="s">
        <v>9</v>
      </c>
      <c r="E1759">
        <f>SUM(E1757:E1758)</f>
        <v>121.95050000000001</v>
      </c>
    </row>
    <row r="1761" spans="1:5" x14ac:dyDescent="0.25">
      <c r="A1761" s="3" t="s">
        <v>1501</v>
      </c>
      <c r="B1761" t="s">
        <v>746</v>
      </c>
    </row>
    <row r="1762" spans="1:5" ht="45" x14ac:dyDescent="0.25">
      <c r="A1762" s="3" t="s">
        <v>1502</v>
      </c>
    </row>
    <row r="1763" spans="1:5" x14ac:dyDescent="0.25">
      <c r="A1763" s="3" t="s">
        <v>169</v>
      </c>
    </row>
    <row r="1765" spans="1:5" x14ac:dyDescent="0.25">
      <c r="A1765" s="3" t="s">
        <v>156</v>
      </c>
      <c r="B1765" t="s">
        <v>157</v>
      </c>
      <c r="C1765" t="s">
        <v>158</v>
      </c>
      <c r="D1765" t="s">
        <v>159</v>
      </c>
      <c r="E1765" t="s">
        <v>160</v>
      </c>
    </row>
    <row r="1766" spans="1:5" x14ac:dyDescent="0.25">
      <c r="A1766" s="3" t="s">
        <v>1388</v>
      </c>
      <c r="B1766" t="s">
        <v>161</v>
      </c>
      <c r="C1766">
        <v>0.625</v>
      </c>
      <c r="D1766">
        <v>8.6199999999999992</v>
      </c>
      <c r="E1766">
        <f>ROUND((C1766*D1766),4)</f>
        <v>5.3875000000000002</v>
      </c>
    </row>
    <row r="1767" spans="1:5" x14ac:dyDescent="0.25">
      <c r="A1767" s="3" t="s">
        <v>1389</v>
      </c>
      <c r="B1767" t="s">
        <v>161</v>
      </c>
      <c r="C1767">
        <v>0.625</v>
      </c>
      <c r="D1767">
        <v>11.31</v>
      </c>
      <c r="E1767">
        <f>ROUND((C1767*D1767),4)</f>
        <v>7.0688000000000004</v>
      </c>
    </row>
    <row r="1768" spans="1:5" x14ac:dyDescent="0.25">
      <c r="A1768" s="3" t="s">
        <v>162</v>
      </c>
      <c r="B1768" t="s">
        <v>9</v>
      </c>
      <c r="C1768" t="s">
        <v>9</v>
      </c>
      <c r="D1768" t="s">
        <v>9</v>
      </c>
      <c r="E1768">
        <f>SUM(E1766:E1767)</f>
        <v>12.456300000000001</v>
      </c>
    </row>
    <row r="1770" spans="1:5" x14ac:dyDescent="0.25">
      <c r="A1770" s="3" t="s">
        <v>167</v>
      </c>
      <c r="B1770" t="s">
        <v>157</v>
      </c>
      <c r="C1770" t="s">
        <v>158</v>
      </c>
      <c r="D1770" t="s">
        <v>159</v>
      </c>
      <c r="E1770" t="s">
        <v>160</v>
      </c>
    </row>
    <row r="1771" spans="1:5" x14ac:dyDescent="0.25">
      <c r="A1771" s="3" t="s">
        <v>1244</v>
      </c>
      <c r="B1771" t="s">
        <v>168</v>
      </c>
      <c r="C1771">
        <v>3.6250000000000002E-3</v>
      </c>
      <c r="D1771">
        <v>6.93</v>
      </c>
      <c r="E1771">
        <f t="shared" ref="E1771:E1782" si="42">ROUND((C1771*D1771),4)</f>
        <v>2.5100000000000001E-2</v>
      </c>
    </row>
    <row r="1772" spans="1:5" x14ac:dyDescent="0.25">
      <c r="A1772" s="3" t="s">
        <v>1245</v>
      </c>
      <c r="B1772" t="s">
        <v>186</v>
      </c>
      <c r="C1772">
        <v>1.7250000000000001E-2</v>
      </c>
      <c r="D1772">
        <v>33.270000000000003</v>
      </c>
      <c r="E1772">
        <f t="shared" si="42"/>
        <v>0.57389999999999997</v>
      </c>
    </row>
    <row r="1773" spans="1:5" x14ac:dyDescent="0.25">
      <c r="A1773" s="3" t="s">
        <v>1246</v>
      </c>
      <c r="B1773" t="s">
        <v>168</v>
      </c>
      <c r="C1773">
        <v>1.7250000000000001E-2</v>
      </c>
      <c r="D1773">
        <v>27.73</v>
      </c>
      <c r="E1773">
        <f t="shared" si="42"/>
        <v>0.4783</v>
      </c>
    </row>
    <row r="1774" spans="1:5" x14ac:dyDescent="0.25">
      <c r="A1774" s="3" t="s">
        <v>1247</v>
      </c>
      <c r="B1774" t="s">
        <v>168</v>
      </c>
      <c r="C1774">
        <v>1.7250000000000001E-2</v>
      </c>
      <c r="D1774">
        <v>11.73</v>
      </c>
      <c r="E1774">
        <f t="shared" si="42"/>
        <v>0.20230000000000001</v>
      </c>
    </row>
    <row r="1775" spans="1:5" x14ac:dyDescent="0.25">
      <c r="A1775" s="3" t="s">
        <v>1248</v>
      </c>
      <c r="B1775" t="s">
        <v>168</v>
      </c>
      <c r="C1775">
        <v>3.6250000000000002E-3</v>
      </c>
      <c r="D1775">
        <v>93.94</v>
      </c>
      <c r="E1775">
        <f t="shared" si="42"/>
        <v>0.34050000000000002</v>
      </c>
    </row>
    <row r="1776" spans="1:5" ht="30" x14ac:dyDescent="0.25">
      <c r="A1776" s="3" t="s">
        <v>1250</v>
      </c>
      <c r="B1776" t="s">
        <v>168</v>
      </c>
      <c r="C1776">
        <v>3.6250000000000002E-3</v>
      </c>
      <c r="D1776">
        <v>16</v>
      </c>
      <c r="E1776">
        <f t="shared" si="42"/>
        <v>5.8000000000000003E-2</v>
      </c>
    </row>
    <row r="1777" spans="1:5" x14ac:dyDescent="0.25">
      <c r="A1777" s="3" t="s">
        <v>1251</v>
      </c>
      <c r="B1777" t="s">
        <v>186</v>
      </c>
      <c r="C1777">
        <v>1.7250000000000001E-2</v>
      </c>
      <c r="D1777">
        <v>8.9</v>
      </c>
      <c r="E1777">
        <f t="shared" si="42"/>
        <v>0.1535</v>
      </c>
    </row>
    <row r="1778" spans="1:5" x14ac:dyDescent="0.25">
      <c r="A1778" s="3" t="s">
        <v>1503</v>
      </c>
      <c r="B1778" t="s">
        <v>170</v>
      </c>
      <c r="C1778">
        <v>1</v>
      </c>
      <c r="D1778">
        <v>5.38</v>
      </c>
      <c r="E1778">
        <f t="shared" si="42"/>
        <v>5.38</v>
      </c>
    </row>
    <row r="1779" spans="1:5" ht="30" x14ac:dyDescent="0.25">
      <c r="A1779" s="3" t="s">
        <v>1222</v>
      </c>
      <c r="B1779" t="s">
        <v>161</v>
      </c>
      <c r="C1779">
        <v>1.25</v>
      </c>
      <c r="D1779">
        <v>0.6</v>
      </c>
      <c r="E1779">
        <f t="shared" si="42"/>
        <v>0.75</v>
      </c>
    </row>
    <row r="1780" spans="1:5" ht="30" x14ac:dyDescent="0.25">
      <c r="A1780" s="3" t="s">
        <v>1223</v>
      </c>
      <c r="B1780" t="s">
        <v>161</v>
      </c>
      <c r="C1780">
        <v>1.25</v>
      </c>
      <c r="D1780">
        <v>0.7</v>
      </c>
      <c r="E1780">
        <f t="shared" si="42"/>
        <v>0.875</v>
      </c>
    </row>
    <row r="1781" spans="1:5" ht="30" x14ac:dyDescent="0.25">
      <c r="A1781" s="3" t="s">
        <v>1224</v>
      </c>
      <c r="B1781" t="s">
        <v>161</v>
      </c>
      <c r="C1781">
        <v>1.25</v>
      </c>
      <c r="D1781">
        <v>0.09</v>
      </c>
      <c r="E1781">
        <f t="shared" si="42"/>
        <v>0.1125</v>
      </c>
    </row>
    <row r="1782" spans="1:5" ht="30" x14ac:dyDescent="0.25">
      <c r="A1782" s="3" t="s">
        <v>1225</v>
      </c>
      <c r="B1782" t="s">
        <v>161</v>
      </c>
      <c r="C1782">
        <v>1.25</v>
      </c>
      <c r="D1782">
        <v>0.04</v>
      </c>
      <c r="E1782">
        <f t="shared" si="42"/>
        <v>0.05</v>
      </c>
    </row>
    <row r="1783" spans="1:5" x14ac:dyDescent="0.25">
      <c r="A1783" s="3" t="s">
        <v>162</v>
      </c>
      <c r="B1783" t="s">
        <v>9</v>
      </c>
      <c r="C1783" t="s">
        <v>9</v>
      </c>
      <c r="D1783" t="s">
        <v>9</v>
      </c>
      <c r="E1783">
        <f>SUM(E1771:E1782)</f>
        <v>8.9991000000000021</v>
      </c>
    </row>
    <row r="1785" spans="1:5" x14ac:dyDescent="0.25">
      <c r="A1785" s="3" t="s">
        <v>163</v>
      </c>
      <c r="B1785" t="s">
        <v>9</v>
      </c>
      <c r="C1785" t="s">
        <v>9</v>
      </c>
      <c r="D1785" t="s">
        <v>9</v>
      </c>
      <c r="E1785">
        <f>E1768+E1783</f>
        <v>21.455400000000004</v>
      </c>
    </row>
    <row r="1786" spans="1:5" x14ac:dyDescent="0.25">
      <c r="A1786" s="3" t="s">
        <v>164</v>
      </c>
      <c r="B1786" t="s">
        <v>9</v>
      </c>
      <c r="C1786" t="s">
        <v>9</v>
      </c>
      <c r="D1786" s="2">
        <v>0</v>
      </c>
      <c r="E1786">
        <f>ROUND((E1785*D1786),4)</f>
        <v>0</v>
      </c>
    </row>
    <row r="1787" spans="1:5" x14ac:dyDescent="0.25">
      <c r="A1787" s="3" t="s">
        <v>165</v>
      </c>
      <c r="B1787" t="s">
        <v>9</v>
      </c>
      <c r="C1787" t="s">
        <v>9</v>
      </c>
      <c r="D1787" t="s">
        <v>9</v>
      </c>
      <c r="E1787">
        <f>SUM(E1785:E1786)</f>
        <v>21.455400000000004</v>
      </c>
    </row>
    <row r="1789" spans="1:5" x14ac:dyDescent="0.25">
      <c r="A1789" s="3" t="s">
        <v>1504</v>
      </c>
      <c r="B1789" t="s">
        <v>749</v>
      </c>
    </row>
    <row r="1790" spans="1:5" ht="30" x14ac:dyDescent="0.25">
      <c r="A1790" s="3" t="s">
        <v>1505</v>
      </c>
    </row>
    <row r="1791" spans="1:5" x14ac:dyDescent="0.25">
      <c r="A1791" s="3" t="s">
        <v>166</v>
      </c>
    </row>
    <row r="1793" spans="1:5" x14ac:dyDescent="0.25">
      <c r="A1793" s="3" t="s">
        <v>156</v>
      </c>
      <c r="B1793" t="s">
        <v>157</v>
      </c>
      <c r="C1793" t="s">
        <v>158</v>
      </c>
      <c r="D1793" t="s">
        <v>159</v>
      </c>
      <c r="E1793" t="s">
        <v>160</v>
      </c>
    </row>
    <row r="1794" spans="1:5" x14ac:dyDescent="0.25">
      <c r="A1794" s="3" t="s">
        <v>1388</v>
      </c>
      <c r="B1794" t="s">
        <v>161</v>
      </c>
      <c r="C1794">
        <v>0.3125</v>
      </c>
      <c r="D1794">
        <v>8.6199999999999992</v>
      </c>
      <c r="E1794">
        <f>ROUND((C1794*D1794),4)</f>
        <v>2.6938</v>
      </c>
    </row>
    <row r="1795" spans="1:5" x14ac:dyDescent="0.25">
      <c r="A1795" s="3" t="s">
        <v>1389</v>
      </c>
      <c r="B1795" t="s">
        <v>161</v>
      </c>
      <c r="C1795">
        <v>0.3125</v>
      </c>
      <c r="D1795">
        <v>11.31</v>
      </c>
      <c r="E1795">
        <f>ROUND((C1795*D1795),4)</f>
        <v>3.5344000000000002</v>
      </c>
    </row>
    <row r="1796" spans="1:5" x14ac:dyDescent="0.25">
      <c r="A1796" s="3" t="s">
        <v>162</v>
      </c>
      <c r="B1796" t="s">
        <v>9</v>
      </c>
      <c r="C1796" t="s">
        <v>9</v>
      </c>
      <c r="D1796" t="s">
        <v>9</v>
      </c>
      <c r="E1796">
        <f>SUM(E1794:E1795)</f>
        <v>6.2282000000000002</v>
      </c>
    </row>
    <row r="1798" spans="1:5" x14ac:dyDescent="0.25">
      <c r="A1798" s="3" t="s">
        <v>167</v>
      </c>
      <c r="B1798" t="s">
        <v>157</v>
      </c>
      <c r="C1798" t="s">
        <v>158</v>
      </c>
      <c r="D1798" t="s">
        <v>159</v>
      </c>
      <c r="E1798" t="s">
        <v>160</v>
      </c>
    </row>
    <row r="1799" spans="1:5" x14ac:dyDescent="0.25">
      <c r="A1799" s="3" t="s">
        <v>1244</v>
      </c>
      <c r="B1799" t="s">
        <v>168</v>
      </c>
      <c r="C1799">
        <v>1.8125000000000001E-3</v>
      </c>
      <c r="D1799">
        <v>6.93</v>
      </c>
      <c r="E1799">
        <f t="shared" ref="E1799:E1810" si="43">ROUND((C1799*D1799),4)</f>
        <v>1.26E-2</v>
      </c>
    </row>
    <row r="1800" spans="1:5" x14ac:dyDescent="0.25">
      <c r="A1800" s="3" t="s">
        <v>1245</v>
      </c>
      <c r="B1800" t="s">
        <v>186</v>
      </c>
      <c r="C1800">
        <v>8.6250000000000007E-3</v>
      </c>
      <c r="D1800">
        <v>33.270000000000003</v>
      </c>
      <c r="E1800">
        <f t="shared" si="43"/>
        <v>0.28699999999999998</v>
      </c>
    </row>
    <row r="1801" spans="1:5" x14ac:dyDescent="0.25">
      <c r="A1801" s="3" t="s">
        <v>1246</v>
      </c>
      <c r="B1801" t="s">
        <v>168</v>
      </c>
      <c r="C1801">
        <v>8.6250000000000007E-3</v>
      </c>
      <c r="D1801">
        <v>27.73</v>
      </c>
      <c r="E1801">
        <f t="shared" si="43"/>
        <v>0.2392</v>
      </c>
    </row>
    <row r="1802" spans="1:5" x14ac:dyDescent="0.25">
      <c r="A1802" s="3" t="s">
        <v>1247</v>
      </c>
      <c r="B1802" t="s">
        <v>168</v>
      </c>
      <c r="C1802">
        <v>8.6250000000000007E-3</v>
      </c>
      <c r="D1802">
        <v>11.73</v>
      </c>
      <c r="E1802">
        <f t="shared" si="43"/>
        <v>0.1012</v>
      </c>
    </row>
    <row r="1803" spans="1:5" x14ac:dyDescent="0.25">
      <c r="A1803" s="3" t="s">
        <v>1248</v>
      </c>
      <c r="B1803" t="s">
        <v>168</v>
      </c>
      <c r="C1803">
        <v>1.8125000000000001E-3</v>
      </c>
      <c r="D1803">
        <v>93.94</v>
      </c>
      <c r="E1803">
        <f t="shared" si="43"/>
        <v>0.17030000000000001</v>
      </c>
    </row>
    <row r="1804" spans="1:5" ht="30" x14ac:dyDescent="0.25">
      <c r="A1804" s="3" t="s">
        <v>1250</v>
      </c>
      <c r="B1804" t="s">
        <v>168</v>
      </c>
      <c r="C1804">
        <v>1.8125000000000001E-3</v>
      </c>
      <c r="D1804">
        <v>16</v>
      </c>
      <c r="E1804">
        <f t="shared" si="43"/>
        <v>2.9000000000000001E-2</v>
      </c>
    </row>
    <row r="1805" spans="1:5" x14ac:dyDescent="0.25">
      <c r="A1805" s="3" t="s">
        <v>1251</v>
      </c>
      <c r="B1805" t="s">
        <v>186</v>
      </c>
      <c r="C1805">
        <v>8.6250000000000007E-3</v>
      </c>
      <c r="D1805">
        <v>8.9</v>
      </c>
      <c r="E1805">
        <f t="shared" si="43"/>
        <v>7.6799999999999993E-2</v>
      </c>
    </row>
    <row r="1806" spans="1:5" ht="30" x14ac:dyDescent="0.25">
      <c r="A1806" s="3" t="s">
        <v>1506</v>
      </c>
      <c r="B1806" t="s">
        <v>168</v>
      </c>
      <c r="C1806">
        <v>1</v>
      </c>
      <c r="D1806">
        <v>24.79</v>
      </c>
      <c r="E1806">
        <f t="shared" si="43"/>
        <v>24.79</v>
      </c>
    </row>
    <row r="1807" spans="1:5" ht="30" x14ac:dyDescent="0.25">
      <c r="A1807" s="3" t="s">
        <v>1222</v>
      </c>
      <c r="B1807" t="s">
        <v>161</v>
      </c>
      <c r="C1807">
        <v>0.625</v>
      </c>
      <c r="D1807">
        <v>0.6</v>
      </c>
      <c r="E1807">
        <f t="shared" si="43"/>
        <v>0.375</v>
      </c>
    </row>
    <row r="1808" spans="1:5" ht="30" x14ac:dyDescent="0.25">
      <c r="A1808" s="3" t="s">
        <v>1223</v>
      </c>
      <c r="B1808" t="s">
        <v>161</v>
      </c>
      <c r="C1808">
        <v>0.625</v>
      </c>
      <c r="D1808">
        <v>0.7</v>
      </c>
      <c r="E1808">
        <f t="shared" si="43"/>
        <v>0.4375</v>
      </c>
    </row>
    <row r="1809" spans="1:5" ht="30" x14ac:dyDescent="0.25">
      <c r="A1809" s="3" t="s">
        <v>1224</v>
      </c>
      <c r="B1809" t="s">
        <v>161</v>
      </c>
      <c r="C1809">
        <v>0.625</v>
      </c>
      <c r="D1809">
        <v>0.09</v>
      </c>
      <c r="E1809">
        <f t="shared" si="43"/>
        <v>5.6300000000000003E-2</v>
      </c>
    </row>
    <row r="1810" spans="1:5" ht="30" x14ac:dyDescent="0.25">
      <c r="A1810" s="3" t="s">
        <v>1225</v>
      </c>
      <c r="B1810" t="s">
        <v>161</v>
      </c>
      <c r="C1810">
        <v>0.625</v>
      </c>
      <c r="D1810">
        <v>0.04</v>
      </c>
      <c r="E1810">
        <f t="shared" si="43"/>
        <v>2.5000000000000001E-2</v>
      </c>
    </row>
    <row r="1811" spans="1:5" x14ac:dyDescent="0.25">
      <c r="A1811" s="3" t="s">
        <v>162</v>
      </c>
      <c r="B1811" t="s">
        <v>9</v>
      </c>
      <c r="C1811" t="s">
        <v>9</v>
      </c>
      <c r="D1811" t="s">
        <v>9</v>
      </c>
      <c r="E1811">
        <f>SUM(E1799:E1810)</f>
        <v>26.599899999999998</v>
      </c>
    </row>
    <row r="1813" spans="1:5" x14ac:dyDescent="0.25">
      <c r="A1813" s="3" t="s">
        <v>163</v>
      </c>
      <c r="B1813" t="s">
        <v>9</v>
      </c>
      <c r="C1813" t="s">
        <v>9</v>
      </c>
      <c r="D1813" t="s">
        <v>9</v>
      </c>
      <c r="E1813">
        <f>E1796+E1811</f>
        <v>32.828099999999999</v>
      </c>
    </row>
    <row r="1814" spans="1:5" x14ac:dyDescent="0.25">
      <c r="A1814" s="3" t="s">
        <v>164</v>
      </c>
      <c r="B1814" t="s">
        <v>9</v>
      </c>
      <c r="C1814" t="s">
        <v>9</v>
      </c>
      <c r="D1814" s="2">
        <v>0</v>
      </c>
      <c r="E1814">
        <f>ROUND((E1813*D1814),4)</f>
        <v>0</v>
      </c>
    </row>
    <row r="1815" spans="1:5" x14ac:dyDescent="0.25">
      <c r="A1815" s="3" t="s">
        <v>165</v>
      </c>
      <c r="B1815" t="s">
        <v>9</v>
      </c>
      <c r="C1815" t="s">
        <v>9</v>
      </c>
      <c r="D1815" t="s">
        <v>9</v>
      </c>
      <c r="E1815">
        <f>SUM(E1813:E1814)</f>
        <v>32.828099999999999</v>
      </c>
    </row>
    <row r="1817" spans="1:5" x14ac:dyDescent="0.25">
      <c r="A1817" s="3" t="s">
        <v>1507</v>
      </c>
      <c r="B1817" t="s">
        <v>754</v>
      </c>
    </row>
    <row r="1818" spans="1:5" ht="30" x14ac:dyDescent="0.25">
      <c r="A1818" s="3" t="s">
        <v>1508</v>
      </c>
    </row>
    <row r="1819" spans="1:5" x14ac:dyDescent="0.25">
      <c r="A1819" s="3" t="s">
        <v>175</v>
      </c>
    </row>
    <row r="1821" spans="1:5" x14ac:dyDescent="0.25">
      <c r="A1821" s="3" t="s">
        <v>167</v>
      </c>
      <c r="B1821" t="s">
        <v>157</v>
      </c>
      <c r="C1821" t="s">
        <v>158</v>
      </c>
      <c r="D1821" t="s">
        <v>159</v>
      </c>
      <c r="E1821" t="s">
        <v>160</v>
      </c>
    </row>
    <row r="1822" spans="1:5" ht="30" x14ac:dyDescent="0.25">
      <c r="A1822" s="3" t="s">
        <v>1509</v>
      </c>
      <c r="B1822" t="s">
        <v>176</v>
      </c>
      <c r="C1822">
        <v>1</v>
      </c>
      <c r="D1822">
        <v>161.06</v>
      </c>
      <c r="E1822">
        <f>ROUND((C1822*D1822),4)</f>
        <v>161.06</v>
      </c>
    </row>
    <row r="1823" spans="1:5" x14ac:dyDescent="0.25">
      <c r="A1823" s="3" t="s">
        <v>162</v>
      </c>
      <c r="B1823" t="s">
        <v>9</v>
      </c>
      <c r="C1823" t="s">
        <v>9</v>
      </c>
      <c r="D1823" t="s">
        <v>9</v>
      </c>
      <c r="E1823">
        <f>SUM(E1822:E1822)</f>
        <v>161.06</v>
      </c>
    </row>
    <row r="1825" spans="1:5" x14ac:dyDescent="0.25">
      <c r="A1825" s="3" t="s">
        <v>163</v>
      </c>
      <c r="B1825" t="s">
        <v>9</v>
      </c>
      <c r="C1825" t="s">
        <v>9</v>
      </c>
      <c r="D1825" t="s">
        <v>9</v>
      </c>
      <c r="E1825">
        <f>E1823</f>
        <v>161.06</v>
      </c>
    </row>
    <row r="1826" spans="1:5" x14ac:dyDescent="0.25">
      <c r="A1826" s="3" t="s">
        <v>164</v>
      </c>
      <c r="B1826" t="s">
        <v>9</v>
      </c>
      <c r="C1826" t="s">
        <v>9</v>
      </c>
      <c r="D1826" s="2">
        <v>0</v>
      </c>
      <c r="E1826">
        <f>ROUND((E1825*D1826),4)</f>
        <v>0</v>
      </c>
    </row>
    <row r="1827" spans="1:5" x14ac:dyDescent="0.25">
      <c r="A1827" s="3" t="s">
        <v>165</v>
      </c>
      <c r="B1827" t="s">
        <v>9</v>
      </c>
      <c r="C1827" t="s">
        <v>9</v>
      </c>
      <c r="D1827" t="s">
        <v>9</v>
      </c>
      <c r="E1827">
        <f>SUM(E1825:E1826)</f>
        <v>161.06</v>
      </c>
    </row>
    <row r="1829" spans="1:5" x14ac:dyDescent="0.25">
      <c r="A1829" s="3" t="s">
        <v>1510</v>
      </c>
      <c r="B1829" t="s">
        <v>765</v>
      </c>
    </row>
    <row r="1830" spans="1:5" x14ac:dyDescent="0.25">
      <c r="A1830" s="3" t="s">
        <v>296</v>
      </c>
    </row>
    <row r="1831" spans="1:5" x14ac:dyDescent="0.25">
      <c r="A1831" s="3" t="s">
        <v>175</v>
      </c>
    </row>
    <row r="1833" spans="1:5" x14ac:dyDescent="0.25">
      <c r="A1833" s="3" t="s">
        <v>156</v>
      </c>
      <c r="B1833" t="s">
        <v>157</v>
      </c>
      <c r="C1833" t="s">
        <v>158</v>
      </c>
      <c r="D1833" t="s">
        <v>159</v>
      </c>
      <c r="E1833" t="s">
        <v>160</v>
      </c>
    </row>
    <row r="1834" spans="1:5" x14ac:dyDescent="0.25">
      <c r="A1834" s="3" t="s">
        <v>1511</v>
      </c>
      <c r="B1834" t="s">
        <v>161</v>
      </c>
      <c r="C1834">
        <v>0.25</v>
      </c>
      <c r="D1834">
        <v>6.49</v>
      </c>
      <c r="E1834">
        <f>ROUND((C1834*D1834),4)</f>
        <v>1.6225000000000001</v>
      </c>
    </row>
    <row r="1835" spans="1:5" x14ac:dyDescent="0.25">
      <c r="A1835" s="3" t="s">
        <v>162</v>
      </c>
      <c r="B1835" t="s">
        <v>9</v>
      </c>
      <c r="C1835" t="s">
        <v>9</v>
      </c>
      <c r="D1835" t="s">
        <v>9</v>
      </c>
      <c r="E1835">
        <f>SUM(E1834:E1834)</f>
        <v>1.6225000000000001</v>
      </c>
    </row>
    <row r="1837" spans="1:5" x14ac:dyDescent="0.25">
      <c r="A1837" s="3" t="s">
        <v>167</v>
      </c>
      <c r="B1837" t="s">
        <v>157</v>
      </c>
      <c r="C1837" t="s">
        <v>158</v>
      </c>
      <c r="D1837" t="s">
        <v>159</v>
      </c>
      <c r="E1837" t="s">
        <v>160</v>
      </c>
    </row>
    <row r="1838" spans="1:5" x14ac:dyDescent="0.25">
      <c r="A1838" s="3" t="s">
        <v>1512</v>
      </c>
      <c r="B1838" t="s">
        <v>176</v>
      </c>
      <c r="C1838">
        <v>1.05</v>
      </c>
      <c r="D1838">
        <v>35</v>
      </c>
      <c r="E1838">
        <f>ROUND((C1838*D1838),4)</f>
        <v>36.75</v>
      </c>
    </row>
    <row r="1839" spans="1:5" x14ac:dyDescent="0.25">
      <c r="A1839" s="3" t="s">
        <v>162</v>
      </c>
      <c r="B1839" t="s">
        <v>9</v>
      </c>
      <c r="C1839" t="s">
        <v>9</v>
      </c>
      <c r="D1839" t="s">
        <v>9</v>
      </c>
      <c r="E1839">
        <f>SUM(E1838:E1838)</f>
        <v>36.75</v>
      </c>
    </row>
    <row r="1841" spans="1:5" x14ac:dyDescent="0.25">
      <c r="A1841" s="3" t="s">
        <v>163</v>
      </c>
      <c r="B1841" t="s">
        <v>9</v>
      </c>
      <c r="C1841" t="s">
        <v>9</v>
      </c>
      <c r="D1841" t="s">
        <v>9</v>
      </c>
      <c r="E1841">
        <f>E1835+E1839</f>
        <v>38.372500000000002</v>
      </c>
    </row>
    <row r="1842" spans="1:5" x14ac:dyDescent="0.25">
      <c r="A1842" s="3" t="s">
        <v>164</v>
      </c>
      <c r="B1842" t="s">
        <v>9</v>
      </c>
      <c r="C1842" t="s">
        <v>9</v>
      </c>
      <c r="D1842" s="2">
        <v>0</v>
      </c>
      <c r="E1842">
        <f>ROUND((E1841*D1842),4)</f>
        <v>0</v>
      </c>
    </row>
    <row r="1843" spans="1:5" x14ac:dyDescent="0.25">
      <c r="A1843" s="3" t="s">
        <v>165</v>
      </c>
      <c r="B1843" t="s">
        <v>9</v>
      </c>
      <c r="C1843" t="s">
        <v>9</v>
      </c>
      <c r="D1843" t="s">
        <v>9</v>
      </c>
      <c r="E1843">
        <f>SUM(E1841:E1842)</f>
        <v>38.372500000000002</v>
      </c>
    </row>
    <row r="1845" spans="1:5" x14ac:dyDescent="0.25">
      <c r="A1845" s="3" t="s">
        <v>1215</v>
      </c>
      <c r="B1845" t="s">
        <v>148</v>
      </c>
    </row>
    <row r="1846" spans="1:5" ht="30" x14ac:dyDescent="0.25">
      <c r="A1846" s="3" t="s">
        <v>1513</v>
      </c>
    </row>
    <row r="1847" spans="1:5" x14ac:dyDescent="0.25">
      <c r="A1847" s="3" t="s">
        <v>166</v>
      </c>
    </row>
    <row r="1849" spans="1:5" x14ac:dyDescent="0.25">
      <c r="A1849" s="3" t="s">
        <v>156</v>
      </c>
      <c r="B1849" t="s">
        <v>157</v>
      </c>
      <c r="C1849" t="s">
        <v>158</v>
      </c>
      <c r="D1849" t="s">
        <v>159</v>
      </c>
      <c r="E1849" t="s">
        <v>160</v>
      </c>
    </row>
    <row r="1850" spans="1:5" x14ac:dyDescent="0.25">
      <c r="A1850" s="3" t="s">
        <v>1388</v>
      </c>
      <c r="B1850" t="s">
        <v>161</v>
      </c>
      <c r="C1850">
        <v>5</v>
      </c>
      <c r="D1850">
        <v>8.6199999999999992</v>
      </c>
      <c r="E1850">
        <f t="shared" ref="E1850:E1855" si="44">ROUND((C1850*D1850),4)</f>
        <v>43.1</v>
      </c>
    </row>
    <row r="1851" spans="1:5" x14ac:dyDescent="0.25">
      <c r="A1851" s="3" t="s">
        <v>1389</v>
      </c>
      <c r="B1851" t="s">
        <v>161</v>
      </c>
      <c r="C1851">
        <v>5</v>
      </c>
      <c r="D1851">
        <v>11.31</v>
      </c>
      <c r="E1851">
        <f t="shared" si="44"/>
        <v>56.55</v>
      </c>
    </row>
    <row r="1852" spans="1:5" x14ac:dyDescent="0.25">
      <c r="A1852" s="3" t="s">
        <v>1242</v>
      </c>
      <c r="B1852" t="s">
        <v>161</v>
      </c>
      <c r="C1852">
        <v>0.54</v>
      </c>
      <c r="D1852">
        <v>7.68</v>
      </c>
      <c r="E1852">
        <f t="shared" si="44"/>
        <v>4.1471999999999998</v>
      </c>
    </row>
    <row r="1853" spans="1:5" x14ac:dyDescent="0.25">
      <c r="A1853" s="3" t="s">
        <v>1448</v>
      </c>
      <c r="B1853" t="s">
        <v>161</v>
      </c>
      <c r="C1853">
        <v>5.54</v>
      </c>
      <c r="D1853">
        <v>9.9</v>
      </c>
      <c r="E1853">
        <f t="shared" si="44"/>
        <v>54.845999999999997</v>
      </c>
    </row>
    <row r="1854" spans="1:5" x14ac:dyDescent="0.25">
      <c r="A1854" s="3" t="s">
        <v>1514</v>
      </c>
      <c r="B1854" t="s">
        <v>161</v>
      </c>
      <c r="C1854">
        <v>1.8</v>
      </c>
      <c r="D1854">
        <v>6.49</v>
      </c>
      <c r="E1854">
        <f t="shared" si="44"/>
        <v>11.682</v>
      </c>
    </row>
    <row r="1855" spans="1:5" x14ac:dyDescent="0.25">
      <c r="A1855" s="3" t="s">
        <v>1515</v>
      </c>
      <c r="B1855" t="s">
        <v>161</v>
      </c>
      <c r="C1855">
        <v>1.2</v>
      </c>
      <c r="D1855">
        <v>4.42</v>
      </c>
      <c r="E1855">
        <f t="shared" si="44"/>
        <v>5.3040000000000003</v>
      </c>
    </row>
    <row r="1856" spans="1:5" x14ac:dyDescent="0.25">
      <c r="A1856" s="3" t="s">
        <v>162</v>
      </c>
      <c r="B1856" t="s">
        <v>9</v>
      </c>
      <c r="C1856" t="s">
        <v>9</v>
      </c>
      <c r="D1856" t="s">
        <v>9</v>
      </c>
      <c r="E1856">
        <f>SUM(E1850:E1855)</f>
        <v>175.6292</v>
      </c>
    </row>
    <row r="1858" spans="1:5" x14ac:dyDescent="0.25">
      <c r="A1858" s="3" t="s">
        <v>167</v>
      </c>
      <c r="B1858" t="s">
        <v>157</v>
      </c>
      <c r="C1858" t="s">
        <v>158</v>
      </c>
      <c r="D1858" t="s">
        <v>159</v>
      </c>
      <c r="E1858" t="s">
        <v>160</v>
      </c>
    </row>
    <row r="1859" spans="1:5" x14ac:dyDescent="0.25">
      <c r="A1859" s="3" t="s">
        <v>1244</v>
      </c>
      <c r="B1859" t="s">
        <v>168</v>
      </c>
      <c r="C1859">
        <v>4.6632E-2</v>
      </c>
      <c r="D1859">
        <v>6.93</v>
      </c>
      <c r="E1859">
        <f t="shared" ref="E1859:E1879" si="45">ROUND((C1859*D1859),4)</f>
        <v>0.32319999999999999</v>
      </c>
    </row>
    <row r="1860" spans="1:5" x14ac:dyDescent="0.25">
      <c r="A1860" s="3" t="s">
        <v>1245</v>
      </c>
      <c r="B1860" t="s">
        <v>186</v>
      </c>
      <c r="C1860">
        <v>0.22190399999999999</v>
      </c>
      <c r="D1860">
        <v>33.270000000000003</v>
      </c>
      <c r="E1860">
        <f t="shared" si="45"/>
        <v>7.3826999999999998</v>
      </c>
    </row>
    <row r="1861" spans="1:5" x14ac:dyDescent="0.25">
      <c r="A1861" s="3" t="s">
        <v>1246</v>
      </c>
      <c r="B1861" t="s">
        <v>168</v>
      </c>
      <c r="C1861">
        <v>0.22190399999999999</v>
      </c>
      <c r="D1861">
        <v>27.73</v>
      </c>
      <c r="E1861">
        <f t="shared" si="45"/>
        <v>6.1534000000000004</v>
      </c>
    </row>
    <row r="1862" spans="1:5" x14ac:dyDescent="0.25">
      <c r="A1862" s="3" t="s">
        <v>1247</v>
      </c>
      <c r="B1862" t="s">
        <v>168</v>
      </c>
      <c r="C1862">
        <v>0.22190399999999999</v>
      </c>
      <c r="D1862">
        <v>11.73</v>
      </c>
      <c r="E1862">
        <f t="shared" si="45"/>
        <v>2.6029</v>
      </c>
    </row>
    <row r="1863" spans="1:5" x14ac:dyDescent="0.25">
      <c r="A1863" s="3" t="s">
        <v>1248</v>
      </c>
      <c r="B1863" t="s">
        <v>168</v>
      </c>
      <c r="C1863">
        <v>4.6632E-2</v>
      </c>
      <c r="D1863">
        <v>93.94</v>
      </c>
      <c r="E1863">
        <f t="shared" si="45"/>
        <v>4.3806000000000003</v>
      </c>
    </row>
    <row r="1864" spans="1:5" ht="30" x14ac:dyDescent="0.25">
      <c r="A1864" s="3" t="s">
        <v>1390</v>
      </c>
      <c r="B1864" t="s">
        <v>176</v>
      </c>
      <c r="C1864">
        <v>8.8000000000000007</v>
      </c>
      <c r="D1864">
        <v>32.94</v>
      </c>
      <c r="E1864">
        <f t="shared" si="45"/>
        <v>289.87200000000001</v>
      </c>
    </row>
    <row r="1865" spans="1:5" ht="30" x14ac:dyDescent="0.25">
      <c r="A1865" s="3" t="s">
        <v>1391</v>
      </c>
      <c r="B1865" t="s">
        <v>176</v>
      </c>
      <c r="C1865">
        <v>4.4000000000000004</v>
      </c>
      <c r="D1865">
        <v>13.35</v>
      </c>
      <c r="E1865">
        <f t="shared" si="45"/>
        <v>58.74</v>
      </c>
    </row>
    <row r="1866" spans="1:5" ht="30" x14ac:dyDescent="0.25">
      <c r="A1866" s="3" t="s">
        <v>1392</v>
      </c>
      <c r="B1866" t="s">
        <v>179</v>
      </c>
      <c r="C1866">
        <v>1</v>
      </c>
      <c r="D1866">
        <v>28.57</v>
      </c>
      <c r="E1866">
        <f t="shared" si="45"/>
        <v>28.57</v>
      </c>
    </row>
    <row r="1867" spans="1:5" x14ac:dyDescent="0.25">
      <c r="A1867" s="3" t="s">
        <v>1393</v>
      </c>
      <c r="B1867" t="s">
        <v>168</v>
      </c>
      <c r="C1867">
        <v>8</v>
      </c>
      <c r="D1867">
        <v>5.98</v>
      </c>
      <c r="E1867">
        <f t="shared" si="45"/>
        <v>47.84</v>
      </c>
    </row>
    <row r="1868" spans="1:5" ht="30" x14ac:dyDescent="0.25">
      <c r="A1868" s="3" t="s">
        <v>1250</v>
      </c>
      <c r="B1868" t="s">
        <v>168</v>
      </c>
      <c r="C1868">
        <v>4.6632E-2</v>
      </c>
      <c r="D1868">
        <v>16</v>
      </c>
      <c r="E1868">
        <f t="shared" si="45"/>
        <v>0.74609999999999999</v>
      </c>
    </row>
    <row r="1869" spans="1:5" x14ac:dyDescent="0.25">
      <c r="A1869" s="3" t="s">
        <v>1251</v>
      </c>
      <c r="B1869" t="s">
        <v>186</v>
      </c>
      <c r="C1869">
        <v>0.22190399999999999</v>
      </c>
      <c r="D1869">
        <v>8.9</v>
      </c>
      <c r="E1869">
        <f t="shared" si="45"/>
        <v>1.9749000000000001</v>
      </c>
    </row>
    <row r="1870" spans="1:5" x14ac:dyDescent="0.25">
      <c r="A1870" s="3" t="s">
        <v>1449</v>
      </c>
      <c r="B1870" t="s">
        <v>179</v>
      </c>
      <c r="C1870">
        <v>1.92</v>
      </c>
      <c r="D1870">
        <v>4.41</v>
      </c>
      <c r="E1870">
        <f t="shared" si="45"/>
        <v>8.4672000000000001</v>
      </c>
    </row>
    <row r="1871" spans="1:5" x14ac:dyDescent="0.25">
      <c r="A1871" s="3" t="s">
        <v>1394</v>
      </c>
      <c r="B1871" t="s">
        <v>179</v>
      </c>
      <c r="C1871">
        <v>1</v>
      </c>
      <c r="D1871">
        <v>7.35</v>
      </c>
      <c r="E1871">
        <f t="shared" si="45"/>
        <v>7.35</v>
      </c>
    </row>
    <row r="1872" spans="1:5" ht="30" x14ac:dyDescent="0.25">
      <c r="A1872" s="3" t="s">
        <v>1395</v>
      </c>
      <c r="B1872" t="s">
        <v>168</v>
      </c>
      <c r="C1872">
        <v>4</v>
      </c>
      <c r="D1872">
        <v>7.56</v>
      </c>
      <c r="E1872">
        <f t="shared" si="45"/>
        <v>30.24</v>
      </c>
    </row>
    <row r="1873" spans="1:5" x14ac:dyDescent="0.25">
      <c r="A1873" s="3" t="s">
        <v>1450</v>
      </c>
      <c r="B1873" t="s">
        <v>176</v>
      </c>
      <c r="C1873">
        <v>1.2</v>
      </c>
      <c r="D1873">
        <v>69.33</v>
      </c>
      <c r="E1873">
        <f t="shared" si="45"/>
        <v>83.195999999999998</v>
      </c>
    </row>
    <row r="1874" spans="1:5" ht="30" x14ac:dyDescent="0.25">
      <c r="A1874" s="3" t="s">
        <v>1222</v>
      </c>
      <c r="B1874" t="s">
        <v>161</v>
      </c>
      <c r="C1874">
        <v>16.079999999999998</v>
      </c>
      <c r="D1874">
        <v>0.6</v>
      </c>
      <c r="E1874">
        <f t="shared" si="45"/>
        <v>9.6479999999999997</v>
      </c>
    </row>
    <row r="1875" spans="1:5" ht="30" x14ac:dyDescent="0.25">
      <c r="A1875" s="3" t="s">
        <v>1223</v>
      </c>
      <c r="B1875" t="s">
        <v>161</v>
      </c>
      <c r="C1875">
        <v>16.079999999999998</v>
      </c>
      <c r="D1875">
        <v>0.7</v>
      </c>
      <c r="E1875">
        <f t="shared" si="45"/>
        <v>11.256</v>
      </c>
    </row>
    <row r="1876" spans="1:5" ht="30" x14ac:dyDescent="0.25">
      <c r="A1876" s="3" t="s">
        <v>1224</v>
      </c>
      <c r="B1876" t="s">
        <v>161</v>
      </c>
      <c r="C1876">
        <v>16.079999999999998</v>
      </c>
      <c r="D1876">
        <v>0.09</v>
      </c>
      <c r="E1876">
        <f t="shared" si="45"/>
        <v>1.4472</v>
      </c>
    </row>
    <row r="1877" spans="1:5" ht="30" x14ac:dyDescent="0.25">
      <c r="A1877" s="3" t="s">
        <v>1225</v>
      </c>
      <c r="B1877" t="s">
        <v>161</v>
      </c>
      <c r="C1877">
        <v>16.079999999999998</v>
      </c>
      <c r="D1877">
        <v>0.04</v>
      </c>
      <c r="E1877">
        <f t="shared" si="45"/>
        <v>0.64319999999999999</v>
      </c>
    </row>
    <row r="1878" spans="1:5" x14ac:dyDescent="0.25">
      <c r="A1878" s="3" t="s">
        <v>1516</v>
      </c>
      <c r="B1878" t="s">
        <v>179</v>
      </c>
      <c r="C1878">
        <v>2.25</v>
      </c>
      <c r="D1878">
        <v>0.5</v>
      </c>
      <c r="E1878">
        <f t="shared" si="45"/>
        <v>1.125</v>
      </c>
    </row>
    <row r="1879" spans="1:5" x14ac:dyDescent="0.25">
      <c r="A1879" s="3" t="s">
        <v>1517</v>
      </c>
      <c r="B1879" t="s">
        <v>170</v>
      </c>
      <c r="C1879">
        <v>3</v>
      </c>
      <c r="D1879">
        <v>3.24</v>
      </c>
      <c r="E1879">
        <f t="shared" si="45"/>
        <v>9.7200000000000006</v>
      </c>
    </row>
    <row r="1880" spans="1:5" x14ac:dyDescent="0.25">
      <c r="A1880" s="3" t="s">
        <v>162</v>
      </c>
      <c r="B1880" t="s">
        <v>9</v>
      </c>
      <c r="C1880" t="s">
        <v>9</v>
      </c>
      <c r="D1880" t="s">
        <v>9</v>
      </c>
      <c r="E1880">
        <f>SUM(E1859:E1879)</f>
        <v>611.67840000000001</v>
      </c>
    </row>
    <row r="1882" spans="1:5" x14ac:dyDescent="0.25">
      <c r="A1882" s="3" t="s">
        <v>163</v>
      </c>
      <c r="B1882" t="s">
        <v>9</v>
      </c>
      <c r="C1882" t="s">
        <v>9</v>
      </c>
      <c r="D1882" t="s">
        <v>9</v>
      </c>
      <c r="E1882">
        <f>E1856+E1880</f>
        <v>787.30759999999998</v>
      </c>
    </row>
    <row r="1883" spans="1:5" x14ac:dyDescent="0.25">
      <c r="A1883" s="3" t="s">
        <v>164</v>
      </c>
      <c r="B1883" t="s">
        <v>9</v>
      </c>
      <c r="C1883" t="s">
        <v>9</v>
      </c>
      <c r="D1883" s="2">
        <v>0</v>
      </c>
      <c r="E1883">
        <f>ROUND((E1882*D1883),4)</f>
        <v>0</v>
      </c>
    </row>
    <row r="1884" spans="1:5" x14ac:dyDescent="0.25">
      <c r="A1884" s="3" t="s">
        <v>165</v>
      </c>
      <c r="B1884" t="s">
        <v>9</v>
      </c>
      <c r="C1884" t="s">
        <v>9</v>
      </c>
      <c r="D1884" t="s">
        <v>9</v>
      </c>
      <c r="E1884">
        <f>SUM(E1882:E1883)</f>
        <v>787.30759999999998</v>
      </c>
    </row>
    <row r="1886" spans="1:5" x14ac:dyDescent="0.25">
      <c r="A1886" s="3" t="s">
        <v>1215</v>
      </c>
      <c r="B1886" t="s">
        <v>149</v>
      </c>
    </row>
    <row r="1887" spans="1:5" ht="30" x14ac:dyDescent="0.25">
      <c r="A1887" s="3" t="s">
        <v>1518</v>
      </c>
    </row>
    <row r="1888" spans="1:5" x14ac:dyDescent="0.25">
      <c r="A1888" s="3" t="s">
        <v>166</v>
      </c>
    </row>
    <row r="1890" spans="1:5" x14ac:dyDescent="0.25">
      <c r="A1890" s="3" t="s">
        <v>156</v>
      </c>
      <c r="B1890" t="s">
        <v>157</v>
      </c>
      <c r="C1890" t="s">
        <v>158</v>
      </c>
      <c r="D1890" t="s">
        <v>159</v>
      </c>
      <c r="E1890" t="s">
        <v>160</v>
      </c>
    </row>
    <row r="1891" spans="1:5" x14ac:dyDescent="0.25">
      <c r="A1891" s="3" t="s">
        <v>1388</v>
      </c>
      <c r="B1891" t="s">
        <v>161</v>
      </c>
      <c r="C1891">
        <v>6.5</v>
      </c>
      <c r="D1891">
        <v>8.6199999999999992</v>
      </c>
      <c r="E1891">
        <f t="shared" ref="E1891:E1896" si="46">ROUND((C1891*D1891),4)</f>
        <v>56.03</v>
      </c>
    </row>
    <row r="1892" spans="1:5" x14ac:dyDescent="0.25">
      <c r="A1892" s="3" t="s">
        <v>1389</v>
      </c>
      <c r="B1892" t="s">
        <v>161</v>
      </c>
      <c r="C1892">
        <v>6.5</v>
      </c>
      <c r="D1892">
        <v>11.31</v>
      </c>
      <c r="E1892">
        <f t="shared" si="46"/>
        <v>73.515000000000001</v>
      </c>
    </row>
    <row r="1893" spans="1:5" x14ac:dyDescent="0.25">
      <c r="A1893" s="3" t="s">
        <v>1242</v>
      </c>
      <c r="B1893" t="s">
        <v>161</v>
      </c>
      <c r="C1893">
        <v>0.315</v>
      </c>
      <c r="D1893">
        <v>7.68</v>
      </c>
      <c r="E1893">
        <f t="shared" si="46"/>
        <v>2.4192</v>
      </c>
    </row>
    <row r="1894" spans="1:5" x14ac:dyDescent="0.25">
      <c r="A1894" s="3" t="s">
        <v>1448</v>
      </c>
      <c r="B1894" t="s">
        <v>161</v>
      </c>
      <c r="C1894">
        <v>5.3150000000000004</v>
      </c>
      <c r="D1894">
        <v>9.9</v>
      </c>
      <c r="E1894">
        <f t="shared" si="46"/>
        <v>52.618499999999997</v>
      </c>
    </row>
    <row r="1895" spans="1:5" x14ac:dyDescent="0.25">
      <c r="A1895" s="3" t="s">
        <v>1514</v>
      </c>
      <c r="B1895" t="s">
        <v>161</v>
      </c>
      <c r="C1895">
        <v>0.96</v>
      </c>
      <c r="D1895">
        <v>6.49</v>
      </c>
      <c r="E1895">
        <f t="shared" si="46"/>
        <v>6.2304000000000004</v>
      </c>
    </row>
    <row r="1896" spans="1:5" x14ac:dyDescent="0.25">
      <c r="A1896" s="3" t="s">
        <v>1515</v>
      </c>
      <c r="B1896" t="s">
        <v>161</v>
      </c>
      <c r="C1896">
        <v>0.64</v>
      </c>
      <c r="D1896">
        <v>4.42</v>
      </c>
      <c r="E1896">
        <f t="shared" si="46"/>
        <v>2.8288000000000002</v>
      </c>
    </row>
    <row r="1897" spans="1:5" x14ac:dyDescent="0.25">
      <c r="A1897" s="3" t="s">
        <v>162</v>
      </c>
      <c r="B1897" t="s">
        <v>9</v>
      </c>
      <c r="C1897" t="s">
        <v>9</v>
      </c>
      <c r="D1897" t="s">
        <v>9</v>
      </c>
      <c r="E1897">
        <f>SUM(E1891:E1896)</f>
        <v>193.64189999999999</v>
      </c>
    </row>
    <row r="1899" spans="1:5" x14ac:dyDescent="0.25">
      <c r="A1899" s="3" t="s">
        <v>167</v>
      </c>
      <c r="B1899" t="s">
        <v>157</v>
      </c>
      <c r="C1899" t="s">
        <v>158</v>
      </c>
      <c r="D1899" t="s">
        <v>159</v>
      </c>
      <c r="E1899" t="s">
        <v>160</v>
      </c>
    </row>
    <row r="1900" spans="1:5" x14ac:dyDescent="0.25">
      <c r="A1900" s="3" t="s">
        <v>1244</v>
      </c>
      <c r="B1900" t="s">
        <v>168</v>
      </c>
      <c r="C1900">
        <v>5.4026999999999999E-2</v>
      </c>
      <c r="D1900">
        <v>6.93</v>
      </c>
      <c r="E1900">
        <f t="shared" ref="E1900:E1920" si="47">ROUND((C1900*D1900),4)</f>
        <v>0.37440000000000001</v>
      </c>
    </row>
    <row r="1901" spans="1:5" x14ac:dyDescent="0.25">
      <c r="A1901" s="3" t="s">
        <v>1245</v>
      </c>
      <c r="B1901" t="s">
        <v>186</v>
      </c>
      <c r="C1901">
        <v>0.25709399999999999</v>
      </c>
      <c r="D1901">
        <v>33.270000000000003</v>
      </c>
      <c r="E1901">
        <f t="shared" si="47"/>
        <v>8.5534999999999997</v>
      </c>
    </row>
    <row r="1902" spans="1:5" x14ac:dyDescent="0.25">
      <c r="A1902" s="3" t="s">
        <v>1246</v>
      </c>
      <c r="B1902" t="s">
        <v>168</v>
      </c>
      <c r="C1902">
        <v>0.25709399999999999</v>
      </c>
      <c r="D1902">
        <v>27.73</v>
      </c>
      <c r="E1902">
        <f t="shared" si="47"/>
        <v>7.1292</v>
      </c>
    </row>
    <row r="1903" spans="1:5" x14ac:dyDescent="0.25">
      <c r="A1903" s="3" t="s">
        <v>1247</v>
      </c>
      <c r="B1903" t="s">
        <v>168</v>
      </c>
      <c r="C1903">
        <v>0.25709399999999999</v>
      </c>
      <c r="D1903">
        <v>11.73</v>
      </c>
      <c r="E1903">
        <f t="shared" si="47"/>
        <v>3.0156999999999998</v>
      </c>
    </row>
    <row r="1904" spans="1:5" x14ac:dyDescent="0.25">
      <c r="A1904" s="3" t="s">
        <v>1248</v>
      </c>
      <c r="B1904" t="s">
        <v>168</v>
      </c>
      <c r="C1904">
        <v>5.4026999999999999E-2</v>
      </c>
      <c r="D1904">
        <v>93.94</v>
      </c>
      <c r="E1904">
        <f t="shared" si="47"/>
        <v>5.0753000000000004</v>
      </c>
    </row>
    <row r="1905" spans="1:5" ht="30" x14ac:dyDescent="0.25">
      <c r="A1905" s="3" t="s">
        <v>1390</v>
      </c>
      <c r="B1905" t="s">
        <v>176</v>
      </c>
      <c r="C1905">
        <v>5.25</v>
      </c>
      <c r="D1905">
        <v>32.94</v>
      </c>
      <c r="E1905">
        <f t="shared" si="47"/>
        <v>172.935</v>
      </c>
    </row>
    <row r="1906" spans="1:5" ht="30" x14ac:dyDescent="0.25">
      <c r="A1906" s="3" t="s">
        <v>1440</v>
      </c>
      <c r="B1906" t="s">
        <v>176</v>
      </c>
      <c r="C1906">
        <v>2.5</v>
      </c>
      <c r="D1906">
        <v>26.24</v>
      </c>
      <c r="E1906">
        <f t="shared" si="47"/>
        <v>65.599999999999994</v>
      </c>
    </row>
    <row r="1907" spans="1:5" ht="30" x14ac:dyDescent="0.25">
      <c r="A1907" s="3" t="s">
        <v>1392</v>
      </c>
      <c r="B1907" t="s">
        <v>179</v>
      </c>
      <c r="C1907">
        <v>5.5</v>
      </c>
      <c r="D1907">
        <v>28.57</v>
      </c>
      <c r="E1907">
        <f t="shared" si="47"/>
        <v>157.13499999999999</v>
      </c>
    </row>
    <row r="1908" spans="1:5" ht="30" x14ac:dyDescent="0.25">
      <c r="A1908" s="3" t="s">
        <v>1441</v>
      </c>
      <c r="B1908" t="s">
        <v>168</v>
      </c>
      <c r="C1908">
        <v>4</v>
      </c>
      <c r="D1908">
        <v>58.19</v>
      </c>
      <c r="E1908">
        <f t="shared" si="47"/>
        <v>232.76</v>
      </c>
    </row>
    <row r="1909" spans="1:5" ht="30" x14ac:dyDescent="0.25">
      <c r="A1909" s="3" t="s">
        <v>1250</v>
      </c>
      <c r="B1909" t="s">
        <v>168</v>
      </c>
      <c r="C1909">
        <v>5.4026999999999999E-2</v>
      </c>
      <c r="D1909">
        <v>16</v>
      </c>
      <c r="E1909">
        <f t="shared" si="47"/>
        <v>0.86439999999999995</v>
      </c>
    </row>
    <row r="1910" spans="1:5" x14ac:dyDescent="0.25">
      <c r="A1910" s="3" t="s">
        <v>1251</v>
      </c>
      <c r="B1910" t="s">
        <v>186</v>
      </c>
      <c r="C1910">
        <v>0.25709399999999999</v>
      </c>
      <c r="D1910">
        <v>8.9</v>
      </c>
      <c r="E1910">
        <f t="shared" si="47"/>
        <v>2.2881</v>
      </c>
    </row>
    <row r="1911" spans="1:5" x14ac:dyDescent="0.25">
      <c r="A1911" s="3" t="s">
        <v>1449</v>
      </c>
      <c r="B1911" t="s">
        <v>179</v>
      </c>
      <c r="C1911">
        <v>1.1200000000000001</v>
      </c>
      <c r="D1911">
        <v>4.41</v>
      </c>
      <c r="E1911">
        <f t="shared" si="47"/>
        <v>4.9391999999999996</v>
      </c>
    </row>
    <row r="1912" spans="1:5" x14ac:dyDescent="0.25">
      <c r="A1912" s="3" t="s">
        <v>1442</v>
      </c>
      <c r="B1912" t="s">
        <v>179</v>
      </c>
      <c r="C1912">
        <v>1</v>
      </c>
      <c r="D1912">
        <v>8.67</v>
      </c>
      <c r="E1912">
        <f t="shared" si="47"/>
        <v>8.67</v>
      </c>
    </row>
    <row r="1913" spans="1:5" ht="30" x14ac:dyDescent="0.25">
      <c r="A1913" s="3" t="s">
        <v>1443</v>
      </c>
      <c r="B1913" t="s">
        <v>168</v>
      </c>
      <c r="C1913">
        <v>2</v>
      </c>
      <c r="D1913">
        <v>8.2200000000000006</v>
      </c>
      <c r="E1913">
        <f t="shared" si="47"/>
        <v>16.440000000000001</v>
      </c>
    </row>
    <row r="1914" spans="1:5" x14ac:dyDescent="0.25">
      <c r="A1914" s="3" t="s">
        <v>1450</v>
      </c>
      <c r="B1914" t="s">
        <v>176</v>
      </c>
      <c r="C1914">
        <v>0.7</v>
      </c>
      <c r="D1914">
        <v>69.33</v>
      </c>
      <c r="E1914">
        <f t="shared" si="47"/>
        <v>48.530999999999999</v>
      </c>
    </row>
    <row r="1915" spans="1:5" ht="30" x14ac:dyDescent="0.25">
      <c r="A1915" s="3" t="s">
        <v>1222</v>
      </c>
      <c r="B1915" t="s">
        <v>161</v>
      </c>
      <c r="C1915">
        <v>18.63</v>
      </c>
      <c r="D1915">
        <v>0.6</v>
      </c>
      <c r="E1915">
        <f t="shared" si="47"/>
        <v>11.178000000000001</v>
      </c>
    </row>
    <row r="1916" spans="1:5" ht="30" x14ac:dyDescent="0.25">
      <c r="A1916" s="3" t="s">
        <v>1223</v>
      </c>
      <c r="B1916" t="s">
        <v>161</v>
      </c>
      <c r="C1916">
        <v>18.63</v>
      </c>
      <c r="D1916">
        <v>0.7</v>
      </c>
      <c r="E1916">
        <f t="shared" si="47"/>
        <v>13.041</v>
      </c>
    </row>
    <row r="1917" spans="1:5" ht="30" x14ac:dyDescent="0.25">
      <c r="A1917" s="3" t="s">
        <v>1224</v>
      </c>
      <c r="B1917" t="s">
        <v>161</v>
      </c>
      <c r="C1917">
        <v>18.63</v>
      </c>
      <c r="D1917">
        <v>0.09</v>
      </c>
      <c r="E1917">
        <f t="shared" si="47"/>
        <v>1.6767000000000001</v>
      </c>
    </row>
    <row r="1918" spans="1:5" ht="30" x14ac:dyDescent="0.25">
      <c r="A1918" s="3" t="s">
        <v>1225</v>
      </c>
      <c r="B1918" t="s">
        <v>161</v>
      </c>
      <c r="C1918">
        <v>18.63</v>
      </c>
      <c r="D1918">
        <v>0.04</v>
      </c>
      <c r="E1918">
        <f t="shared" si="47"/>
        <v>0.74519999999999997</v>
      </c>
    </row>
    <row r="1919" spans="1:5" x14ac:dyDescent="0.25">
      <c r="A1919" s="3" t="s">
        <v>1516</v>
      </c>
      <c r="B1919" t="s">
        <v>179</v>
      </c>
      <c r="C1919">
        <v>1.2</v>
      </c>
      <c r="D1919">
        <v>0.5</v>
      </c>
      <c r="E1919">
        <f t="shared" si="47"/>
        <v>0.6</v>
      </c>
    </row>
    <row r="1920" spans="1:5" x14ac:dyDescent="0.25">
      <c r="A1920" s="3" t="s">
        <v>1517</v>
      </c>
      <c r="B1920" t="s">
        <v>170</v>
      </c>
      <c r="C1920">
        <v>1.6</v>
      </c>
      <c r="D1920">
        <v>3.24</v>
      </c>
      <c r="E1920">
        <f t="shared" si="47"/>
        <v>5.1840000000000002</v>
      </c>
    </row>
    <row r="1921" spans="1:5" x14ac:dyDescent="0.25">
      <c r="A1921" s="3" t="s">
        <v>162</v>
      </c>
      <c r="B1921" t="s">
        <v>9</v>
      </c>
      <c r="C1921" t="s">
        <v>9</v>
      </c>
      <c r="D1921" t="s">
        <v>9</v>
      </c>
      <c r="E1921">
        <f>SUM(E1900:E1920)</f>
        <v>766.73569999999995</v>
      </c>
    </row>
    <row r="1923" spans="1:5" x14ac:dyDescent="0.25">
      <c r="A1923" s="3" t="s">
        <v>163</v>
      </c>
      <c r="B1923" t="s">
        <v>9</v>
      </c>
      <c r="C1923" t="s">
        <v>9</v>
      </c>
      <c r="D1923" t="s">
        <v>9</v>
      </c>
      <c r="E1923">
        <f>E1897+E1921</f>
        <v>960.37759999999992</v>
      </c>
    </row>
    <row r="1924" spans="1:5" x14ac:dyDescent="0.25">
      <c r="A1924" s="3" t="s">
        <v>164</v>
      </c>
      <c r="B1924" t="s">
        <v>9</v>
      </c>
      <c r="C1924" t="s">
        <v>9</v>
      </c>
      <c r="D1924" s="2">
        <v>0</v>
      </c>
      <c r="E1924">
        <f>ROUND((E1923*D1924),4)</f>
        <v>0</v>
      </c>
    </row>
    <row r="1925" spans="1:5" x14ac:dyDescent="0.25">
      <c r="A1925" s="3" t="s">
        <v>165</v>
      </c>
      <c r="B1925" t="s">
        <v>9</v>
      </c>
      <c r="C1925" t="s">
        <v>9</v>
      </c>
      <c r="D1925" t="s">
        <v>9</v>
      </c>
      <c r="E1925">
        <f>SUM(E1923:E1924)</f>
        <v>960.37759999999992</v>
      </c>
    </row>
    <row r="1927" spans="1:5" x14ac:dyDescent="0.25">
      <c r="A1927" s="3" t="s">
        <v>1215</v>
      </c>
      <c r="B1927" t="s">
        <v>150</v>
      </c>
    </row>
    <row r="1928" spans="1:5" ht="30" x14ac:dyDescent="0.25">
      <c r="A1928" s="3" t="s">
        <v>1519</v>
      </c>
    </row>
    <row r="1929" spans="1:5" x14ac:dyDescent="0.25">
      <c r="A1929" s="3" t="s">
        <v>166</v>
      </c>
    </row>
    <row r="1931" spans="1:5" x14ac:dyDescent="0.25">
      <c r="A1931" s="3" t="s">
        <v>156</v>
      </c>
      <c r="B1931" t="s">
        <v>157</v>
      </c>
      <c r="C1931" t="s">
        <v>158</v>
      </c>
      <c r="D1931" t="s">
        <v>159</v>
      </c>
      <c r="E1931" t="s">
        <v>160</v>
      </c>
    </row>
    <row r="1932" spans="1:5" x14ac:dyDescent="0.25">
      <c r="A1932" s="3" t="s">
        <v>1388</v>
      </c>
      <c r="B1932" t="s">
        <v>161</v>
      </c>
      <c r="C1932">
        <v>16.54</v>
      </c>
      <c r="D1932">
        <v>8.6199999999999992</v>
      </c>
      <c r="E1932">
        <f t="shared" ref="E1932:E1937" si="48">ROUND((C1932*D1932),4)</f>
        <v>142.57480000000001</v>
      </c>
    </row>
    <row r="1933" spans="1:5" x14ac:dyDescent="0.25">
      <c r="A1933" s="3" t="s">
        <v>1389</v>
      </c>
      <c r="B1933" t="s">
        <v>161</v>
      </c>
      <c r="C1933">
        <v>16.54</v>
      </c>
      <c r="D1933">
        <v>11.31</v>
      </c>
      <c r="E1933">
        <f t="shared" si="48"/>
        <v>187.06739999999999</v>
      </c>
    </row>
    <row r="1934" spans="1:5" x14ac:dyDescent="0.25">
      <c r="A1934" s="3" t="s">
        <v>1242</v>
      </c>
      <c r="B1934" t="s">
        <v>161</v>
      </c>
      <c r="C1934">
        <v>1.125</v>
      </c>
      <c r="D1934">
        <v>7.68</v>
      </c>
      <c r="E1934">
        <f t="shared" si="48"/>
        <v>8.64</v>
      </c>
    </row>
    <row r="1935" spans="1:5" x14ac:dyDescent="0.25">
      <c r="A1935" s="3" t="s">
        <v>1448</v>
      </c>
      <c r="B1935" t="s">
        <v>161</v>
      </c>
      <c r="C1935">
        <v>11.125</v>
      </c>
      <c r="D1935">
        <v>9.9</v>
      </c>
      <c r="E1935">
        <f t="shared" si="48"/>
        <v>110.1375</v>
      </c>
    </row>
    <row r="1936" spans="1:5" x14ac:dyDescent="0.25">
      <c r="A1936" s="3" t="s">
        <v>1514</v>
      </c>
      <c r="B1936" t="s">
        <v>161</v>
      </c>
      <c r="C1936">
        <v>3.6</v>
      </c>
      <c r="D1936">
        <v>6.49</v>
      </c>
      <c r="E1936">
        <f t="shared" si="48"/>
        <v>23.364000000000001</v>
      </c>
    </row>
    <row r="1937" spans="1:5" x14ac:dyDescent="0.25">
      <c r="A1937" s="3" t="s">
        <v>1515</v>
      </c>
      <c r="B1937" t="s">
        <v>161</v>
      </c>
      <c r="C1937">
        <v>2.4</v>
      </c>
      <c r="D1937">
        <v>4.42</v>
      </c>
      <c r="E1937">
        <f t="shared" si="48"/>
        <v>10.608000000000001</v>
      </c>
    </row>
    <row r="1938" spans="1:5" x14ac:dyDescent="0.25">
      <c r="A1938" s="3" t="s">
        <v>162</v>
      </c>
      <c r="B1938" t="s">
        <v>9</v>
      </c>
      <c r="C1938" t="s">
        <v>9</v>
      </c>
      <c r="D1938" t="s">
        <v>9</v>
      </c>
      <c r="E1938">
        <f>SUM(E1932:E1937)</f>
        <v>482.39169999999996</v>
      </c>
    </row>
    <row r="1940" spans="1:5" x14ac:dyDescent="0.25">
      <c r="A1940" s="3" t="s">
        <v>167</v>
      </c>
      <c r="B1940" t="s">
        <v>157</v>
      </c>
      <c r="C1940" t="s">
        <v>158</v>
      </c>
      <c r="D1940" t="s">
        <v>159</v>
      </c>
      <c r="E1940" t="s">
        <v>160</v>
      </c>
    </row>
    <row r="1941" spans="1:5" x14ac:dyDescent="0.25">
      <c r="A1941" s="3" t="s">
        <v>1244</v>
      </c>
      <c r="B1941" t="s">
        <v>168</v>
      </c>
      <c r="C1941">
        <v>0.13145699999999999</v>
      </c>
      <c r="D1941">
        <v>6.93</v>
      </c>
      <c r="E1941">
        <f t="shared" ref="E1941:E1961" si="49">ROUND((C1941*D1941),4)</f>
        <v>0.91100000000000003</v>
      </c>
    </row>
    <row r="1942" spans="1:5" x14ac:dyDescent="0.25">
      <c r="A1942" s="3" t="s">
        <v>1245</v>
      </c>
      <c r="B1942" t="s">
        <v>186</v>
      </c>
      <c r="C1942">
        <v>0.62555400000000005</v>
      </c>
      <c r="D1942">
        <v>33.270000000000003</v>
      </c>
      <c r="E1942">
        <f t="shared" si="49"/>
        <v>20.812200000000001</v>
      </c>
    </row>
    <row r="1943" spans="1:5" x14ac:dyDescent="0.25">
      <c r="A1943" s="3" t="s">
        <v>1246</v>
      </c>
      <c r="B1943" t="s">
        <v>168</v>
      </c>
      <c r="C1943">
        <v>0.62555400000000005</v>
      </c>
      <c r="D1943">
        <v>27.73</v>
      </c>
      <c r="E1943">
        <f t="shared" si="49"/>
        <v>17.346599999999999</v>
      </c>
    </row>
    <row r="1944" spans="1:5" x14ac:dyDescent="0.25">
      <c r="A1944" s="3" t="s">
        <v>1247</v>
      </c>
      <c r="B1944" t="s">
        <v>168</v>
      </c>
      <c r="C1944">
        <v>0.62555400000000005</v>
      </c>
      <c r="D1944">
        <v>11.73</v>
      </c>
      <c r="E1944">
        <f t="shared" si="49"/>
        <v>7.3376999999999999</v>
      </c>
    </row>
    <row r="1945" spans="1:5" x14ac:dyDescent="0.25">
      <c r="A1945" s="3" t="s">
        <v>1248</v>
      </c>
      <c r="B1945" t="s">
        <v>168</v>
      </c>
      <c r="C1945">
        <v>0.13145699999999999</v>
      </c>
      <c r="D1945">
        <v>93.94</v>
      </c>
      <c r="E1945">
        <f t="shared" si="49"/>
        <v>12.3491</v>
      </c>
    </row>
    <row r="1946" spans="1:5" ht="30" x14ac:dyDescent="0.25">
      <c r="A1946" s="3" t="s">
        <v>1390</v>
      </c>
      <c r="B1946" t="s">
        <v>176</v>
      </c>
      <c r="C1946">
        <v>24.15</v>
      </c>
      <c r="D1946">
        <v>32.94</v>
      </c>
      <c r="E1946">
        <f t="shared" si="49"/>
        <v>795.50099999999998</v>
      </c>
    </row>
    <row r="1947" spans="1:5" ht="30" x14ac:dyDescent="0.25">
      <c r="A1947" s="3" t="s">
        <v>1440</v>
      </c>
      <c r="B1947" t="s">
        <v>176</v>
      </c>
      <c r="C1947">
        <v>13</v>
      </c>
      <c r="D1947">
        <v>26.24</v>
      </c>
      <c r="E1947">
        <f t="shared" si="49"/>
        <v>341.12</v>
      </c>
    </row>
    <row r="1948" spans="1:5" ht="30" x14ac:dyDescent="0.25">
      <c r="A1948" s="3" t="s">
        <v>1392</v>
      </c>
      <c r="B1948" t="s">
        <v>179</v>
      </c>
      <c r="C1948">
        <v>20.7</v>
      </c>
      <c r="D1948">
        <v>28.57</v>
      </c>
      <c r="E1948">
        <f t="shared" si="49"/>
        <v>591.399</v>
      </c>
    </row>
    <row r="1949" spans="1:5" x14ac:dyDescent="0.25">
      <c r="A1949" s="3" t="s">
        <v>1393</v>
      </c>
      <c r="B1949" t="s">
        <v>168</v>
      </c>
      <c r="C1949">
        <v>16</v>
      </c>
      <c r="D1949">
        <v>5.98</v>
      </c>
      <c r="E1949">
        <f t="shared" si="49"/>
        <v>95.68</v>
      </c>
    </row>
    <row r="1950" spans="1:5" ht="30" x14ac:dyDescent="0.25">
      <c r="A1950" s="3" t="s">
        <v>1250</v>
      </c>
      <c r="B1950" t="s">
        <v>168</v>
      </c>
      <c r="C1950">
        <v>0.13145699999999999</v>
      </c>
      <c r="D1950">
        <v>16</v>
      </c>
      <c r="E1950">
        <f t="shared" si="49"/>
        <v>2.1032999999999999</v>
      </c>
    </row>
    <row r="1951" spans="1:5" x14ac:dyDescent="0.25">
      <c r="A1951" s="3" t="s">
        <v>1251</v>
      </c>
      <c r="B1951" t="s">
        <v>186</v>
      </c>
      <c r="C1951">
        <v>0.62555400000000005</v>
      </c>
      <c r="D1951">
        <v>8.9</v>
      </c>
      <c r="E1951">
        <f t="shared" si="49"/>
        <v>5.5674000000000001</v>
      </c>
    </row>
    <row r="1952" spans="1:5" x14ac:dyDescent="0.25">
      <c r="A1952" s="3" t="s">
        <v>1449</v>
      </c>
      <c r="B1952" t="s">
        <v>179</v>
      </c>
      <c r="C1952">
        <v>4</v>
      </c>
      <c r="D1952">
        <v>4.41</v>
      </c>
      <c r="E1952">
        <f t="shared" si="49"/>
        <v>17.64</v>
      </c>
    </row>
    <row r="1953" spans="1:5" x14ac:dyDescent="0.25">
      <c r="A1953" s="3" t="s">
        <v>1442</v>
      </c>
      <c r="B1953" t="s">
        <v>179</v>
      </c>
      <c r="C1953">
        <v>1</v>
      </c>
      <c r="D1953">
        <v>8.67</v>
      </c>
      <c r="E1953">
        <f t="shared" si="49"/>
        <v>8.67</v>
      </c>
    </row>
    <row r="1954" spans="1:5" ht="30" x14ac:dyDescent="0.25">
      <c r="A1954" s="3" t="s">
        <v>1443</v>
      </c>
      <c r="B1954" t="s">
        <v>168</v>
      </c>
      <c r="C1954">
        <v>8</v>
      </c>
      <c r="D1954">
        <v>8.2200000000000006</v>
      </c>
      <c r="E1954">
        <f t="shared" si="49"/>
        <v>65.760000000000005</v>
      </c>
    </row>
    <row r="1955" spans="1:5" x14ac:dyDescent="0.25">
      <c r="A1955" s="3" t="s">
        <v>1450</v>
      </c>
      <c r="B1955" t="s">
        <v>176</v>
      </c>
      <c r="C1955">
        <v>2.5</v>
      </c>
      <c r="D1955">
        <v>69.33</v>
      </c>
      <c r="E1955">
        <f t="shared" si="49"/>
        <v>173.32499999999999</v>
      </c>
    </row>
    <row r="1956" spans="1:5" ht="30" x14ac:dyDescent="0.25">
      <c r="A1956" s="3" t="s">
        <v>1222</v>
      </c>
      <c r="B1956" t="s">
        <v>161</v>
      </c>
      <c r="C1956">
        <v>45.33</v>
      </c>
      <c r="D1956">
        <v>0.6</v>
      </c>
      <c r="E1956">
        <f t="shared" si="49"/>
        <v>27.198</v>
      </c>
    </row>
    <row r="1957" spans="1:5" ht="30" x14ac:dyDescent="0.25">
      <c r="A1957" s="3" t="s">
        <v>1223</v>
      </c>
      <c r="B1957" t="s">
        <v>161</v>
      </c>
      <c r="C1957">
        <v>45.33</v>
      </c>
      <c r="D1957">
        <v>0.7</v>
      </c>
      <c r="E1957">
        <f t="shared" si="49"/>
        <v>31.731000000000002</v>
      </c>
    </row>
    <row r="1958" spans="1:5" ht="30" x14ac:dyDescent="0.25">
      <c r="A1958" s="3" t="s">
        <v>1224</v>
      </c>
      <c r="B1958" t="s">
        <v>161</v>
      </c>
      <c r="C1958">
        <v>45.33</v>
      </c>
      <c r="D1958">
        <v>0.09</v>
      </c>
      <c r="E1958">
        <f t="shared" si="49"/>
        <v>4.0796999999999999</v>
      </c>
    </row>
    <row r="1959" spans="1:5" ht="30" x14ac:dyDescent="0.25">
      <c r="A1959" s="3" t="s">
        <v>1225</v>
      </c>
      <c r="B1959" t="s">
        <v>161</v>
      </c>
      <c r="C1959">
        <v>45.33</v>
      </c>
      <c r="D1959">
        <v>0.04</v>
      </c>
      <c r="E1959">
        <f t="shared" si="49"/>
        <v>1.8131999999999999</v>
      </c>
    </row>
    <row r="1960" spans="1:5" x14ac:dyDescent="0.25">
      <c r="A1960" s="3" t="s">
        <v>1516</v>
      </c>
      <c r="B1960" t="s">
        <v>179</v>
      </c>
      <c r="C1960">
        <v>4.5</v>
      </c>
      <c r="D1960">
        <v>0.5</v>
      </c>
      <c r="E1960">
        <f t="shared" si="49"/>
        <v>2.25</v>
      </c>
    </row>
    <row r="1961" spans="1:5" x14ac:dyDescent="0.25">
      <c r="A1961" s="3" t="s">
        <v>1517</v>
      </c>
      <c r="B1961" t="s">
        <v>170</v>
      </c>
      <c r="C1961">
        <v>6</v>
      </c>
      <c r="D1961">
        <v>3.24</v>
      </c>
      <c r="E1961">
        <f t="shared" si="49"/>
        <v>19.440000000000001</v>
      </c>
    </row>
    <row r="1962" spans="1:5" x14ac:dyDescent="0.25">
      <c r="A1962" s="3" t="s">
        <v>162</v>
      </c>
      <c r="B1962" t="s">
        <v>9</v>
      </c>
      <c r="C1962" t="s">
        <v>9</v>
      </c>
      <c r="D1962" t="s">
        <v>9</v>
      </c>
      <c r="E1962">
        <f>SUM(E1941:E1961)</f>
        <v>2242.0342000000001</v>
      </c>
    </row>
    <row r="1964" spans="1:5" x14ac:dyDescent="0.25">
      <c r="A1964" s="3" t="s">
        <v>163</v>
      </c>
      <c r="B1964" t="s">
        <v>9</v>
      </c>
      <c r="C1964" t="s">
        <v>9</v>
      </c>
      <c r="D1964" t="s">
        <v>9</v>
      </c>
      <c r="E1964">
        <f>E1938+E1962</f>
        <v>2724.4259000000002</v>
      </c>
    </row>
    <row r="1965" spans="1:5" x14ac:dyDescent="0.25">
      <c r="A1965" s="3" t="s">
        <v>164</v>
      </c>
      <c r="B1965" t="s">
        <v>9</v>
      </c>
      <c r="C1965" t="s">
        <v>9</v>
      </c>
      <c r="D1965" s="2">
        <v>0</v>
      </c>
      <c r="E1965">
        <f>ROUND((E1964*D1965),4)</f>
        <v>0</v>
      </c>
    </row>
    <row r="1966" spans="1:5" x14ac:dyDescent="0.25">
      <c r="A1966" s="3" t="s">
        <v>165</v>
      </c>
      <c r="B1966" t="s">
        <v>9</v>
      </c>
      <c r="C1966" t="s">
        <v>9</v>
      </c>
      <c r="D1966" t="s">
        <v>9</v>
      </c>
      <c r="E1966">
        <f>SUM(E1964:E1965)</f>
        <v>2724.4259000000002</v>
      </c>
    </row>
    <row r="1968" spans="1:5" x14ac:dyDescent="0.25">
      <c r="A1968" s="3" t="s">
        <v>1215</v>
      </c>
      <c r="B1968" t="s">
        <v>151</v>
      </c>
    </row>
    <row r="1969" spans="1:5" ht="30" x14ac:dyDescent="0.25">
      <c r="A1969" s="3" t="s">
        <v>1520</v>
      </c>
    </row>
    <row r="1970" spans="1:5" x14ac:dyDescent="0.25">
      <c r="A1970" s="3" t="s">
        <v>166</v>
      </c>
    </row>
    <row r="1972" spans="1:5" x14ac:dyDescent="0.25">
      <c r="A1972" s="3" t="s">
        <v>156</v>
      </c>
      <c r="B1972" t="s">
        <v>157</v>
      </c>
      <c r="C1972" t="s">
        <v>158</v>
      </c>
      <c r="D1972" t="s">
        <v>159</v>
      </c>
      <c r="E1972" t="s">
        <v>160</v>
      </c>
    </row>
    <row r="1973" spans="1:5" x14ac:dyDescent="0.25">
      <c r="A1973" s="3" t="s">
        <v>1388</v>
      </c>
      <c r="B1973" t="s">
        <v>161</v>
      </c>
      <c r="C1973">
        <v>27.5</v>
      </c>
      <c r="D1973">
        <v>8.6199999999999992</v>
      </c>
      <c r="E1973">
        <f>ROUND((C1973*D1973),4)</f>
        <v>237.05</v>
      </c>
    </row>
    <row r="1974" spans="1:5" x14ac:dyDescent="0.25">
      <c r="A1974" s="3" t="s">
        <v>1389</v>
      </c>
      <c r="B1974" t="s">
        <v>161</v>
      </c>
      <c r="C1974">
        <v>27.5</v>
      </c>
      <c r="D1974">
        <v>11.31</v>
      </c>
      <c r="E1974">
        <f>ROUND((C1974*D1974),4)</f>
        <v>311.02499999999998</v>
      </c>
    </row>
    <row r="1975" spans="1:5" x14ac:dyDescent="0.25">
      <c r="A1975" s="3" t="s">
        <v>1514</v>
      </c>
      <c r="B1975" t="s">
        <v>161</v>
      </c>
      <c r="C1975">
        <v>5.04</v>
      </c>
      <c r="D1975">
        <v>6.49</v>
      </c>
      <c r="E1975">
        <f>ROUND((C1975*D1975),4)</f>
        <v>32.709600000000002</v>
      </c>
    </row>
    <row r="1976" spans="1:5" x14ac:dyDescent="0.25">
      <c r="A1976" s="3" t="s">
        <v>1515</v>
      </c>
      <c r="B1976" t="s">
        <v>161</v>
      </c>
      <c r="C1976">
        <v>3.36</v>
      </c>
      <c r="D1976">
        <v>4.42</v>
      </c>
      <c r="E1976">
        <f>ROUND((C1976*D1976),4)</f>
        <v>14.8512</v>
      </c>
    </row>
    <row r="1977" spans="1:5" x14ac:dyDescent="0.25">
      <c r="A1977" s="3" t="s">
        <v>162</v>
      </c>
      <c r="B1977" t="s">
        <v>9</v>
      </c>
      <c r="C1977" t="s">
        <v>9</v>
      </c>
      <c r="D1977" t="s">
        <v>9</v>
      </c>
      <c r="E1977">
        <f>SUM(E1973:E1976)</f>
        <v>595.63580000000002</v>
      </c>
    </row>
    <row r="1979" spans="1:5" x14ac:dyDescent="0.25">
      <c r="A1979" s="3" t="s">
        <v>167</v>
      </c>
      <c r="B1979" t="s">
        <v>157</v>
      </c>
      <c r="C1979" t="s">
        <v>158</v>
      </c>
      <c r="D1979" t="s">
        <v>159</v>
      </c>
      <c r="E1979" t="s">
        <v>160</v>
      </c>
    </row>
    <row r="1980" spans="1:5" x14ac:dyDescent="0.25">
      <c r="A1980" s="3" t="s">
        <v>1244</v>
      </c>
      <c r="B1980" t="s">
        <v>168</v>
      </c>
      <c r="C1980">
        <v>0.1595</v>
      </c>
      <c r="D1980">
        <v>6.93</v>
      </c>
      <c r="E1980">
        <f t="shared" ref="E1980:E1998" si="50">ROUND((C1980*D1980),4)</f>
        <v>1.1052999999999999</v>
      </c>
    </row>
    <row r="1981" spans="1:5" x14ac:dyDescent="0.25">
      <c r="A1981" s="3" t="s">
        <v>1245</v>
      </c>
      <c r="B1981" t="s">
        <v>186</v>
      </c>
      <c r="C1981">
        <v>0.75900000000000001</v>
      </c>
      <c r="D1981">
        <v>33.270000000000003</v>
      </c>
      <c r="E1981">
        <f t="shared" si="50"/>
        <v>25.251899999999999</v>
      </c>
    </row>
    <row r="1982" spans="1:5" x14ac:dyDescent="0.25">
      <c r="A1982" s="3" t="s">
        <v>1246</v>
      </c>
      <c r="B1982" t="s">
        <v>168</v>
      </c>
      <c r="C1982">
        <v>0.75900000000000001</v>
      </c>
      <c r="D1982">
        <v>27.73</v>
      </c>
      <c r="E1982">
        <f t="shared" si="50"/>
        <v>21.0471</v>
      </c>
    </row>
    <row r="1983" spans="1:5" x14ac:dyDescent="0.25">
      <c r="A1983" s="3" t="s">
        <v>1247</v>
      </c>
      <c r="B1983" t="s">
        <v>168</v>
      </c>
      <c r="C1983">
        <v>0.75900000000000001</v>
      </c>
      <c r="D1983">
        <v>11.73</v>
      </c>
      <c r="E1983">
        <f t="shared" si="50"/>
        <v>8.9031000000000002</v>
      </c>
    </row>
    <row r="1984" spans="1:5" x14ac:dyDescent="0.25">
      <c r="A1984" s="3" t="s">
        <v>1248</v>
      </c>
      <c r="B1984" t="s">
        <v>168</v>
      </c>
      <c r="C1984">
        <v>0.1595</v>
      </c>
      <c r="D1984">
        <v>93.94</v>
      </c>
      <c r="E1984">
        <f t="shared" si="50"/>
        <v>14.9834</v>
      </c>
    </row>
    <row r="1985" spans="1:5" ht="30" x14ac:dyDescent="0.25">
      <c r="A1985" s="3" t="s">
        <v>1390</v>
      </c>
      <c r="B1985" t="s">
        <v>176</v>
      </c>
      <c r="C1985">
        <v>36.75</v>
      </c>
      <c r="D1985">
        <v>32.94</v>
      </c>
      <c r="E1985">
        <f t="shared" si="50"/>
        <v>1210.5450000000001</v>
      </c>
    </row>
    <row r="1986" spans="1:5" ht="30" x14ac:dyDescent="0.25">
      <c r="A1986" s="3" t="s">
        <v>1440</v>
      </c>
      <c r="B1986" t="s">
        <v>176</v>
      </c>
      <c r="C1986">
        <v>17.5</v>
      </c>
      <c r="D1986">
        <v>26.24</v>
      </c>
      <c r="E1986">
        <f t="shared" si="50"/>
        <v>459.2</v>
      </c>
    </row>
    <row r="1987" spans="1:5" ht="30" x14ac:dyDescent="0.25">
      <c r="A1987" s="3" t="s">
        <v>1392</v>
      </c>
      <c r="B1987" t="s">
        <v>179</v>
      </c>
      <c r="C1987">
        <v>32.5</v>
      </c>
      <c r="D1987">
        <v>28.57</v>
      </c>
      <c r="E1987">
        <f t="shared" si="50"/>
        <v>928.52499999999998</v>
      </c>
    </row>
    <row r="1988" spans="1:5" x14ac:dyDescent="0.25">
      <c r="A1988" s="3" t="s">
        <v>1393</v>
      </c>
      <c r="B1988" t="s">
        <v>168</v>
      </c>
      <c r="C1988">
        <v>12</v>
      </c>
      <c r="D1988">
        <v>5.98</v>
      </c>
      <c r="E1988">
        <f t="shared" si="50"/>
        <v>71.760000000000005</v>
      </c>
    </row>
    <row r="1989" spans="1:5" ht="30" x14ac:dyDescent="0.25">
      <c r="A1989" s="3" t="s">
        <v>1250</v>
      </c>
      <c r="B1989" t="s">
        <v>168</v>
      </c>
      <c r="C1989">
        <v>0.1595</v>
      </c>
      <c r="D1989">
        <v>16</v>
      </c>
      <c r="E1989">
        <f t="shared" si="50"/>
        <v>2.552</v>
      </c>
    </row>
    <row r="1990" spans="1:5" x14ac:dyDescent="0.25">
      <c r="A1990" s="3" t="s">
        <v>1251</v>
      </c>
      <c r="B1990" t="s">
        <v>186</v>
      </c>
      <c r="C1990">
        <v>0.75900000000000001</v>
      </c>
      <c r="D1990">
        <v>8.9</v>
      </c>
      <c r="E1990">
        <f t="shared" si="50"/>
        <v>6.7550999999999997</v>
      </c>
    </row>
    <row r="1991" spans="1:5" x14ac:dyDescent="0.25">
      <c r="A1991" s="3" t="s">
        <v>1442</v>
      </c>
      <c r="B1991" t="s">
        <v>179</v>
      </c>
      <c r="C1991">
        <v>1</v>
      </c>
      <c r="D1991">
        <v>8.67</v>
      </c>
      <c r="E1991">
        <f t="shared" si="50"/>
        <v>8.67</v>
      </c>
    </row>
    <row r="1992" spans="1:5" ht="30" x14ac:dyDescent="0.25">
      <c r="A1992" s="3" t="s">
        <v>1443</v>
      </c>
      <c r="B1992" t="s">
        <v>168</v>
      </c>
      <c r="C1992">
        <v>4</v>
      </c>
      <c r="D1992">
        <v>8.2200000000000006</v>
      </c>
      <c r="E1992">
        <f t="shared" si="50"/>
        <v>32.880000000000003</v>
      </c>
    </row>
    <row r="1993" spans="1:5" ht="30" x14ac:dyDescent="0.25">
      <c r="A1993" s="3" t="s">
        <v>1222</v>
      </c>
      <c r="B1993" t="s">
        <v>161</v>
      </c>
      <c r="C1993">
        <v>55</v>
      </c>
      <c r="D1993">
        <v>0.6</v>
      </c>
      <c r="E1993">
        <f t="shared" si="50"/>
        <v>33</v>
      </c>
    </row>
    <row r="1994" spans="1:5" ht="30" x14ac:dyDescent="0.25">
      <c r="A1994" s="3" t="s">
        <v>1223</v>
      </c>
      <c r="B1994" t="s">
        <v>161</v>
      </c>
      <c r="C1994">
        <v>55</v>
      </c>
      <c r="D1994">
        <v>0.7</v>
      </c>
      <c r="E1994">
        <f t="shared" si="50"/>
        <v>38.5</v>
      </c>
    </row>
    <row r="1995" spans="1:5" ht="30" x14ac:dyDescent="0.25">
      <c r="A1995" s="3" t="s">
        <v>1224</v>
      </c>
      <c r="B1995" t="s">
        <v>161</v>
      </c>
      <c r="C1995">
        <v>55</v>
      </c>
      <c r="D1995">
        <v>0.09</v>
      </c>
      <c r="E1995">
        <f t="shared" si="50"/>
        <v>4.95</v>
      </c>
    </row>
    <row r="1996" spans="1:5" ht="30" x14ac:dyDescent="0.25">
      <c r="A1996" s="3" t="s">
        <v>1225</v>
      </c>
      <c r="B1996" t="s">
        <v>161</v>
      </c>
      <c r="C1996">
        <v>55</v>
      </c>
      <c r="D1996">
        <v>0.04</v>
      </c>
      <c r="E1996">
        <f t="shared" si="50"/>
        <v>2.2000000000000002</v>
      </c>
    </row>
    <row r="1997" spans="1:5" x14ac:dyDescent="0.25">
      <c r="A1997" s="3" t="s">
        <v>1516</v>
      </c>
      <c r="B1997" t="s">
        <v>179</v>
      </c>
      <c r="C1997">
        <v>6.3</v>
      </c>
      <c r="D1997">
        <v>0.5</v>
      </c>
      <c r="E1997">
        <f t="shared" si="50"/>
        <v>3.15</v>
      </c>
    </row>
    <row r="1998" spans="1:5" x14ac:dyDescent="0.25">
      <c r="A1998" s="3" t="s">
        <v>1517</v>
      </c>
      <c r="B1998" t="s">
        <v>170</v>
      </c>
      <c r="C1998">
        <v>8.4</v>
      </c>
      <c r="D1998">
        <v>3.24</v>
      </c>
      <c r="E1998">
        <f t="shared" si="50"/>
        <v>27.216000000000001</v>
      </c>
    </row>
    <row r="1999" spans="1:5" x14ac:dyDescent="0.25">
      <c r="A1999" s="3" t="s">
        <v>162</v>
      </c>
      <c r="B1999" t="s">
        <v>9</v>
      </c>
      <c r="C1999" t="s">
        <v>9</v>
      </c>
      <c r="D1999" t="s">
        <v>9</v>
      </c>
      <c r="E1999">
        <f>SUM(E1980:E1998)</f>
        <v>2901.1939000000002</v>
      </c>
    </row>
    <row r="2001" spans="1:5" x14ac:dyDescent="0.25">
      <c r="A2001" s="3" t="s">
        <v>163</v>
      </c>
      <c r="B2001" t="s">
        <v>9</v>
      </c>
      <c r="C2001" t="s">
        <v>9</v>
      </c>
      <c r="D2001" t="s">
        <v>9</v>
      </c>
      <c r="E2001">
        <f>E1977+E1999</f>
        <v>3496.8297000000002</v>
      </c>
    </row>
    <row r="2002" spans="1:5" x14ac:dyDescent="0.25">
      <c r="A2002" s="3" t="s">
        <v>164</v>
      </c>
      <c r="B2002" t="s">
        <v>9</v>
      </c>
      <c r="C2002" t="s">
        <v>9</v>
      </c>
      <c r="D2002" s="2">
        <v>0</v>
      </c>
      <c r="E2002">
        <f>ROUND((E2001*D2002),4)</f>
        <v>0</v>
      </c>
    </row>
    <row r="2003" spans="1:5" x14ac:dyDescent="0.25">
      <c r="A2003" s="3" t="s">
        <v>165</v>
      </c>
      <c r="B2003" t="s">
        <v>9</v>
      </c>
      <c r="C2003" t="s">
        <v>9</v>
      </c>
      <c r="D2003" t="s">
        <v>9</v>
      </c>
      <c r="E2003">
        <f>SUM(E2001:E2002)</f>
        <v>3496.8297000000002</v>
      </c>
    </row>
    <row r="2005" spans="1:5" x14ac:dyDescent="0.25">
      <c r="A2005" s="3" t="s">
        <v>1215</v>
      </c>
      <c r="B2005" t="s">
        <v>152</v>
      </c>
    </row>
    <row r="2006" spans="1:5" ht="30" x14ac:dyDescent="0.25">
      <c r="A2006" s="3" t="s">
        <v>1521</v>
      </c>
    </row>
    <row r="2007" spans="1:5" x14ac:dyDescent="0.25">
      <c r="A2007" s="3" t="s">
        <v>166</v>
      </c>
    </row>
    <row r="2009" spans="1:5" x14ac:dyDescent="0.25">
      <c r="A2009" s="3" t="s">
        <v>156</v>
      </c>
      <c r="B2009" t="s">
        <v>157</v>
      </c>
      <c r="C2009" t="s">
        <v>158</v>
      </c>
      <c r="D2009" t="s">
        <v>159</v>
      </c>
      <c r="E2009" t="s">
        <v>160</v>
      </c>
    </row>
    <row r="2010" spans="1:5" x14ac:dyDescent="0.25">
      <c r="A2010" s="3" t="s">
        <v>1388</v>
      </c>
      <c r="B2010" t="s">
        <v>161</v>
      </c>
      <c r="C2010">
        <v>16.5625</v>
      </c>
      <c r="D2010">
        <v>8.6199999999999992</v>
      </c>
      <c r="E2010">
        <f>ROUND((C2010*D2010),4)</f>
        <v>142.7688</v>
      </c>
    </row>
    <row r="2011" spans="1:5" x14ac:dyDescent="0.25">
      <c r="A2011" s="3" t="s">
        <v>1389</v>
      </c>
      <c r="B2011" t="s">
        <v>161</v>
      </c>
      <c r="C2011">
        <v>16.5625</v>
      </c>
      <c r="D2011">
        <v>11.31</v>
      </c>
      <c r="E2011">
        <f>ROUND((C2011*D2011),4)</f>
        <v>187.3219</v>
      </c>
    </row>
    <row r="2012" spans="1:5" x14ac:dyDescent="0.25">
      <c r="A2012" s="3" t="s">
        <v>162</v>
      </c>
      <c r="B2012" t="s">
        <v>9</v>
      </c>
      <c r="C2012" t="s">
        <v>9</v>
      </c>
      <c r="D2012" t="s">
        <v>9</v>
      </c>
      <c r="E2012">
        <f>SUM(E2010:E2011)</f>
        <v>330.09069999999997</v>
      </c>
    </row>
    <row r="2014" spans="1:5" x14ac:dyDescent="0.25">
      <c r="A2014" s="3" t="s">
        <v>167</v>
      </c>
      <c r="B2014" t="s">
        <v>157</v>
      </c>
      <c r="C2014" t="s">
        <v>158</v>
      </c>
      <c r="D2014" t="s">
        <v>159</v>
      </c>
      <c r="E2014" t="s">
        <v>160</v>
      </c>
    </row>
    <row r="2015" spans="1:5" x14ac:dyDescent="0.25">
      <c r="A2015" s="3" t="s">
        <v>1244</v>
      </c>
      <c r="B2015" t="s">
        <v>168</v>
      </c>
      <c r="C2015">
        <v>9.6062499999999995E-2</v>
      </c>
      <c r="D2015">
        <v>6.93</v>
      </c>
      <c r="E2015">
        <f t="shared" ref="E2015:E2032" si="51">ROUND((C2015*D2015),4)</f>
        <v>0.66569999999999996</v>
      </c>
    </row>
    <row r="2016" spans="1:5" x14ac:dyDescent="0.25">
      <c r="A2016" s="3" t="s">
        <v>1245</v>
      </c>
      <c r="B2016" t="s">
        <v>186</v>
      </c>
      <c r="C2016">
        <v>0.457125</v>
      </c>
      <c r="D2016">
        <v>33.270000000000003</v>
      </c>
      <c r="E2016">
        <f t="shared" si="51"/>
        <v>15.208500000000001</v>
      </c>
    </row>
    <row r="2017" spans="1:5" x14ac:dyDescent="0.25">
      <c r="A2017" s="3" t="s">
        <v>1246</v>
      </c>
      <c r="B2017" t="s">
        <v>168</v>
      </c>
      <c r="C2017">
        <v>0.457125</v>
      </c>
      <c r="D2017">
        <v>27.73</v>
      </c>
      <c r="E2017">
        <f t="shared" si="51"/>
        <v>12.6761</v>
      </c>
    </row>
    <row r="2018" spans="1:5" x14ac:dyDescent="0.25">
      <c r="A2018" s="3" t="s">
        <v>1247</v>
      </c>
      <c r="B2018" t="s">
        <v>168</v>
      </c>
      <c r="C2018">
        <v>0.457125</v>
      </c>
      <c r="D2018">
        <v>11.73</v>
      </c>
      <c r="E2018">
        <f t="shared" si="51"/>
        <v>5.3620999999999999</v>
      </c>
    </row>
    <row r="2019" spans="1:5" x14ac:dyDescent="0.25">
      <c r="A2019" s="3" t="s">
        <v>1248</v>
      </c>
      <c r="B2019" t="s">
        <v>168</v>
      </c>
      <c r="C2019">
        <v>9.6062499999999995E-2</v>
      </c>
      <c r="D2019">
        <v>93.94</v>
      </c>
      <c r="E2019">
        <f t="shared" si="51"/>
        <v>9.0241000000000007</v>
      </c>
    </row>
    <row r="2020" spans="1:5" ht="30" x14ac:dyDescent="0.25">
      <c r="A2020" s="3" t="s">
        <v>1390</v>
      </c>
      <c r="B2020" t="s">
        <v>176</v>
      </c>
      <c r="C2020">
        <v>20</v>
      </c>
      <c r="D2020">
        <v>32.94</v>
      </c>
      <c r="E2020">
        <f t="shared" si="51"/>
        <v>658.8</v>
      </c>
    </row>
    <row r="2021" spans="1:5" ht="30" x14ac:dyDescent="0.25">
      <c r="A2021" s="3" t="s">
        <v>1391</v>
      </c>
      <c r="B2021" t="s">
        <v>176</v>
      </c>
      <c r="C2021">
        <v>10</v>
      </c>
      <c r="D2021">
        <v>13.35</v>
      </c>
      <c r="E2021">
        <f t="shared" si="51"/>
        <v>133.5</v>
      </c>
    </row>
    <row r="2022" spans="1:5" ht="30" x14ac:dyDescent="0.25">
      <c r="A2022" s="3" t="s">
        <v>1392</v>
      </c>
      <c r="B2022" t="s">
        <v>179</v>
      </c>
      <c r="C2022">
        <v>1</v>
      </c>
      <c r="D2022">
        <v>28.57</v>
      </c>
      <c r="E2022">
        <f t="shared" si="51"/>
        <v>28.57</v>
      </c>
    </row>
    <row r="2023" spans="1:5" ht="30" x14ac:dyDescent="0.25">
      <c r="A2023" s="3" t="s">
        <v>1250</v>
      </c>
      <c r="B2023" t="s">
        <v>168</v>
      </c>
      <c r="C2023">
        <v>9.6062499999999995E-2</v>
      </c>
      <c r="D2023">
        <v>16</v>
      </c>
      <c r="E2023">
        <f t="shared" si="51"/>
        <v>1.5369999999999999</v>
      </c>
    </row>
    <row r="2024" spans="1:5" x14ac:dyDescent="0.25">
      <c r="A2024" s="3" t="s">
        <v>1251</v>
      </c>
      <c r="B2024" t="s">
        <v>186</v>
      </c>
      <c r="C2024">
        <v>0.457125</v>
      </c>
      <c r="D2024">
        <v>8.9</v>
      </c>
      <c r="E2024">
        <f t="shared" si="51"/>
        <v>4.0683999999999996</v>
      </c>
    </row>
    <row r="2025" spans="1:5" x14ac:dyDescent="0.25">
      <c r="A2025" s="3" t="s">
        <v>1394</v>
      </c>
      <c r="B2025" t="s">
        <v>179</v>
      </c>
      <c r="C2025">
        <v>1</v>
      </c>
      <c r="D2025">
        <v>7.35</v>
      </c>
      <c r="E2025">
        <f t="shared" si="51"/>
        <v>7.35</v>
      </c>
    </row>
    <row r="2026" spans="1:5" ht="30" x14ac:dyDescent="0.25">
      <c r="A2026" s="3" t="s">
        <v>1395</v>
      </c>
      <c r="B2026" t="s">
        <v>168</v>
      </c>
      <c r="C2026">
        <v>2</v>
      </c>
      <c r="D2026">
        <v>7.56</v>
      </c>
      <c r="E2026">
        <f t="shared" si="51"/>
        <v>15.12</v>
      </c>
    </row>
    <row r="2027" spans="1:5" x14ac:dyDescent="0.25">
      <c r="A2027" s="3" t="s">
        <v>1444</v>
      </c>
      <c r="B2027" t="s">
        <v>168</v>
      </c>
      <c r="C2027">
        <v>8</v>
      </c>
      <c r="D2027">
        <v>13.52</v>
      </c>
      <c r="E2027">
        <f t="shared" si="51"/>
        <v>108.16</v>
      </c>
    </row>
    <row r="2028" spans="1:5" x14ac:dyDescent="0.25">
      <c r="A2028" s="3" t="s">
        <v>1445</v>
      </c>
      <c r="B2028" t="s">
        <v>170</v>
      </c>
      <c r="C2028">
        <v>2.5</v>
      </c>
      <c r="D2028">
        <v>9.76</v>
      </c>
      <c r="E2028">
        <f t="shared" si="51"/>
        <v>24.4</v>
      </c>
    </row>
    <row r="2029" spans="1:5" ht="30" x14ac:dyDescent="0.25">
      <c r="A2029" s="3" t="s">
        <v>1222</v>
      </c>
      <c r="B2029" t="s">
        <v>161</v>
      </c>
      <c r="C2029">
        <v>33.125</v>
      </c>
      <c r="D2029">
        <v>0.6</v>
      </c>
      <c r="E2029">
        <f t="shared" si="51"/>
        <v>19.875</v>
      </c>
    </row>
    <row r="2030" spans="1:5" ht="30" x14ac:dyDescent="0.25">
      <c r="A2030" s="3" t="s">
        <v>1223</v>
      </c>
      <c r="B2030" t="s">
        <v>161</v>
      </c>
      <c r="C2030">
        <v>33.125</v>
      </c>
      <c r="D2030">
        <v>0.7</v>
      </c>
      <c r="E2030">
        <f t="shared" si="51"/>
        <v>23.1875</v>
      </c>
    </row>
    <row r="2031" spans="1:5" ht="30" x14ac:dyDescent="0.25">
      <c r="A2031" s="3" t="s">
        <v>1224</v>
      </c>
      <c r="B2031" t="s">
        <v>161</v>
      </c>
      <c r="C2031">
        <v>33.125</v>
      </c>
      <c r="D2031">
        <v>0.09</v>
      </c>
      <c r="E2031">
        <f t="shared" si="51"/>
        <v>2.9813000000000001</v>
      </c>
    </row>
    <row r="2032" spans="1:5" ht="30" x14ac:dyDescent="0.25">
      <c r="A2032" s="3" t="s">
        <v>1225</v>
      </c>
      <c r="B2032" t="s">
        <v>161</v>
      </c>
      <c r="C2032">
        <v>33.125</v>
      </c>
      <c r="D2032">
        <v>0.04</v>
      </c>
      <c r="E2032">
        <f t="shared" si="51"/>
        <v>1.325</v>
      </c>
    </row>
    <row r="2033" spans="1:5" x14ac:dyDescent="0.25">
      <c r="A2033" s="3" t="s">
        <v>162</v>
      </c>
      <c r="B2033" t="s">
        <v>9</v>
      </c>
      <c r="C2033" t="s">
        <v>9</v>
      </c>
      <c r="D2033" t="s">
        <v>9</v>
      </c>
      <c r="E2033">
        <f>SUM(E2015:E2032)</f>
        <v>1071.8107</v>
      </c>
    </row>
    <row r="2035" spans="1:5" x14ac:dyDescent="0.25">
      <c r="A2035" s="3" t="s">
        <v>163</v>
      </c>
      <c r="B2035" t="s">
        <v>9</v>
      </c>
      <c r="C2035" t="s">
        <v>9</v>
      </c>
      <c r="D2035" t="s">
        <v>9</v>
      </c>
      <c r="E2035">
        <f>E2012+E2033</f>
        <v>1401.9014</v>
      </c>
    </row>
    <row r="2036" spans="1:5" x14ac:dyDescent="0.25">
      <c r="A2036" s="3" t="s">
        <v>164</v>
      </c>
      <c r="B2036" t="s">
        <v>9</v>
      </c>
      <c r="C2036" t="s">
        <v>9</v>
      </c>
      <c r="D2036" s="2">
        <v>0</v>
      </c>
      <c r="E2036">
        <f>ROUND((E2035*D2036),4)</f>
        <v>0</v>
      </c>
    </row>
    <row r="2037" spans="1:5" x14ac:dyDescent="0.25">
      <c r="A2037" s="3" t="s">
        <v>165</v>
      </c>
      <c r="B2037" t="s">
        <v>9</v>
      </c>
      <c r="C2037" t="s">
        <v>9</v>
      </c>
      <c r="D2037" t="s">
        <v>9</v>
      </c>
      <c r="E2037">
        <f>SUM(E2035:E2036)</f>
        <v>1401.9014</v>
      </c>
    </row>
    <row r="2039" spans="1:5" x14ac:dyDescent="0.25">
      <c r="A2039" s="3" t="s">
        <v>1215</v>
      </c>
      <c r="B2039" t="s">
        <v>782</v>
      </c>
    </row>
    <row r="2040" spans="1:5" ht="30" x14ac:dyDescent="0.25">
      <c r="A2040" s="3" t="s">
        <v>1522</v>
      </c>
    </row>
    <row r="2041" spans="1:5" x14ac:dyDescent="0.25">
      <c r="A2041" s="3" t="s">
        <v>166</v>
      </c>
    </row>
    <row r="2043" spans="1:5" x14ac:dyDescent="0.25">
      <c r="A2043" s="3" t="s">
        <v>156</v>
      </c>
      <c r="B2043" t="s">
        <v>157</v>
      </c>
      <c r="C2043" t="s">
        <v>158</v>
      </c>
      <c r="D2043" t="s">
        <v>159</v>
      </c>
      <c r="E2043" t="s">
        <v>160</v>
      </c>
    </row>
    <row r="2044" spans="1:5" x14ac:dyDescent="0.25">
      <c r="A2044" s="3" t="s">
        <v>1388</v>
      </c>
      <c r="B2044" t="s">
        <v>161</v>
      </c>
      <c r="C2044">
        <v>18.125</v>
      </c>
      <c r="D2044">
        <v>8.6199999999999992</v>
      </c>
      <c r="E2044">
        <f>ROUND((C2044*D2044),4)</f>
        <v>156.23750000000001</v>
      </c>
    </row>
    <row r="2045" spans="1:5" x14ac:dyDescent="0.25">
      <c r="A2045" s="3" t="s">
        <v>1389</v>
      </c>
      <c r="B2045" t="s">
        <v>161</v>
      </c>
      <c r="C2045">
        <v>18.125</v>
      </c>
      <c r="D2045">
        <v>11.31</v>
      </c>
      <c r="E2045">
        <f>ROUND((C2045*D2045),4)</f>
        <v>204.99379999999999</v>
      </c>
    </row>
    <row r="2046" spans="1:5" x14ac:dyDescent="0.25">
      <c r="A2046" s="3" t="s">
        <v>1514</v>
      </c>
      <c r="B2046" t="s">
        <v>161</v>
      </c>
      <c r="C2046">
        <v>2.46</v>
      </c>
      <c r="D2046">
        <v>6.49</v>
      </c>
      <c r="E2046">
        <f>ROUND((C2046*D2046),4)</f>
        <v>15.965400000000001</v>
      </c>
    </row>
    <row r="2047" spans="1:5" x14ac:dyDescent="0.25">
      <c r="A2047" s="3" t="s">
        <v>1515</v>
      </c>
      <c r="B2047" t="s">
        <v>161</v>
      </c>
      <c r="C2047">
        <v>1.64</v>
      </c>
      <c r="D2047">
        <v>4.42</v>
      </c>
      <c r="E2047">
        <f>ROUND((C2047*D2047),4)</f>
        <v>7.2488000000000001</v>
      </c>
    </row>
    <row r="2048" spans="1:5" x14ac:dyDescent="0.25">
      <c r="A2048" s="3" t="s">
        <v>162</v>
      </c>
      <c r="B2048" t="s">
        <v>9</v>
      </c>
      <c r="C2048" t="s">
        <v>9</v>
      </c>
      <c r="D2048" t="s">
        <v>9</v>
      </c>
      <c r="E2048">
        <f>SUM(E2044:E2047)</f>
        <v>384.44550000000004</v>
      </c>
    </row>
    <row r="2050" spans="1:5" x14ac:dyDescent="0.25">
      <c r="A2050" s="3" t="s">
        <v>167</v>
      </c>
      <c r="B2050" t="s">
        <v>157</v>
      </c>
      <c r="C2050" t="s">
        <v>158</v>
      </c>
      <c r="D2050" t="s">
        <v>159</v>
      </c>
      <c r="E2050" t="s">
        <v>160</v>
      </c>
    </row>
    <row r="2051" spans="1:5" x14ac:dyDescent="0.25">
      <c r="A2051" s="3" t="s">
        <v>1244</v>
      </c>
      <c r="B2051" t="s">
        <v>168</v>
      </c>
      <c r="C2051">
        <v>0.105125</v>
      </c>
      <c r="D2051">
        <v>6.93</v>
      </c>
      <c r="E2051">
        <f t="shared" ref="E2051:E2071" si="52">ROUND((C2051*D2051),4)</f>
        <v>0.72850000000000004</v>
      </c>
    </row>
    <row r="2052" spans="1:5" x14ac:dyDescent="0.25">
      <c r="A2052" s="3" t="s">
        <v>1245</v>
      </c>
      <c r="B2052" t="s">
        <v>186</v>
      </c>
      <c r="C2052">
        <v>0.50024999999999997</v>
      </c>
      <c r="D2052">
        <v>33.270000000000003</v>
      </c>
      <c r="E2052">
        <f t="shared" si="52"/>
        <v>16.6433</v>
      </c>
    </row>
    <row r="2053" spans="1:5" x14ac:dyDescent="0.25">
      <c r="A2053" s="3" t="s">
        <v>1246</v>
      </c>
      <c r="B2053" t="s">
        <v>168</v>
      </c>
      <c r="C2053">
        <v>0.50024999999999997</v>
      </c>
      <c r="D2053">
        <v>27.73</v>
      </c>
      <c r="E2053">
        <f t="shared" si="52"/>
        <v>13.8719</v>
      </c>
    </row>
    <row r="2054" spans="1:5" x14ac:dyDescent="0.25">
      <c r="A2054" s="3" t="s">
        <v>1247</v>
      </c>
      <c r="B2054" t="s">
        <v>168</v>
      </c>
      <c r="C2054">
        <v>0.50024999999999997</v>
      </c>
      <c r="D2054">
        <v>11.73</v>
      </c>
      <c r="E2054">
        <f t="shared" si="52"/>
        <v>5.8678999999999997</v>
      </c>
    </row>
    <row r="2055" spans="1:5" x14ac:dyDescent="0.25">
      <c r="A2055" s="3" t="s">
        <v>1248</v>
      </c>
      <c r="B2055" t="s">
        <v>168</v>
      </c>
      <c r="C2055">
        <v>0.105125</v>
      </c>
      <c r="D2055">
        <v>93.94</v>
      </c>
      <c r="E2055">
        <f t="shared" si="52"/>
        <v>9.8754000000000008</v>
      </c>
    </row>
    <row r="2056" spans="1:5" ht="30" x14ac:dyDescent="0.25">
      <c r="A2056" s="3" t="s">
        <v>1390</v>
      </c>
      <c r="B2056" t="s">
        <v>176</v>
      </c>
      <c r="C2056">
        <v>24</v>
      </c>
      <c r="D2056">
        <v>32.94</v>
      </c>
      <c r="E2056">
        <f t="shared" si="52"/>
        <v>790.56</v>
      </c>
    </row>
    <row r="2057" spans="1:5" ht="30" x14ac:dyDescent="0.25">
      <c r="A2057" s="3" t="s">
        <v>1391</v>
      </c>
      <c r="B2057" t="s">
        <v>176</v>
      </c>
      <c r="C2057">
        <v>12</v>
      </c>
      <c r="D2057">
        <v>13.35</v>
      </c>
      <c r="E2057">
        <f t="shared" si="52"/>
        <v>160.19999999999999</v>
      </c>
    </row>
    <row r="2058" spans="1:5" ht="30" x14ac:dyDescent="0.25">
      <c r="A2058" s="3" t="s">
        <v>1392</v>
      </c>
      <c r="B2058" t="s">
        <v>179</v>
      </c>
      <c r="C2058">
        <v>1</v>
      </c>
      <c r="D2058">
        <v>28.57</v>
      </c>
      <c r="E2058">
        <f t="shared" si="52"/>
        <v>28.57</v>
      </c>
    </row>
    <row r="2059" spans="1:5" x14ac:dyDescent="0.25">
      <c r="A2059" s="3" t="s">
        <v>1393</v>
      </c>
      <c r="B2059" t="s">
        <v>168</v>
      </c>
      <c r="C2059">
        <v>10</v>
      </c>
      <c r="D2059">
        <v>5.98</v>
      </c>
      <c r="E2059">
        <f t="shared" si="52"/>
        <v>59.8</v>
      </c>
    </row>
    <row r="2060" spans="1:5" ht="30" x14ac:dyDescent="0.25">
      <c r="A2060" s="3" t="s">
        <v>1250</v>
      </c>
      <c r="B2060" t="s">
        <v>168</v>
      </c>
      <c r="C2060">
        <v>0.105125</v>
      </c>
      <c r="D2060">
        <v>16</v>
      </c>
      <c r="E2060">
        <f t="shared" si="52"/>
        <v>1.6819999999999999</v>
      </c>
    </row>
    <row r="2061" spans="1:5" x14ac:dyDescent="0.25">
      <c r="A2061" s="3" t="s">
        <v>1251</v>
      </c>
      <c r="B2061" t="s">
        <v>186</v>
      </c>
      <c r="C2061">
        <v>0.50024999999999997</v>
      </c>
      <c r="D2061">
        <v>8.9</v>
      </c>
      <c r="E2061">
        <f t="shared" si="52"/>
        <v>4.4522000000000004</v>
      </c>
    </row>
    <row r="2062" spans="1:5" x14ac:dyDescent="0.25">
      <c r="A2062" s="3" t="s">
        <v>1394</v>
      </c>
      <c r="B2062" t="s">
        <v>179</v>
      </c>
      <c r="C2062">
        <v>1</v>
      </c>
      <c r="D2062">
        <v>7.35</v>
      </c>
      <c r="E2062">
        <f t="shared" si="52"/>
        <v>7.35</v>
      </c>
    </row>
    <row r="2063" spans="1:5" ht="30" x14ac:dyDescent="0.25">
      <c r="A2063" s="3" t="s">
        <v>1395</v>
      </c>
      <c r="B2063" t="s">
        <v>168</v>
      </c>
      <c r="C2063">
        <v>9</v>
      </c>
      <c r="D2063">
        <v>7.56</v>
      </c>
      <c r="E2063">
        <f t="shared" si="52"/>
        <v>68.040000000000006</v>
      </c>
    </row>
    <row r="2064" spans="1:5" x14ac:dyDescent="0.25">
      <c r="A2064" s="3" t="s">
        <v>1444</v>
      </c>
      <c r="B2064" t="s">
        <v>168</v>
      </c>
      <c r="C2064">
        <v>12</v>
      </c>
      <c r="D2064">
        <v>13.52</v>
      </c>
      <c r="E2064">
        <f t="shared" si="52"/>
        <v>162.24</v>
      </c>
    </row>
    <row r="2065" spans="1:5" x14ac:dyDescent="0.25">
      <c r="A2065" s="3" t="s">
        <v>1445</v>
      </c>
      <c r="B2065" t="s">
        <v>170</v>
      </c>
      <c r="C2065">
        <v>5</v>
      </c>
      <c r="D2065">
        <v>9.76</v>
      </c>
      <c r="E2065">
        <f t="shared" si="52"/>
        <v>48.8</v>
      </c>
    </row>
    <row r="2066" spans="1:5" ht="30" x14ac:dyDescent="0.25">
      <c r="A2066" s="3" t="s">
        <v>1222</v>
      </c>
      <c r="B2066" t="s">
        <v>161</v>
      </c>
      <c r="C2066">
        <v>36.25</v>
      </c>
      <c r="D2066">
        <v>0.6</v>
      </c>
      <c r="E2066">
        <f t="shared" si="52"/>
        <v>21.75</v>
      </c>
    </row>
    <row r="2067" spans="1:5" ht="30" x14ac:dyDescent="0.25">
      <c r="A2067" s="3" t="s">
        <v>1223</v>
      </c>
      <c r="B2067" t="s">
        <v>161</v>
      </c>
      <c r="C2067">
        <v>36.25</v>
      </c>
      <c r="D2067">
        <v>0.7</v>
      </c>
      <c r="E2067">
        <f t="shared" si="52"/>
        <v>25.375</v>
      </c>
    </row>
    <row r="2068" spans="1:5" ht="30" x14ac:dyDescent="0.25">
      <c r="A2068" s="3" t="s">
        <v>1224</v>
      </c>
      <c r="B2068" t="s">
        <v>161</v>
      </c>
      <c r="C2068">
        <v>36.25</v>
      </c>
      <c r="D2068">
        <v>0.09</v>
      </c>
      <c r="E2068">
        <f t="shared" si="52"/>
        <v>3.2625000000000002</v>
      </c>
    </row>
    <row r="2069" spans="1:5" ht="30" x14ac:dyDescent="0.25">
      <c r="A2069" s="3" t="s">
        <v>1225</v>
      </c>
      <c r="B2069" t="s">
        <v>161</v>
      </c>
      <c r="C2069">
        <v>36.25</v>
      </c>
      <c r="D2069">
        <v>0.04</v>
      </c>
      <c r="E2069">
        <f t="shared" si="52"/>
        <v>1.45</v>
      </c>
    </row>
    <row r="2070" spans="1:5" x14ac:dyDescent="0.25">
      <c r="A2070" s="3" t="s">
        <v>1516</v>
      </c>
      <c r="B2070" t="s">
        <v>179</v>
      </c>
      <c r="C2070">
        <v>3.0750000000000002</v>
      </c>
      <c r="D2070">
        <v>0.5</v>
      </c>
      <c r="E2070">
        <f t="shared" si="52"/>
        <v>1.5375000000000001</v>
      </c>
    </row>
    <row r="2071" spans="1:5" x14ac:dyDescent="0.25">
      <c r="A2071" s="3" t="s">
        <v>1517</v>
      </c>
      <c r="B2071" t="s">
        <v>170</v>
      </c>
      <c r="C2071">
        <v>4.0999999999999996</v>
      </c>
      <c r="D2071">
        <v>3.24</v>
      </c>
      <c r="E2071">
        <f t="shared" si="52"/>
        <v>13.284000000000001</v>
      </c>
    </row>
    <row r="2072" spans="1:5" x14ac:dyDescent="0.25">
      <c r="A2072" s="3" t="s">
        <v>162</v>
      </c>
      <c r="B2072" t="s">
        <v>9</v>
      </c>
      <c r="C2072" t="s">
        <v>9</v>
      </c>
      <c r="D2072" t="s">
        <v>9</v>
      </c>
      <c r="E2072">
        <f>SUM(E2051:E2071)</f>
        <v>1445.3401999999996</v>
      </c>
    </row>
    <row r="2074" spans="1:5" x14ac:dyDescent="0.25">
      <c r="A2074" s="3" t="s">
        <v>163</v>
      </c>
      <c r="B2074" t="s">
        <v>9</v>
      </c>
      <c r="C2074" t="s">
        <v>9</v>
      </c>
      <c r="D2074" t="s">
        <v>9</v>
      </c>
      <c r="E2074">
        <f>E2048+E2072</f>
        <v>1829.7856999999997</v>
      </c>
    </row>
    <row r="2075" spans="1:5" x14ac:dyDescent="0.25">
      <c r="A2075" s="3" t="s">
        <v>164</v>
      </c>
      <c r="B2075" t="s">
        <v>9</v>
      </c>
      <c r="C2075" t="s">
        <v>9</v>
      </c>
      <c r="D2075" s="2">
        <v>0</v>
      </c>
      <c r="E2075">
        <f>ROUND((E2074*D2075),4)</f>
        <v>0</v>
      </c>
    </row>
    <row r="2076" spans="1:5" x14ac:dyDescent="0.25">
      <c r="A2076" s="3" t="s">
        <v>165</v>
      </c>
      <c r="B2076" t="s">
        <v>9</v>
      </c>
      <c r="C2076" t="s">
        <v>9</v>
      </c>
      <c r="D2076" t="s">
        <v>9</v>
      </c>
      <c r="E2076">
        <f>SUM(E2074:E2075)</f>
        <v>1829.7856999999997</v>
      </c>
    </row>
    <row r="2078" spans="1:5" x14ac:dyDescent="0.25">
      <c r="A2078" s="3" t="s">
        <v>1215</v>
      </c>
      <c r="B2078" t="s">
        <v>785</v>
      </c>
    </row>
    <row r="2079" spans="1:5" ht="30" x14ac:dyDescent="0.25">
      <c r="A2079" s="3" t="s">
        <v>1523</v>
      </c>
    </row>
    <row r="2080" spans="1:5" x14ac:dyDescent="0.25">
      <c r="A2080" s="3" t="s">
        <v>166</v>
      </c>
    </row>
    <row r="2082" spans="1:5" x14ac:dyDescent="0.25">
      <c r="A2082" s="3" t="s">
        <v>156</v>
      </c>
      <c r="B2082" t="s">
        <v>157</v>
      </c>
      <c r="C2082" t="s">
        <v>158</v>
      </c>
      <c r="D2082" t="s">
        <v>159</v>
      </c>
      <c r="E2082" t="s">
        <v>160</v>
      </c>
    </row>
    <row r="2083" spans="1:5" x14ac:dyDescent="0.25">
      <c r="A2083" s="3" t="s">
        <v>1388</v>
      </c>
      <c r="B2083" t="s">
        <v>161</v>
      </c>
      <c r="C2083">
        <v>5</v>
      </c>
      <c r="D2083">
        <v>8.6199999999999992</v>
      </c>
      <c r="E2083">
        <f>ROUND((C2083*D2083),4)</f>
        <v>43.1</v>
      </c>
    </row>
    <row r="2084" spans="1:5" x14ac:dyDescent="0.25">
      <c r="A2084" s="3" t="s">
        <v>1389</v>
      </c>
      <c r="B2084" t="s">
        <v>161</v>
      </c>
      <c r="C2084">
        <v>5</v>
      </c>
      <c r="D2084">
        <v>11.31</v>
      </c>
      <c r="E2084">
        <f>ROUND((C2084*D2084),4)</f>
        <v>56.55</v>
      </c>
    </row>
    <row r="2085" spans="1:5" x14ac:dyDescent="0.25">
      <c r="A2085" s="3" t="s">
        <v>1514</v>
      </c>
      <c r="B2085" t="s">
        <v>161</v>
      </c>
      <c r="C2085">
        <v>1.2</v>
      </c>
      <c r="D2085">
        <v>6.49</v>
      </c>
      <c r="E2085">
        <f>ROUND((C2085*D2085),4)</f>
        <v>7.7880000000000003</v>
      </c>
    </row>
    <row r="2086" spans="1:5" x14ac:dyDescent="0.25">
      <c r="A2086" s="3" t="s">
        <v>1515</v>
      </c>
      <c r="B2086" t="s">
        <v>161</v>
      </c>
      <c r="C2086">
        <v>0.8</v>
      </c>
      <c r="D2086">
        <v>4.42</v>
      </c>
      <c r="E2086">
        <f>ROUND((C2086*D2086),4)</f>
        <v>3.536</v>
      </c>
    </row>
    <row r="2087" spans="1:5" x14ac:dyDescent="0.25">
      <c r="A2087" s="3" t="s">
        <v>162</v>
      </c>
      <c r="B2087" t="s">
        <v>9</v>
      </c>
      <c r="C2087" t="s">
        <v>9</v>
      </c>
      <c r="D2087" t="s">
        <v>9</v>
      </c>
      <c r="E2087">
        <f>SUM(E2083:E2086)</f>
        <v>110.974</v>
      </c>
    </row>
    <row r="2089" spans="1:5" x14ac:dyDescent="0.25">
      <c r="A2089" s="3" t="s">
        <v>167</v>
      </c>
      <c r="B2089" t="s">
        <v>157</v>
      </c>
      <c r="C2089" t="s">
        <v>158</v>
      </c>
      <c r="D2089" t="s">
        <v>159</v>
      </c>
      <c r="E2089" t="s">
        <v>160</v>
      </c>
    </row>
    <row r="2090" spans="1:5" x14ac:dyDescent="0.25">
      <c r="A2090" s="3" t="s">
        <v>1244</v>
      </c>
      <c r="B2090" t="s">
        <v>168</v>
      </c>
      <c r="C2090">
        <v>2.9000000000000001E-2</v>
      </c>
      <c r="D2090">
        <v>6.93</v>
      </c>
      <c r="E2090">
        <f t="shared" ref="E2090:E2108" si="53">ROUND((C2090*D2090),4)</f>
        <v>0.20100000000000001</v>
      </c>
    </row>
    <row r="2091" spans="1:5" x14ac:dyDescent="0.25">
      <c r="A2091" s="3" t="s">
        <v>1245</v>
      </c>
      <c r="B2091" t="s">
        <v>186</v>
      </c>
      <c r="C2091">
        <v>0.13800000000000001</v>
      </c>
      <c r="D2091">
        <v>33.270000000000003</v>
      </c>
      <c r="E2091">
        <f t="shared" si="53"/>
        <v>4.5913000000000004</v>
      </c>
    </row>
    <row r="2092" spans="1:5" x14ac:dyDescent="0.25">
      <c r="A2092" s="3" t="s">
        <v>1246</v>
      </c>
      <c r="B2092" t="s">
        <v>168</v>
      </c>
      <c r="C2092">
        <v>0.13800000000000001</v>
      </c>
      <c r="D2092">
        <v>27.73</v>
      </c>
      <c r="E2092">
        <f t="shared" si="53"/>
        <v>3.8267000000000002</v>
      </c>
    </row>
    <row r="2093" spans="1:5" x14ac:dyDescent="0.25">
      <c r="A2093" s="3" t="s">
        <v>1247</v>
      </c>
      <c r="B2093" t="s">
        <v>168</v>
      </c>
      <c r="C2093">
        <v>0.13800000000000001</v>
      </c>
      <c r="D2093">
        <v>11.73</v>
      </c>
      <c r="E2093">
        <f t="shared" si="53"/>
        <v>1.6187</v>
      </c>
    </row>
    <row r="2094" spans="1:5" x14ac:dyDescent="0.25">
      <c r="A2094" s="3" t="s">
        <v>1248</v>
      </c>
      <c r="B2094" t="s">
        <v>168</v>
      </c>
      <c r="C2094">
        <v>2.9000000000000001E-2</v>
      </c>
      <c r="D2094">
        <v>93.94</v>
      </c>
      <c r="E2094">
        <f t="shared" si="53"/>
        <v>2.7242999999999999</v>
      </c>
    </row>
    <row r="2095" spans="1:5" ht="30" x14ac:dyDescent="0.25">
      <c r="A2095" s="3" t="s">
        <v>1390</v>
      </c>
      <c r="B2095" t="s">
        <v>176</v>
      </c>
      <c r="C2095">
        <v>7</v>
      </c>
      <c r="D2095">
        <v>32.94</v>
      </c>
      <c r="E2095">
        <f t="shared" si="53"/>
        <v>230.58</v>
      </c>
    </row>
    <row r="2096" spans="1:5" ht="30" x14ac:dyDescent="0.25">
      <c r="A2096" s="3" t="s">
        <v>1391</v>
      </c>
      <c r="B2096" t="s">
        <v>176</v>
      </c>
      <c r="C2096">
        <v>3.5</v>
      </c>
      <c r="D2096">
        <v>13.35</v>
      </c>
      <c r="E2096">
        <f t="shared" si="53"/>
        <v>46.725000000000001</v>
      </c>
    </row>
    <row r="2097" spans="1:5" ht="30" x14ac:dyDescent="0.25">
      <c r="A2097" s="3" t="s">
        <v>1392</v>
      </c>
      <c r="B2097" t="s">
        <v>179</v>
      </c>
      <c r="C2097">
        <v>1</v>
      </c>
      <c r="D2097">
        <v>28.57</v>
      </c>
      <c r="E2097">
        <f t="shared" si="53"/>
        <v>28.57</v>
      </c>
    </row>
    <row r="2098" spans="1:5" x14ac:dyDescent="0.25">
      <c r="A2098" s="3" t="s">
        <v>1393</v>
      </c>
      <c r="B2098" t="s">
        <v>168</v>
      </c>
      <c r="C2098">
        <v>4</v>
      </c>
      <c r="D2098">
        <v>5.98</v>
      </c>
      <c r="E2098">
        <f t="shared" si="53"/>
        <v>23.92</v>
      </c>
    </row>
    <row r="2099" spans="1:5" ht="30" x14ac:dyDescent="0.25">
      <c r="A2099" s="3" t="s">
        <v>1250</v>
      </c>
      <c r="B2099" t="s">
        <v>168</v>
      </c>
      <c r="C2099">
        <v>2.9000000000000001E-2</v>
      </c>
      <c r="D2099">
        <v>16</v>
      </c>
      <c r="E2099">
        <f t="shared" si="53"/>
        <v>0.46400000000000002</v>
      </c>
    </row>
    <row r="2100" spans="1:5" x14ac:dyDescent="0.25">
      <c r="A2100" s="3" t="s">
        <v>1251</v>
      </c>
      <c r="B2100" t="s">
        <v>186</v>
      </c>
      <c r="C2100">
        <v>0.13800000000000001</v>
      </c>
      <c r="D2100">
        <v>8.9</v>
      </c>
      <c r="E2100">
        <f t="shared" si="53"/>
        <v>1.2282</v>
      </c>
    </row>
    <row r="2101" spans="1:5" x14ac:dyDescent="0.25">
      <c r="A2101" s="3" t="s">
        <v>1394</v>
      </c>
      <c r="B2101" t="s">
        <v>179</v>
      </c>
      <c r="C2101">
        <v>1</v>
      </c>
      <c r="D2101">
        <v>7.35</v>
      </c>
      <c r="E2101">
        <f t="shared" si="53"/>
        <v>7.35</v>
      </c>
    </row>
    <row r="2102" spans="1:5" ht="30" x14ac:dyDescent="0.25">
      <c r="A2102" s="3" t="s">
        <v>1395</v>
      </c>
      <c r="B2102" t="s">
        <v>168</v>
      </c>
      <c r="C2102">
        <v>2</v>
      </c>
      <c r="D2102">
        <v>7.56</v>
      </c>
      <c r="E2102">
        <f t="shared" si="53"/>
        <v>15.12</v>
      </c>
    </row>
    <row r="2103" spans="1:5" ht="30" x14ac:dyDescent="0.25">
      <c r="A2103" s="3" t="s">
        <v>1222</v>
      </c>
      <c r="B2103" t="s">
        <v>161</v>
      </c>
      <c r="C2103">
        <v>10</v>
      </c>
      <c r="D2103">
        <v>0.6</v>
      </c>
      <c r="E2103">
        <f t="shared" si="53"/>
        <v>6</v>
      </c>
    </row>
    <row r="2104" spans="1:5" ht="30" x14ac:dyDescent="0.25">
      <c r="A2104" s="3" t="s">
        <v>1223</v>
      </c>
      <c r="B2104" t="s">
        <v>161</v>
      </c>
      <c r="C2104">
        <v>10</v>
      </c>
      <c r="D2104">
        <v>0.7</v>
      </c>
      <c r="E2104">
        <f t="shared" si="53"/>
        <v>7</v>
      </c>
    </row>
    <row r="2105" spans="1:5" ht="30" x14ac:dyDescent="0.25">
      <c r="A2105" s="3" t="s">
        <v>1224</v>
      </c>
      <c r="B2105" t="s">
        <v>161</v>
      </c>
      <c r="C2105">
        <v>10</v>
      </c>
      <c r="D2105">
        <v>0.09</v>
      </c>
      <c r="E2105">
        <f t="shared" si="53"/>
        <v>0.9</v>
      </c>
    </row>
    <row r="2106" spans="1:5" ht="30" x14ac:dyDescent="0.25">
      <c r="A2106" s="3" t="s">
        <v>1225</v>
      </c>
      <c r="B2106" t="s">
        <v>161</v>
      </c>
      <c r="C2106">
        <v>10</v>
      </c>
      <c r="D2106">
        <v>0.04</v>
      </c>
      <c r="E2106">
        <f t="shared" si="53"/>
        <v>0.4</v>
      </c>
    </row>
    <row r="2107" spans="1:5" x14ac:dyDescent="0.25">
      <c r="A2107" s="3" t="s">
        <v>1516</v>
      </c>
      <c r="B2107" t="s">
        <v>179</v>
      </c>
      <c r="C2107">
        <v>1.5</v>
      </c>
      <c r="D2107">
        <v>0.5</v>
      </c>
      <c r="E2107">
        <f t="shared" si="53"/>
        <v>0.75</v>
      </c>
    </row>
    <row r="2108" spans="1:5" x14ac:dyDescent="0.25">
      <c r="A2108" s="3" t="s">
        <v>1517</v>
      </c>
      <c r="B2108" t="s">
        <v>170</v>
      </c>
      <c r="C2108">
        <v>2</v>
      </c>
      <c r="D2108">
        <v>3.24</v>
      </c>
      <c r="E2108">
        <f t="shared" si="53"/>
        <v>6.48</v>
      </c>
    </row>
    <row r="2109" spans="1:5" x14ac:dyDescent="0.25">
      <c r="A2109" s="3" t="s">
        <v>162</v>
      </c>
      <c r="B2109" t="s">
        <v>9</v>
      </c>
      <c r="C2109" t="s">
        <v>9</v>
      </c>
      <c r="D2109" t="s">
        <v>9</v>
      </c>
      <c r="E2109">
        <f>SUM(E2090:E2108)</f>
        <v>388.44920000000002</v>
      </c>
    </row>
    <row r="2111" spans="1:5" x14ac:dyDescent="0.25">
      <c r="A2111" s="3" t="s">
        <v>163</v>
      </c>
      <c r="B2111" t="s">
        <v>9</v>
      </c>
      <c r="C2111" t="s">
        <v>9</v>
      </c>
      <c r="D2111" t="s">
        <v>9</v>
      </c>
      <c r="E2111">
        <f>E2087+E2109</f>
        <v>499.42320000000001</v>
      </c>
    </row>
    <row r="2112" spans="1:5" x14ac:dyDescent="0.25">
      <c r="A2112" s="3" t="s">
        <v>164</v>
      </c>
      <c r="B2112" t="s">
        <v>9</v>
      </c>
      <c r="C2112" t="s">
        <v>9</v>
      </c>
      <c r="D2112" s="2">
        <v>0</v>
      </c>
      <c r="E2112">
        <f>ROUND((E2111*D2112),4)</f>
        <v>0</v>
      </c>
    </row>
    <row r="2113" spans="1:5" x14ac:dyDescent="0.25">
      <c r="A2113" s="3" t="s">
        <v>165</v>
      </c>
      <c r="B2113" t="s">
        <v>9</v>
      </c>
      <c r="C2113" t="s">
        <v>9</v>
      </c>
      <c r="D2113" t="s">
        <v>9</v>
      </c>
      <c r="E2113">
        <f>SUM(E2111:E2112)</f>
        <v>499.42320000000001</v>
      </c>
    </row>
    <row r="2115" spans="1:5" x14ac:dyDescent="0.25">
      <c r="A2115" s="3" t="s">
        <v>1215</v>
      </c>
      <c r="B2115" t="s">
        <v>788</v>
      </c>
    </row>
    <row r="2116" spans="1:5" ht="30" x14ac:dyDescent="0.25">
      <c r="A2116" s="3" t="s">
        <v>1524</v>
      </c>
    </row>
    <row r="2117" spans="1:5" x14ac:dyDescent="0.25">
      <c r="A2117" s="3" t="s">
        <v>166</v>
      </c>
    </row>
    <row r="2119" spans="1:5" x14ac:dyDescent="0.25">
      <c r="A2119" s="3" t="s">
        <v>156</v>
      </c>
      <c r="B2119" t="s">
        <v>157</v>
      </c>
      <c r="C2119" t="s">
        <v>158</v>
      </c>
      <c r="D2119" t="s">
        <v>159</v>
      </c>
      <c r="E2119" t="s">
        <v>160</v>
      </c>
    </row>
    <row r="2120" spans="1:5" x14ac:dyDescent="0.25">
      <c r="A2120" s="3" t="s">
        <v>1388</v>
      </c>
      <c r="B2120" t="s">
        <v>161</v>
      </c>
      <c r="C2120">
        <v>5</v>
      </c>
      <c r="D2120">
        <v>8.6199999999999992</v>
      </c>
      <c r="E2120">
        <f>ROUND((C2120*D2120),4)</f>
        <v>43.1</v>
      </c>
    </row>
    <row r="2121" spans="1:5" x14ac:dyDescent="0.25">
      <c r="A2121" s="3" t="s">
        <v>1389</v>
      </c>
      <c r="B2121" t="s">
        <v>161</v>
      </c>
      <c r="C2121">
        <v>5</v>
      </c>
      <c r="D2121">
        <v>11.31</v>
      </c>
      <c r="E2121">
        <f>ROUND((C2121*D2121),4)</f>
        <v>56.55</v>
      </c>
    </row>
    <row r="2122" spans="1:5" x14ac:dyDescent="0.25">
      <c r="A2122" s="3" t="s">
        <v>1514</v>
      </c>
      <c r="B2122" t="s">
        <v>161</v>
      </c>
      <c r="C2122">
        <v>1.2</v>
      </c>
      <c r="D2122">
        <v>6.49</v>
      </c>
      <c r="E2122">
        <f>ROUND((C2122*D2122),4)</f>
        <v>7.7880000000000003</v>
      </c>
    </row>
    <row r="2123" spans="1:5" x14ac:dyDescent="0.25">
      <c r="A2123" s="3" t="s">
        <v>1515</v>
      </c>
      <c r="B2123" t="s">
        <v>161</v>
      </c>
      <c r="C2123">
        <v>0.8</v>
      </c>
      <c r="D2123">
        <v>4.42</v>
      </c>
      <c r="E2123">
        <f>ROUND((C2123*D2123),4)</f>
        <v>3.536</v>
      </c>
    </row>
    <row r="2124" spans="1:5" x14ac:dyDescent="0.25">
      <c r="A2124" s="3" t="s">
        <v>162</v>
      </c>
      <c r="B2124" t="s">
        <v>9</v>
      </c>
      <c r="C2124" t="s">
        <v>9</v>
      </c>
      <c r="D2124" t="s">
        <v>9</v>
      </c>
      <c r="E2124">
        <f>SUM(E2120:E2123)</f>
        <v>110.974</v>
      </c>
    </row>
    <row r="2126" spans="1:5" x14ac:dyDescent="0.25">
      <c r="A2126" s="3" t="s">
        <v>167</v>
      </c>
      <c r="B2126" t="s">
        <v>157</v>
      </c>
      <c r="C2126" t="s">
        <v>158</v>
      </c>
      <c r="D2126" t="s">
        <v>159</v>
      </c>
      <c r="E2126" t="s">
        <v>160</v>
      </c>
    </row>
    <row r="2127" spans="1:5" x14ac:dyDescent="0.25">
      <c r="A2127" s="3" t="s">
        <v>1244</v>
      </c>
      <c r="B2127" t="s">
        <v>168</v>
      </c>
      <c r="C2127">
        <v>2.9000000000000001E-2</v>
      </c>
      <c r="D2127">
        <v>6.93</v>
      </c>
      <c r="E2127">
        <f t="shared" ref="E2127:E2145" si="54">ROUND((C2127*D2127),4)</f>
        <v>0.20100000000000001</v>
      </c>
    </row>
    <row r="2128" spans="1:5" x14ac:dyDescent="0.25">
      <c r="A2128" s="3" t="s">
        <v>1245</v>
      </c>
      <c r="B2128" t="s">
        <v>186</v>
      </c>
      <c r="C2128">
        <v>0.13800000000000001</v>
      </c>
      <c r="D2128">
        <v>33.270000000000003</v>
      </c>
      <c r="E2128">
        <f t="shared" si="54"/>
        <v>4.5913000000000004</v>
      </c>
    </row>
    <row r="2129" spans="1:5" x14ac:dyDescent="0.25">
      <c r="A2129" s="3" t="s">
        <v>1246</v>
      </c>
      <c r="B2129" t="s">
        <v>168</v>
      </c>
      <c r="C2129">
        <v>0.13800000000000001</v>
      </c>
      <c r="D2129">
        <v>27.73</v>
      </c>
      <c r="E2129">
        <f t="shared" si="54"/>
        <v>3.8267000000000002</v>
      </c>
    </row>
    <row r="2130" spans="1:5" x14ac:dyDescent="0.25">
      <c r="A2130" s="3" t="s">
        <v>1247</v>
      </c>
      <c r="B2130" t="s">
        <v>168</v>
      </c>
      <c r="C2130">
        <v>0.13800000000000001</v>
      </c>
      <c r="D2130">
        <v>11.73</v>
      </c>
      <c r="E2130">
        <f t="shared" si="54"/>
        <v>1.6187</v>
      </c>
    </row>
    <row r="2131" spans="1:5" x14ac:dyDescent="0.25">
      <c r="A2131" s="3" t="s">
        <v>1248</v>
      </c>
      <c r="B2131" t="s">
        <v>168</v>
      </c>
      <c r="C2131">
        <v>2.9000000000000001E-2</v>
      </c>
      <c r="D2131">
        <v>93.94</v>
      </c>
      <c r="E2131">
        <f t="shared" si="54"/>
        <v>2.7242999999999999</v>
      </c>
    </row>
    <row r="2132" spans="1:5" ht="30" x14ac:dyDescent="0.25">
      <c r="A2132" s="3" t="s">
        <v>1390</v>
      </c>
      <c r="B2132" t="s">
        <v>176</v>
      </c>
      <c r="C2132">
        <v>7.6</v>
      </c>
      <c r="D2132">
        <v>32.94</v>
      </c>
      <c r="E2132">
        <f t="shared" si="54"/>
        <v>250.34399999999999</v>
      </c>
    </row>
    <row r="2133" spans="1:5" ht="30" x14ac:dyDescent="0.25">
      <c r="A2133" s="3" t="s">
        <v>1391</v>
      </c>
      <c r="B2133" t="s">
        <v>176</v>
      </c>
      <c r="C2133">
        <v>3.8</v>
      </c>
      <c r="D2133">
        <v>13.35</v>
      </c>
      <c r="E2133">
        <f t="shared" si="54"/>
        <v>50.73</v>
      </c>
    </row>
    <row r="2134" spans="1:5" ht="30" x14ac:dyDescent="0.25">
      <c r="A2134" s="3" t="s">
        <v>1392</v>
      </c>
      <c r="B2134" t="s">
        <v>179</v>
      </c>
      <c r="C2134">
        <v>1</v>
      </c>
      <c r="D2134">
        <v>28.57</v>
      </c>
      <c r="E2134">
        <f t="shared" si="54"/>
        <v>28.57</v>
      </c>
    </row>
    <row r="2135" spans="1:5" x14ac:dyDescent="0.25">
      <c r="A2135" s="3" t="s">
        <v>1393</v>
      </c>
      <c r="B2135" t="s">
        <v>168</v>
      </c>
      <c r="C2135">
        <v>4</v>
      </c>
      <c r="D2135">
        <v>5.98</v>
      </c>
      <c r="E2135">
        <f t="shared" si="54"/>
        <v>23.92</v>
      </c>
    </row>
    <row r="2136" spans="1:5" ht="30" x14ac:dyDescent="0.25">
      <c r="A2136" s="3" t="s">
        <v>1250</v>
      </c>
      <c r="B2136" t="s">
        <v>168</v>
      </c>
      <c r="C2136">
        <v>2.9000000000000001E-2</v>
      </c>
      <c r="D2136">
        <v>16</v>
      </c>
      <c r="E2136">
        <f t="shared" si="54"/>
        <v>0.46400000000000002</v>
      </c>
    </row>
    <row r="2137" spans="1:5" x14ac:dyDescent="0.25">
      <c r="A2137" s="3" t="s">
        <v>1251</v>
      </c>
      <c r="B2137" t="s">
        <v>186</v>
      </c>
      <c r="C2137">
        <v>0.13800000000000001</v>
      </c>
      <c r="D2137">
        <v>8.9</v>
      </c>
      <c r="E2137">
        <f t="shared" si="54"/>
        <v>1.2282</v>
      </c>
    </row>
    <row r="2138" spans="1:5" x14ac:dyDescent="0.25">
      <c r="A2138" s="3" t="s">
        <v>1394</v>
      </c>
      <c r="B2138" t="s">
        <v>179</v>
      </c>
      <c r="C2138">
        <v>1</v>
      </c>
      <c r="D2138">
        <v>7.35</v>
      </c>
      <c r="E2138">
        <f t="shared" si="54"/>
        <v>7.35</v>
      </c>
    </row>
    <row r="2139" spans="1:5" ht="30" x14ac:dyDescent="0.25">
      <c r="A2139" s="3" t="s">
        <v>1395</v>
      </c>
      <c r="B2139" t="s">
        <v>168</v>
      </c>
      <c r="C2139">
        <v>2</v>
      </c>
      <c r="D2139">
        <v>7.56</v>
      </c>
      <c r="E2139">
        <f t="shared" si="54"/>
        <v>15.12</v>
      </c>
    </row>
    <row r="2140" spans="1:5" ht="30" x14ac:dyDescent="0.25">
      <c r="A2140" s="3" t="s">
        <v>1222</v>
      </c>
      <c r="B2140" t="s">
        <v>161</v>
      </c>
      <c r="C2140">
        <v>10</v>
      </c>
      <c r="D2140">
        <v>0.6</v>
      </c>
      <c r="E2140">
        <f t="shared" si="54"/>
        <v>6</v>
      </c>
    </row>
    <row r="2141" spans="1:5" ht="30" x14ac:dyDescent="0.25">
      <c r="A2141" s="3" t="s">
        <v>1223</v>
      </c>
      <c r="B2141" t="s">
        <v>161</v>
      </c>
      <c r="C2141">
        <v>10</v>
      </c>
      <c r="D2141">
        <v>0.7</v>
      </c>
      <c r="E2141">
        <f t="shared" si="54"/>
        <v>7</v>
      </c>
    </row>
    <row r="2142" spans="1:5" ht="30" x14ac:dyDescent="0.25">
      <c r="A2142" s="3" t="s">
        <v>1224</v>
      </c>
      <c r="B2142" t="s">
        <v>161</v>
      </c>
      <c r="C2142">
        <v>10</v>
      </c>
      <c r="D2142">
        <v>0.09</v>
      </c>
      <c r="E2142">
        <f t="shared" si="54"/>
        <v>0.9</v>
      </c>
    </row>
    <row r="2143" spans="1:5" ht="30" x14ac:dyDescent="0.25">
      <c r="A2143" s="3" t="s">
        <v>1225</v>
      </c>
      <c r="B2143" t="s">
        <v>161</v>
      </c>
      <c r="C2143">
        <v>10</v>
      </c>
      <c r="D2143">
        <v>0.04</v>
      </c>
      <c r="E2143">
        <f t="shared" si="54"/>
        <v>0.4</v>
      </c>
    </row>
    <row r="2144" spans="1:5" x14ac:dyDescent="0.25">
      <c r="A2144" s="3" t="s">
        <v>1516</v>
      </c>
      <c r="B2144" t="s">
        <v>179</v>
      </c>
      <c r="C2144">
        <v>1.5</v>
      </c>
      <c r="D2144">
        <v>0.5</v>
      </c>
      <c r="E2144">
        <f t="shared" si="54"/>
        <v>0.75</v>
      </c>
    </row>
    <row r="2145" spans="1:5" x14ac:dyDescent="0.25">
      <c r="A2145" s="3" t="s">
        <v>1517</v>
      </c>
      <c r="B2145" t="s">
        <v>170</v>
      </c>
      <c r="C2145">
        <v>2</v>
      </c>
      <c r="D2145">
        <v>3.24</v>
      </c>
      <c r="E2145">
        <f t="shared" si="54"/>
        <v>6.48</v>
      </c>
    </row>
    <row r="2146" spans="1:5" x14ac:dyDescent="0.25">
      <c r="A2146" s="3" t="s">
        <v>162</v>
      </c>
      <c r="B2146" t="s">
        <v>9</v>
      </c>
      <c r="C2146" t="s">
        <v>9</v>
      </c>
      <c r="D2146" t="s">
        <v>9</v>
      </c>
      <c r="E2146">
        <f>SUM(E2127:E2145)</f>
        <v>412.21820000000002</v>
      </c>
    </row>
    <row r="2148" spans="1:5" x14ac:dyDescent="0.25">
      <c r="A2148" s="3" t="s">
        <v>163</v>
      </c>
      <c r="B2148" t="s">
        <v>9</v>
      </c>
      <c r="C2148" t="s">
        <v>9</v>
      </c>
      <c r="D2148" t="s">
        <v>9</v>
      </c>
      <c r="E2148">
        <f>E2124+E2146</f>
        <v>523.19220000000007</v>
      </c>
    </row>
    <row r="2149" spans="1:5" x14ac:dyDescent="0.25">
      <c r="A2149" s="3" t="s">
        <v>164</v>
      </c>
      <c r="B2149" t="s">
        <v>9</v>
      </c>
      <c r="C2149" t="s">
        <v>9</v>
      </c>
      <c r="D2149" s="2">
        <v>0</v>
      </c>
      <c r="E2149">
        <f>ROUND((E2148*D2149),4)</f>
        <v>0</v>
      </c>
    </row>
    <row r="2150" spans="1:5" x14ac:dyDescent="0.25">
      <c r="A2150" s="3" t="s">
        <v>165</v>
      </c>
      <c r="B2150" t="s">
        <v>9</v>
      </c>
      <c r="C2150" t="s">
        <v>9</v>
      </c>
      <c r="D2150" t="s">
        <v>9</v>
      </c>
      <c r="E2150">
        <f>SUM(E2148:E2149)</f>
        <v>523.19220000000007</v>
      </c>
    </row>
    <row r="2152" spans="1:5" x14ac:dyDescent="0.25">
      <c r="A2152" s="3" t="s">
        <v>1215</v>
      </c>
      <c r="B2152" t="s">
        <v>791</v>
      </c>
    </row>
    <row r="2153" spans="1:5" ht="30" x14ac:dyDescent="0.25">
      <c r="A2153" s="3" t="s">
        <v>1525</v>
      </c>
    </row>
    <row r="2154" spans="1:5" x14ac:dyDescent="0.25">
      <c r="A2154" s="3" t="s">
        <v>166</v>
      </c>
    </row>
    <row r="2156" spans="1:5" x14ac:dyDescent="0.25">
      <c r="A2156" s="3" t="s">
        <v>156</v>
      </c>
      <c r="B2156" t="s">
        <v>157</v>
      </c>
      <c r="C2156" t="s">
        <v>158</v>
      </c>
      <c r="D2156" t="s">
        <v>159</v>
      </c>
      <c r="E2156" t="s">
        <v>160</v>
      </c>
    </row>
    <row r="2157" spans="1:5" x14ac:dyDescent="0.25">
      <c r="A2157" s="3" t="s">
        <v>1388</v>
      </c>
      <c r="B2157" t="s">
        <v>161</v>
      </c>
      <c r="C2157">
        <v>8.0625</v>
      </c>
      <c r="D2157">
        <v>8.6199999999999992</v>
      </c>
      <c r="E2157">
        <f>ROUND((C2157*D2157),4)</f>
        <v>69.498800000000003</v>
      </c>
    </row>
    <row r="2158" spans="1:5" x14ac:dyDescent="0.25">
      <c r="A2158" s="3" t="s">
        <v>1389</v>
      </c>
      <c r="B2158" t="s">
        <v>161</v>
      </c>
      <c r="C2158">
        <v>8.0625</v>
      </c>
      <c r="D2158">
        <v>11.31</v>
      </c>
      <c r="E2158">
        <f>ROUND((C2158*D2158),4)</f>
        <v>91.186899999999994</v>
      </c>
    </row>
    <row r="2159" spans="1:5" x14ac:dyDescent="0.25">
      <c r="A2159" s="3" t="s">
        <v>162</v>
      </c>
      <c r="B2159" t="s">
        <v>9</v>
      </c>
      <c r="C2159" t="s">
        <v>9</v>
      </c>
      <c r="D2159" t="s">
        <v>9</v>
      </c>
      <c r="E2159">
        <f>SUM(E2157:E2158)</f>
        <v>160.6857</v>
      </c>
    </row>
    <row r="2161" spans="1:5" x14ac:dyDescent="0.25">
      <c r="A2161" s="3" t="s">
        <v>167</v>
      </c>
      <c r="B2161" t="s">
        <v>157</v>
      </c>
      <c r="C2161" t="s">
        <v>158</v>
      </c>
      <c r="D2161" t="s">
        <v>159</v>
      </c>
      <c r="E2161" t="s">
        <v>160</v>
      </c>
    </row>
    <row r="2162" spans="1:5" x14ac:dyDescent="0.25">
      <c r="A2162" s="3" t="s">
        <v>1244</v>
      </c>
      <c r="B2162" t="s">
        <v>168</v>
      </c>
      <c r="C2162">
        <v>4.6762499999999999E-2</v>
      </c>
      <c r="D2162">
        <v>6.93</v>
      </c>
      <c r="E2162">
        <f t="shared" ref="E2162:E2179" si="55">ROUND((C2162*D2162),4)</f>
        <v>0.3241</v>
      </c>
    </row>
    <row r="2163" spans="1:5" x14ac:dyDescent="0.25">
      <c r="A2163" s="3" t="s">
        <v>1245</v>
      </c>
      <c r="B2163" t="s">
        <v>186</v>
      </c>
      <c r="C2163">
        <v>0.222525</v>
      </c>
      <c r="D2163">
        <v>33.270000000000003</v>
      </c>
      <c r="E2163">
        <f t="shared" si="55"/>
        <v>7.4034000000000004</v>
      </c>
    </row>
    <row r="2164" spans="1:5" x14ac:dyDescent="0.25">
      <c r="A2164" s="3" t="s">
        <v>1246</v>
      </c>
      <c r="B2164" t="s">
        <v>168</v>
      </c>
      <c r="C2164">
        <v>0.222525</v>
      </c>
      <c r="D2164">
        <v>27.73</v>
      </c>
      <c r="E2164">
        <f t="shared" si="55"/>
        <v>6.1706000000000003</v>
      </c>
    </row>
    <row r="2165" spans="1:5" x14ac:dyDescent="0.25">
      <c r="A2165" s="3" t="s">
        <v>1247</v>
      </c>
      <c r="B2165" t="s">
        <v>168</v>
      </c>
      <c r="C2165">
        <v>0.222525</v>
      </c>
      <c r="D2165">
        <v>11.73</v>
      </c>
      <c r="E2165">
        <f t="shared" si="55"/>
        <v>2.6101999999999999</v>
      </c>
    </row>
    <row r="2166" spans="1:5" x14ac:dyDescent="0.25">
      <c r="A2166" s="3" t="s">
        <v>1248</v>
      </c>
      <c r="B2166" t="s">
        <v>168</v>
      </c>
      <c r="C2166">
        <v>4.6762499999999999E-2</v>
      </c>
      <c r="D2166">
        <v>93.94</v>
      </c>
      <c r="E2166">
        <f t="shared" si="55"/>
        <v>4.3929</v>
      </c>
    </row>
    <row r="2167" spans="1:5" ht="30" x14ac:dyDescent="0.25">
      <c r="A2167" s="3" t="s">
        <v>1390</v>
      </c>
      <c r="B2167" t="s">
        <v>176</v>
      </c>
      <c r="C2167">
        <v>6</v>
      </c>
      <c r="D2167">
        <v>32.94</v>
      </c>
      <c r="E2167">
        <f t="shared" si="55"/>
        <v>197.64</v>
      </c>
    </row>
    <row r="2168" spans="1:5" ht="30" x14ac:dyDescent="0.25">
      <c r="A2168" s="3" t="s">
        <v>1391</v>
      </c>
      <c r="B2168" t="s">
        <v>176</v>
      </c>
      <c r="C2168">
        <v>3</v>
      </c>
      <c r="D2168">
        <v>13.35</v>
      </c>
      <c r="E2168">
        <f t="shared" si="55"/>
        <v>40.049999999999997</v>
      </c>
    </row>
    <row r="2169" spans="1:5" ht="30" x14ac:dyDescent="0.25">
      <c r="A2169" s="3" t="s">
        <v>1392</v>
      </c>
      <c r="B2169" t="s">
        <v>179</v>
      </c>
      <c r="C2169">
        <v>1</v>
      </c>
      <c r="D2169">
        <v>28.57</v>
      </c>
      <c r="E2169">
        <f t="shared" si="55"/>
        <v>28.57</v>
      </c>
    </row>
    <row r="2170" spans="1:5" ht="30" x14ac:dyDescent="0.25">
      <c r="A2170" s="3" t="s">
        <v>1250</v>
      </c>
      <c r="B2170" t="s">
        <v>168</v>
      </c>
      <c r="C2170">
        <v>4.6762499999999999E-2</v>
      </c>
      <c r="D2170">
        <v>16</v>
      </c>
      <c r="E2170">
        <f t="shared" si="55"/>
        <v>0.74819999999999998</v>
      </c>
    </row>
    <row r="2171" spans="1:5" x14ac:dyDescent="0.25">
      <c r="A2171" s="3" t="s">
        <v>1251</v>
      </c>
      <c r="B2171" t="s">
        <v>186</v>
      </c>
      <c r="C2171">
        <v>0.222525</v>
      </c>
      <c r="D2171">
        <v>8.9</v>
      </c>
      <c r="E2171">
        <f t="shared" si="55"/>
        <v>1.9804999999999999</v>
      </c>
    </row>
    <row r="2172" spans="1:5" x14ac:dyDescent="0.25">
      <c r="A2172" s="3" t="s">
        <v>1394</v>
      </c>
      <c r="B2172" t="s">
        <v>179</v>
      </c>
      <c r="C2172">
        <v>1</v>
      </c>
      <c r="D2172">
        <v>7.35</v>
      </c>
      <c r="E2172">
        <f t="shared" si="55"/>
        <v>7.35</v>
      </c>
    </row>
    <row r="2173" spans="1:5" ht="30" x14ac:dyDescent="0.25">
      <c r="A2173" s="3" t="s">
        <v>1395</v>
      </c>
      <c r="B2173" t="s">
        <v>168</v>
      </c>
      <c r="C2173">
        <v>4</v>
      </c>
      <c r="D2173">
        <v>7.56</v>
      </c>
      <c r="E2173">
        <f t="shared" si="55"/>
        <v>30.24</v>
      </c>
    </row>
    <row r="2174" spans="1:5" x14ac:dyDescent="0.25">
      <c r="A2174" s="3" t="s">
        <v>1444</v>
      </c>
      <c r="B2174" t="s">
        <v>168</v>
      </c>
      <c r="C2174">
        <v>16</v>
      </c>
      <c r="D2174">
        <v>13.52</v>
      </c>
      <c r="E2174">
        <f t="shared" si="55"/>
        <v>216.32</v>
      </c>
    </row>
    <row r="2175" spans="1:5" x14ac:dyDescent="0.25">
      <c r="A2175" s="3" t="s">
        <v>1445</v>
      </c>
      <c r="B2175" t="s">
        <v>170</v>
      </c>
      <c r="C2175">
        <v>4.9000000000000004</v>
      </c>
      <c r="D2175">
        <v>9.76</v>
      </c>
      <c r="E2175">
        <f t="shared" si="55"/>
        <v>47.823999999999998</v>
      </c>
    </row>
    <row r="2176" spans="1:5" ht="30" x14ac:dyDescent="0.25">
      <c r="A2176" s="3" t="s">
        <v>1222</v>
      </c>
      <c r="B2176" t="s">
        <v>161</v>
      </c>
      <c r="C2176">
        <v>16.125</v>
      </c>
      <c r="D2176">
        <v>0.6</v>
      </c>
      <c r="E2176">
        <f t="shared" si="55"/>
        <v>9.6750000000000007</v>
      </c>
    </row>
    <row r="2177" spans="1:5" ht="30" x14ac:dyDescent="0.25">
      <c r="A2177" s="3" t="s">
        <v>1223</v>
      </c>
      <c r="B2177" t="s">
        <v>161</v>
      </c>
      <c r="C2177">
        <v>16.125</v>
      </c>
      <c r="D2177">
        <v>0.7</v>
      </c>
      <c r="E2177">
        <f t="shared" si="55"/>
        <v>11.2875</v>
      </c>
    </row>
    <row r="2178" spans="1:5" ht="30" x14ac:dyDescent="0.25">
      <c r="A2178" s="3" t="s">
        <v>1224</v>
      </c>
      <c r="B2178" t="s">
        <v>161</v>
      </c>
      <c r="C2178">
        <v>16.125</v>
      </c>
      <c r="D2178">
        <v>0.09</v>
      </c>
      <c r="E2178">
        <f t="shared" si="55"/>
        <v>1.4513</v>
      </c>
    </row>
    <row r="2179" spans="1:5" ht="30" x14ac:dyDescent="0.25">
      <c r="A2179" s="3" t="s">
        <v>1225</v>
      </c>
      <c r="B2179" t="s">
        <v>161</v>
      </c>
      <c r="C2179">
        <v>16.125</v>
      </c>
      <c r="D2179">
        <v>0.04</v>
      </c>
      <c r="E2179">
        <f t="shared" si="55"/>
        <v>0.64500000000000002</v>
      </c>
    </row>
    <row r="2180" spans="1:5" x14ac:dyDescent="0.25">
      <c r="A2180" s="3" t="s">
        <v>162</v>
      </c>
      <c r="B2180" t="s">
        <v>9</v>
      </c>
      <c r="C2180" t="s">
        <v>9</v>
      </c>
      <c r="D2180" t="s">
        <v>9</v>
      </c>
      <c r="E2180">
        <f>SUM(E2162:E2179)</f>
        <v>614.68269999999984</v>
      </c>
    </row>
    <row r="2182" spans="1:5" x14ac:dyDescent="0.25">
      <c r="A2182" s="3" t="s">
        <v>163</v>
      </c>
      <c r="B2182" t="s">
        <v>9</v>
      </c>
      <c r="C2182" t="s">
        <v>9</v>
      </c>
      <c r="D2182" t="s">
        <v>9</v>
      </c>
      <c r="E2182">
        <f>E2159+E2180</f>
        <v>775.36839999999984</v>
      </c>
    </row>
    <row r="2183" spans="1:5" x14ac:dyDescent="0.25">
      <c r="A2183" s="3" t="s">
        <v>164</v>
      </c>
      <c r="B2183" t="s">
        <v>9</v>
      </c>
      <c r="C2183" t="s">
        <v>9</v>
      </c>
      <c r="D2183" s="2">
        <v>0</v>
      </c>
      <c r="E2183">
        <f>ROUND((E2182*D2183),4)</f>
        <v>0</v>
      </c>
    </row>
    <row r="2184" spans="1:5" x14ac:dyDescent="0.25">
      <c r="A2184" s="3" t="s">
        <v>165</v>
      </c>
      <c r="B2184" t="s">
        <v>9</v>
      </c>
      <c r="C2184" t="s">
        <v>9</v>
      </c>
      <c r="D2184" t="s">
        <v>9</v>
      </c>
      <c r="E2184">
        <f>SUM(E2182:E2183)</f>
        <v>775.36839999999984</v>
      </c>
    </row>
    <row r="2186" spans="1:5" x14ac:dyDescent="0.25">
      <c r="A2186" s="3" t="s">
        <v>1215</v>
      </c>
      <c r="B2186" t="s">
        <v>794</v>
      </c>
    </row>
    <row r="2187" spans="1:5" ht="30" x14ac:dyDescent="0.25">
      <c r="A2187" s="3" t="s">
        <v>1526</v>
      </c>
    </row>
    <row r="2188" spans="1:5" x14ac:dyDescent="0.25">
      <c r="A2188" s="3" t="s">
        <v>166</v>
      </c>
    </row>
    <row r="2190" spans="1:5" x14ac:dyDescent="0.25">
      <c r="A2190" s="3" t="s">
        <v>156</v>
      </c>
      <c r="B2190" t="s">
        <v>157</v>
      </c>
      <c r="C2190" t="s">
        <v>158</v>
      </c>
      <c r="D2190" t="s">
        <v>159</v>
      </c>
      <c r="E2190" t="s">
        <v>160</v>
      </c>
    </row>
    <row r="2191" spans="1:5" x14ac:dyDescent="0.25">
      <c r="A2191" s="3" t="s">
        <v>1388</v>
      </c>
      <c r="B2191" t="s">
        <v>161</v>
      </c>
      <c r="C2191">
        <v>20</v>
      </c>
      <c r="D2191">
        <v>8.6199999999999992</v>
      </c>
      <c r="E2191">
        <f t="shared" ref="E2191:E2196" si="56">ROUND((C2191*D2191),4)</f>
        <v>172.4</v>
      </c>
    </row>
    <row r="2192" spans="1:5" x14ac:dyDescent="0.25">
      <c r="A2192" s="3" t="s">
        <v>1389</v>
      </c>
      <c r="B2192" t="s">
        <v>161</v>
      </c>
      <c r="C2192">
        <v>20</v>
      </c>
      <c r="D2192">
        <v>11.31</v>
      </c>
      <c r="E2192">
        <f t="shared" si="56"/>
        <v>226.2</v>
      </c>
    </row>
    <row r="2193" spans="1:5" x14ac:dyDescent="0.25">
      <c r="A2193" s="3" t="s">
        <v>1242</v>
      </c>
      <c r="B2193" t="s">
        <v>161</v>
      </c>
      <c r="C2193">
        <v>2.25</v>
      </c>
      <c r="D2193">
        <v>7.68</v>
      </c>
      <c r="E2193">
        <f t="shared" si="56"/>
        <v>17.28</v>
      </c>
    </row>
    <row r="2194" spans="1:5" x14ac:dyDescent="0.25">
      <c r="A2194" s="3" t="s">
        <v>1448</v>
      </c>
      <c r="B2194" t="s">
        <v>161</v>
      </c>
      <c r="C2194">
        <v>12.25</v>
      </c>
      <c r="D2194">
        <v>9.9</v>
      </c>
      <c r="E2194">
        <f t="shared" si="56"/>
        <v>121.27500000000001</v>
      </c>
    </row>
    <row r="2195" spans="1:5" x14ac:dyDescent="0.25">
      <c r="A2195" s="3" t="s">
        <v>1514</v>
      </c>
      <c r="B2195" t="s">
        <v>161</v>
      </c>
      <c r="C2195">
        <v>9</v>
      </c>
      <c r="D2195">
        <v>6.49</v>
      </c>
      <c r="E2195">
        <f t="shared" si="56"/>
        <v>58.41</v>
      </c>
    </row>
    <row r="2196" spans="1:5" x14ac:dyDescent="0.25">
      <c r="A2196" s="3" t="s">
        <v>1515</v>
      </c>
      <c r="B2196" t="s">
        <v>161</v>
      </c>
      <c r="C2196">
        <v>6</v>
      </c>
      <c r="D2196">
        <v>4.42</v>
      </c>
      <c r="E2196">
        <f t="shared" si="56"/>
        <v>26.52</v>
      </c>
    </row>
    <row r="2197" spans="1:5" x14ac:dyDescent="0.25">
      <c r="A2197" s="3" t="s">
        <v>162</v>
      </c>
      <c r="B2197" t="s">
        <v>9</v>
      </c>
      <c r="C2197" t="s">
        <v>9</v>
      </c>
      <c r="D2197" t="s">
        <v>9</v>
      </c>
      <c r="E2197">
        <f>SUM(E2191:E2196)</f>
        <v>622.08499999999992</v>
      </c>
    </row>
    <row r="2199" spans="1:5" x14ac:dyDescent="0.25">
      <c r="A2199" s="3" t="s">
        <v>167</v>
      </c>
      <c r="B2199" t="s">
        <v>157</v>
      </c>
      <c r="C2199" t="s">
        <v>158</v>
      </c>
      <c r="D2199" t="s">
        <v>159</v>
      </c>
      <c r="E2199" t="s">
        <v>160</v>
      </c>
    </row>
    <row r="2200" spans="1:5" x14ac:dyDescent="0.25">
      <c r="A2200" s="3" t="s">
        <v>1244</v>
      </c>
      <c r="B2200" t="s">
        <v>168</v>
      </c>
      <c r="C2200">
        <v>0.15805</v>
      </c>
      <c r="D2200">
        <v>6.93</v>
      </c>
      <c r="E2200">
        <f t="shared" ref="E2200:E2220" si="57">ROUND((C2200*D2200),4)</f>
        <v>1.0952999999999999</v>
      </c>
    </row>
    <row r="2201" spans="1:5" x14ac:dyDescent="0.25">
      <c r="A2201" s="3" t="s">
        <v>1245</v>
      </c>
      <c r="B2201" t="s">
        <v>186</v>
      </c>
      <c r="C2201">
        <v>0.75209999999999999</v>
      </c>
      <c r="D2201">
        <v>33.270000000000003</v>
      </c>
      <c r="E2201">
        <f t="shared" si="57"/>
        <v>25.022400000000001</v>
      </c>
    </row>
    <row r="2202" spans="1:5" x14ac:dyDescent="0.25">
      <c r="A2202" s="3" t="s">
        <v>1246</v>
      </c>
      <c r="B2202" t="s">
        <v>168</v>
      </c>
      <c r="C2202">
        <v>0.75209999999999999</v>
      </c>
      <c r="D2202">
        <v>27.73</v>
      </c>
      <c r="E2202">
        <f t="shared" si="57"/>
        <v>20.855699999999999</v>
      </c>
    </row>
    <row r="2203" spans="1:5" x14ac:dyDescent="0.25">
      <c r="A2203" s="3" t="s">
        <v>1247</v>
      </c>
      <c r="B2203" t="s">
        <v>168</v>
      </c>
      <c r="C2203">
        <v>0.75209999999999999</v>
      </c>
      <c r="D2203">
        <v>11.73</v>
      </c>
      <c r="E2203">
        <f t="shared" si="57"/>
        <v>8.8221000000000007</v>
      </c>
    </row>
    <row r="2204" spans="1:5" x14ac:dyDescent="0.25">
      <c r="A2204" s="3" t="s">
        <v>1248</v>
      </c>
      <c r="B2204" t="s">
        <v>168</v>
      </c>
      <c r="C2204">
        <v>0.15805</v>
      </c>
      <c r="D2204">
        <v>93.94</v>
      </c>
      <c r="E2204">
        <f t="shared" si="57"/>
        <v>14.847200000000001</v>
      </c>
    </row>
    <row r="2205" spans="1:5" ht="30" x14ac:dyDescent="0.25">
      <c r="A2205" s="3" t="s">
        <v>1390</v>
      </c>
      <c r="B2205" t="s">
        <v>176</v>
      </c>
      <c r="C2205">
        <v>32</v>
      </c>
      <c r="D2205">
        <v>32.94</v>
      </c>
      <c r="E2205">
        <f t="shared" si="57"/>
        <v>1054.08</v>
      </c>
    </row>
    <row r="2206" spans="1:5" ht="30" x14ac:dyDescent="0.25">
      <c r="A2206" s="3" t="s">
        <v>1391</v>
      </c>
      <c r="B2206" t="s">
        <v>176</v>
      </c>
      <c r="C2206">
        <v>16</v>
      </c>
      <c r="D2206">
        <v>13.35</v>
      </c>
      <c r="E2206">
        <f t="shared" si="57"/>
        <v>213.6</v>
      </c>
    </row>
    <row r="2207" spans="1:5" ht="30" x14ac:dyDescent="0.25">
      <c r="A2207" s="3" t="s">
        <v>1392</v>
      </c>
      <c r="B2207" t="s">
        <v>179</v>
      </c>
      <c r="C2207">
        <v>1</v>
      </c>
      <c r="D2207">
        <v>28.57</v>
      </c>
      <c r="E2207">
        <f t="shared" si="57"/>
        <v>28.57</v>
      </c>
    </row>
    <row r="2208" spans="1:5" x14ac:dyDescent="0.25">
      <c r="A2208" s="3" t="s">
        <v>1393</v>
      </c>
      <c r="B2208" t="s">
        <v>168</v>
      </c>
      <c r="C2208">
        <v>18</v>
      </c>
      <c r="D2208">
        <v>5.98</v>
      </c>
      <c r="E2208">
        <f t="shared" si="57"/>
        <v>107.64</v>
      </c>
    </row>
    <row r="2209" spans="1:5" ht="30" x14ac:dyDescent="0.25">
      <c r="A2209" s="3" t="s">
        <v>1250</v>
      </c>
      <c r="B2209" t="s">
        <v>168</v>
      </c>
      <c r="C2209">
        <v>0.15805</v>
      </c>
      <c r="D2209">
        <v>16</v>
      </c>
      <c r="E2209">
        <f t="shared" si="57"/>
        <v>2.5287999999999999</v>
      </c>
    </row>
    <row r="2210" spans="1:5" x14ac:dyDescent="0.25">
      <c r="A2210" s="3" t="s">
        <v>1251</v>
      </c>
      <c r="B2210" t="s">
        <v>186</v>
      </c>
      <c r="C2210">
        <v>0.75209999999999999</v>
      </c>
      <c r="D2210">
        <v>8.9</v>
      </c>
      <c r="E2210">
        <f t="shared" si="57"/>
        <v>6.6936999999999998</v>
      </c>
    </row>
    <row r="2211" spans="1:5" x14ac:dyDescent="0.25">
      <c r="A2211" s="3" t="s">
        <v>1449</v>
      </c>
      <c r="B2211" t="s">
        <v>179</v>
      </c>
      <c r="C2211">
        <v>8</v>
      </c>
      <c r="D2211">
        <v>4.41</v>
      </c>
      <c r="E2211">
        <f t="shared" si="57"/>
        <v>35.28</v>
      </c>
    </row>
    <row r="2212" spans="1:5" x14ac:dyDescent="0.25">
      <c r="A2212" s="3" t="s">
        <v>1394</v>
      </c>
      <c r="B2212" t="s">
        <v>179</v>
      </c>
      <c r="C2212">
        <v>1</v>
      </c>
      <c r="D2212">
        <v>7.35</v>
      </c>
      <c r="E2212">
        <f t="shared" si="57"/>
        <v>7.35</v>
      </c>
    </row>
    <row r="2213" spans="1:5" ht="30" x14ac:dyDescent="0.25">
      <c r="A2213" s="3" t="s">
        <v>1395</v>
      </c>
      <c r="B2213" t="s">
        <v>168</v>
      </c>
      <c r="C2213">
        <v>9</v>
      </c>
      <c r="D2213">
        <v>7.56</v>
      </c>
      <c r="E2213">
        <f t="shared" si="57"/>
        <v>68.040000000000006</v>
      </c>
    </row>
    <row r="2214" spans="1:5" x14ac:dyDescent="0.25">
      <c r="A2214" s="3" t="s">
        <v>1450</v>
      </c>
      <c r="B2214" t="s">
        <v>176</v>
      </c>
      <c r="C2214">
        <v>5</v>
      </c>
      <c r="D2214">
        <v>69.33</v>
      </c>
      <c r="E2214">
        <f t="shared" si="57"/>
        <v>346.65</v>
      </c>
    </row>
    <row r="2215" spans="1:5" ht="30" x14ac:dyDescent="0.25">
      <c r="A2215" s="3" t="s">
        <v>1222</v>
      </c>
      <c r="B2215" t="s">
        <v>161</v>
      </c>
      <c r="C2215">
        <v>54.5</v>
      </c>
      <c r="D2215">
        <v>0.6</v>
      </c>
      <c r="E2215">
        <f t="shared" si="57"/>
        <v>32.700000000000003</v>
      </c>
    </row>
    <row r="2216" spans="1:5" ht="30" x14ac:dyDescent="0.25">
      <c r="A2216" s="3" t="s">
        <v>1223</v>
      </c>
      <c r="B2216" t="s">
        <v>161</v>
      </c>
      <c r="C2216">
        <v>54.5</v>
      </c>
      <c r="D2216">
        <v>0.7</v>
      </c>
      <c r="E2216">
        <f t="shared" si="57"/>
        <v>38.15</v>
      </c>
    </row>
    <row r="2217" spans="1:5" ht="30" x14ac:dyDescent="0.25">
      <c r="A2217" s="3" t="s">
        <v>1224</v>
      </c>
      <c r="B2217" t="s">
        <v>161</v>
      </c>
      <c r="C2217">
        <v>54.5</v>
      </c>
      <c r="D2217">
        <v>0.09</v>
      </c>
      <c r="E2217">
        <f t="shared" si="57"/>
        <v>4.9050000000000002</v>
      </c>
    </row>
    <row r="2218" spans="1:5" ht="30" x14ac:dyDescent="0.25">
      <c r="A2218" s="3" t="s">
        <v>1225</v>
      </c>
      <c r="B2218" t="s">
        <v>161</v>
      </c>
      <c r="C2218">
        <v>54.5</v>
      </c>
      <c r="D2218">
        <v>0.04</v>
      </c>
      <c r="E2218">
        <f t="shared" si="57"/>
        <v>2.1800000000000002</v>
      </c>
    </row>
    <row r="2219" spans="1:5" x14ac:dyDescent="0.25">
      <c r="A2219" s="3" t="s">
        <v>1516</v>
      </c>
      <c r="B2219" t="s">
        <v>179</v>
      </c>
      <c r="C2219">
        <v>11.25</v>
      </c>
      <c r="D2219">
        <v>0.5</v>
      </c>
      <c r="E2219">
        <f t="shared" si="57"/>
        <v>5.625</v>
      </c>
    </row>
    <row r="2220" spans="1:5" x14ac:dyDescent="0.25">
      <c r="A2220" s="3" t="s">
        <v>1517</v>
      </c>
      <c r="B2220" t="s">
        <v>170</v>
      </c>
      <c r="C2220">
        <v>15</v>
      </c>
      <c r="D2220">
        <v>3.24</v>
      </c>
      <c r="E2220">
        <f t="shared" si="57"/>
        <v>48.6</v>
      </c>
    </row>
    <row r="2221" spans="1:5" x14ac:dyDescent="0.25">
      <c r="A2221" s="3" t="s">
        <v>162</v>
      </c>
      <c r="B2221" t="s">
        <v>9</v>
      </c>
      <c r="C2221" t="s">
        <v>9</v>
      </c>
      <c r="D2221" t="s">
        <v>9</v>
      </c>
      <c r="E2221">
        <f>SUM(E2200:E2220)</f>
        <v>2073.2352000000001</v>
      </c>
    </row>
    <row r="2223" spans="1:5" x14ac:dyDescent="0.25">
      <c r="A2223" s="3" t="s">
        <v>163</v>
      </c>
      <c r="B2223" t="s">
        <v>9</v>
      </c>
      <c r="C2223" t="s">
        <v>9</v>
      </c>
      <c r="D2223" t="s">
        <v>9</v>
      </c>
      <c r="E2223">
        <f>E2197+E2221</f>
        <v>2695.3202000000001</v>
      </c>
    </row>
    <row r="2224" spans="1:5" x14ac:dyDescent="0.25">
      <c r="A2224" s="3" t="s">
        <v>164</v>
      </c>
      <c r="B2224" t="s">
        <v>9</v>
      </c>
      <c r="C2224" t="s">
        <v>9</v>
      </c>
      <c r="D2224" s="2">
        <v>0</v>
      </c>
      <c r="E2224">
        <f>ROUND((E2223*D2224),4)</f>
        <v>0</v>
      </c>
    </row>
    <row r="2225" spans="1:5" x14ac:dyDescent="0.25">
      <c r="A2225" s="3" t="s">
        <v>165</v>
      </c>
      <c r="B2225" t="s">
        <v>9</v>
      </c>
      <c r="C2225" t="s">
        <v>9</v>
      </c>
      <c r="D2225" t="s">
        <v>9</v>
      </c>
      <c r="E2225">
        <f>SUM(E2223:E2224)</f>
        <v>2695.3202000000001</v>
      </c>
    </row>
    <row r="2227" spans="1:5" x14ac:dyDescent="0.25">
      <c r="A2227" s="3" t="s">
        <v>1215</v>
      </c>
      <c r="B2227" t="s">
        <v>797</v>
      </c>
    </row>
    <row r="2228" spans="1:5" ht="30" x14ac:dyDescent="0.25">
      <c r="A2228" s="3" t="s">
        <v>1527</v>
      </c>
    </row>
    <row r="2229" spans="1:5" x14ac:dyDescent="0.25">
      <c r="A2229" s="3" t="s">
        <v>166</v>
      </c>
    </row>
    <row r="2231" spans="1:5" x14ac:dyDescent="0.25">
      <c r="A2231" s="3" t="s">
        <v>156</v>
      </c>
      <c r="B2231" t="s">
        <v>157</v>
      </c>
      <c r="C2231" t="s">
        <v>158</v>
      </c>
      <c r="D2231" t="s">
        <v>159</v>
      </c>
      <c r="E2231" t="s">
        <v>160</v>
      </c>
    </row>
    <row r="2232" spans="1:5" x14ac:dyDescent="0.25">
      <c r="A2232" s="3" t="s">
        <v>1388</v>
      </c>
      <c r="B2232" t="s">
        <v>161</v>
      </c>
      <c r="C2232">
        <v>10</v>
      </c>
      <c r="D2232">
        <v>8.6199999999999992</v>
      </c>
      <c r="E2232">
        <f>ROUND((C2232*D2232),4)</f>
        <v>86.2</v>
      </c>
    </row>
    <row r="2233" spans="1:5" x14ac:dyDescent="0.25">
      <c r="A2233" s="3" t="s">
        <v>1389</v>
      </c>
      <c r="B2233" t="s">
        <v>161</v>
      </c>
      <c r="C2233">
        <v>10</v>
      </c>
      <c r="D2233">
        <v>11.31</v>
      </c>
      <c r="E2233">
        <f>ROUND((C2233*D2233),4)</f>
        <v>113.1</v>
      </c>
    </row>
    <row r="2234" spans="1:5" x14ac:dyDescent="0.25">
      <c r="A2234" s="3" t="s">
        <v>1514</v>
      </c>
      <c r="B2234" t="s">
        <v>161</v>
      </c>
      <c r="C2234">
        <v>3.9</v>
      </c>
      <c r="D2234">
        <v>6.49</v>
      </c>
      <c r="E2234">
        <f>ROUND((C2234*D2234),4)</f>
        <v>25.311</v>
      </c>
    </row>
    <row r="2235" spans="1:5" x14ac:dyDescent="0.25">
      <c r="A2235" s="3" t="s">
        <v>1515</v>
      </c>
      <c r="B2235" t="s">
        <v>161</v>
      </c>
      <c r="C2235">
        <v>2.6</v>
      </c>
      <c r="D2235">
        <v>4.42</v>
      </c>
      <c r="E2235">
        <f>ROUND((C2235*D2235),4)</f>
        <v>11.492000000000001</v>
      </c>
    </row>
    <row r="2236" spans="1:5" x14ac:dyDescent="0.25">
      <c r="A2236" s="3" t="s">
        <v>162</v>
      </c>
      <c r="B2236" t="s">
        <v>9</v>
      </c>
      <c r="C2236" t="s">
        <v>9</v>
      </c>
      <c r="D2236" t="s">
        <v>9</v>
      </c>
      <c r="E2236">
        <f>SUM(E2232:E2235)</f>
        <v>236.10300000000001</v>
      </c>
    </row>
    <row r="2238" spans="1:5" x14ac:dyDescent="0.25">
      <c r="A2238" s="3" t="s">
        <v>167</v>
      </c>
      <c r="B2238" t="s">
        <v>157</v>
      </c>
      <c r="C2238" t="s">
        <v>158</v>
      </c>
      <c r="D2238" t="s">
        <v>159</v>
      </c>
      <c r="E2238" t="s">
        <v>160</v>
      </c>
    </row>
    <row r="2239" spans="1:5" x14ac:dyDescent="0.25">
      <c r="A2239" s="3" t="s">
        <v>1244</v>
      </c>
      <c r="B2239" t="s">
        <v>168</v>
      </c>
      <c r="C2239">
        <v>5.8000000000000003E-2</v>
      </c>
      <c r="D2239">
        <v>6.93</v>
      </c>
      <c r="E2239">
        <f t="shared" ref="E2239:E2257" si="58">ROUND((C2239*D2239),4)</f>
        <v>0.40189999999999998</v>
      </c>
    </row>
    <row r="2240" spans="1:5" x14ac:dyDescent="0.25">
      <c r="A2240" s="3" t="s">
        <v>1245</v>
      </c>
      <c r="B2240" t="s">
        <v>186</v>
      </c>
      <c r="C2240">
        <v>0.27600000000000002</v>
      </c>
      <c r="D2240">
        <v>33.270000000000003</v>
      </c>
      <c r="E2240">
        <f t="shared" si="58"/>
        <v>9.1824999999999992</v>
      </c>
    </row>
    <row r="2241" spans="1:5" x14ac:dyDescent="0.25">
      <c r="A2241" s="3" t="s">
        <v>1246</v>
      </c>
      <c r="B2241" t="s">
        <v>168</v>
      </c>
      <c r="C2241">
        <v>0.27600000000000002</v>
      </c>
      <c r="D2241">
        <v>27.73</v>
      </c>
      <c r="E2241">
        <f t="shared" si="58"/>
        <v>7.6535000000000002</v>
      </c>
    </row>
    <row r="2242" spans="1:5" x14ac:dyDescent="0.25">
      <c r="A2242" s="3" t="s">
        <v>1247</v>
      </c>
      <c r="B2242" t="s">
        <v>168</v>
      </c>
      <c r="C2242">
        <v>0.27600000000000002</v>
      </c>
      <c r="D2242">
        <v>11.73</v>
      </c>
      <c r="E2242">
        <f t="shared" si="58"/>
        <v>3.2374999999999998</v>
      </c>
    </row>
    <row r="2243" spans="1:5" x14ac:dyDescent="0.25">
      <c r="A2243" s="3" t="s">
        <v>1248</v>
      </c>
      <c r="B2243" t="s">
        <v>168</v>
      </c>
      <c r="C2243">
        <v>5.8000000000000003E-2</v>
      </c>
      <c r="D2243">
        <v>93.94</v>
      </c>
      <c r="E2243">
        <f t="shared" si="58"/>
        <v>5.4485000000000001</v>
      </c>
    </row>
    <row r="2244" spans="1:5" ht="30" x14ac:dyDescent="0.25">
      <c r="A2244" s="3" t="s">
        <v>1390</v>
      </c>
      <c r="B2244" t="s">
        <v>176</v>
      </c>
      <c r="C2244">
        <v>14</v>
      </c>
      <c r="D2244">
        <v>32.94</v>
      </c>
      <c r="E2244">
        <f t="shared" si="58"/>
        <v>461.16</v>
      </c>
    </row>
    <row r="2245" spans="1:5" ht="30" x14ac:dyDescent="0.25">
      <c r="A2245" s="3" t="s">
        <v>1391</v>
      </c>
      <c r="B2245" t="s">
        <v>176</v>
      </c>
      <c r="C2245">
        <v>7</v>
      </c>
      <c r="D2245">
        <v>13.35</v>
      </c>
      <c r="E2245">
        <f t="shared" si="58"/>
        <v>93.45</v>
      </c>
    </row>
    <row r="2246" spans="1:5" ht="30" x14ac:dyDescent="0.25">
      <c r="A2246" s="3" t="s">
        <v>1392</v>
      </c>
      <c r="B2246" t="s">
        <v>179</v>
      </c>
      <c r="C2246">
        <v>1</v>
      </c>
      <c r="D2246">
        <v>28.57</v>
      </c>
      <c r="E2246">
        <f t="shared" si="58"/>
        <v>28.57</v>
      </c>
    </row>
    <row r="2247" spans="1:5" x14ac:dyDescent="0.25">
      <c r="A2247" s="3" t="s">
        <v>1393</v>
      </c>
      <c r="B2247" t="s">
        <v>168</v>
      </c>
      <c r="C2247">
        <v>8</v>
      </c>
      <c r="D2247">
        <v>5.98</v>
      </c>
      <c r="E2247">
        <f t="shared" si="58"/>
        <v>47.84</v>
      </c>
    </row>
    <row r="2248" spans="1:5" ht="30" x14ac:dyDescent="0.25">
      <c r="A2248" s="3" t="s">
        <v>1250</v>
      </c>
      <c r="B2248" t="s">
        <v>168</v>
      </c>
      <c r="C2248">
        <v>5.8000000000000003E-2</v>
      </c>
      <c r="D2248">
        <v>16</v>
      </c>
      <c r="E2248">
        <f t="shared" si="58"/>
        <v>0.92800000000000005</v>
      </c>
    </row>
    <row r="2249" spans="1:5" x14ac:dyDescent="0.25">
      <c r="A2249" s="3" t="s">
        <v>1251</v>
      </c>
      <c r="B2249" t="s">
        <v>186</v>
      </c>
      <c r="C2249">
        <v>0.27600000000000002</v>
      </c>
      <c r="D2249">
        <v>8.9</v>
      </c>
      <c r="E2249">
        <f t="shared" si="58"/>
        <v>2.4563999999999999</v>
      </c>
    </row>
    <row r="2250" spans="1:5" x14ac:dyDescent="0.25">
      <c r="A2250" s="3" t="s">
        <v>1394</v>
      </c>
      <c r="B2250" t="s">
        <v>179</v>
      </c>
      <c r="C2250">
        <v>1</v>
      </c>
      <c r="D2250">
        <v>7.35</v>
      </c>
      <c r="E2250">
        <f t="shared" si="58"/>
        <v>7.35</v>
      </c>
    </row>
    <row r="2251" spans="1:5" ht="30" x14ac:dyDescent="0.25">
      <c r="A2251" s="3" t="s">
        <v>1395</v>
      </c>
      <c r="B2251" t="s">
        <v>168</v>
      </c>
      <c r="C2251">
        <v>4</v>
      </c>
      <c r="D2251">
        <v>7.56</v>
      </c>
      <c r="E2251">
        <f t="shared" si="58"/>
        <v>30.24</v>
      </c>
    </row>
    <row r="2252" spans="1:5" ht="30" x14ac:dyDescent="0.25">
      <c r="A2252" s="3" t="s">
        <v>1222</v>
      </c>
      <c r="B2252" t="s">
        <v>161</v>
      </c>
      <c r="C2252">
        <v>20</v>
      </c>
      <c r="D2252">
        <v>0.6</v>
      </c>
      <c r="E2252">
        <f t="shared" si="58"/>
        <v>12</v>
      </c>
    </row>
    <row r="2253" spans="1:5" ht="30" x14ac:dyDescent="0.25">
      <c r="A2253" s="3" t="s">
        <v>1223</v>
      </c>
      <c r="B2253" t="s">
        <v>161</v>
      </c>
      <c r="C2253">
        <v>20</v>
      </c>
      <c r="D2253">
        <v>0.7</v>
      </c>
      <c r="E2253">
        <f t="shared" si="58"/>
        <v>14</v>
      </c>
    </row>
    <row r="2254" spans="1:5" ht="30" x14ac:dyDescent="0.25">
      <c r="A2254" s="3" t="s">
        <v>1224</v>
      </c>
      <c r="B2254" t="s">
        <v>161</v>
      </c>
      <c r="C2254">
        <v>20</v>
      </c>
      <c r="D2254">
        <v>0.09</v>
      </c>
      <c r="E2254">
        <f t="shared" si="58"/>
        <v>1.8</v>
      </c>
    </row>
    <row r="2255" spans="1:5" ht="30" x14ac:dyDescent="0.25">
      <c r="A2255" s="3" t="s">
        <v>1225</v>
      </c>
      <c r="B2255" t="s">
        <v>161</v>
      </c>
      <c r="C2255">
        <v>20</v>
      </c>
      <c r="D2255">
        <v>0.04</v>
      </c>
      <c r="E2255">
        <f t="shared" si="58"/>
        <v>0.8</v>
      </c>
    </row>
    <row r="2256" spans="1:5" x14ac:dyDescent="0.25">
      <c r="A2256" s="3" t="s">
        <v>1516</v>
      </c>
      <c r="B2256" t="s">
        <v>179</v>
      </c>
      <c r="C2256">
        <v>4.875</v>
      </c>
      <c r="D2256">
        <v>0.5</v>
      </c>
      <c r="E2256">
        <f t="shared" si="58"/>
        <v>2.4375</v>
      </c>
    </row>
    <row r="2257" spans="1:5" x14ac:dyDescent="0.25">
      <c r="A2257" s="3" t="s">
        <v>1517</v>
      </c>
      <c r="B2257" t="s">
        <v>170</v>
      </c>
      <c r="C2257">
        <v>6.5</v>
      </c>
      <c r="D2257">
        <v>3.24</v>
      </c>
      <c r="E2257">
        <f t="shared" si="58"/>
        <v>21.06</v>
      </c>
    </row>
    <row r="2258" spans="1:5" x14ac:dyDescent="0.25">
      <c r="A2258" s="3" t="s">
        <v>162</v>
      </c>
      <c r="B2258" t="s">
        <v>9</v>
      </c>
      <c r="C2258" t="s">
        <v>9</v>
      </c>
      <c r="D2258" t="s">
        <v>9</v>
      </c>
      <c r="E2258">
        <f>SUM(E2239:E2257)</f>
        <v>750.01580000000001</v>
      </c>
    </row>
    <row r="2260" spans="1:5" x14ac:dyDescent="0.25">
      <c r="A2260" s="3" t="s">
        <v>163</v>
      </c>
      <c r="B2260" t="s">
        <v>9</v>
      </c>
      <c r="C2260" t="s">
        <v>9</v>
      </c>
      <c r="D2260" t="s">
        <v>9</v>
      </c>
      <c r="E2260">
        <f>E2236+E2258</f>
        <v>986.11879999999996</v>
      </c>
    </row>
    <row r="2261" spans="1:5" x14ac:dyDescent="0.25">
      <c r="A2261" s="3" t="s">
        <v>164</v>
      </c>
      <c r="B2261" t="s">
        <v>9</v>
      </c>
      <c r="C2261" t="s">
        <v>9</v>
      </c>
      <c r="D2261" s="2">
        <v>0</v>
      </c>
      <c r="E2261">
        <f>ROUND((E2260*D2261),4)</f>
        <v>0</v>
      </c>
    </row>
    <row r="2262" spans="1:5" x14ac:dyDescent="0.25">
      <c r="A2262" s="3" t="s">
        <v>165</v>
      </c>
      <c r="B2262" t="s">
        <v>9</v>
      </c>
      <c r="C2262" t="s">
        <v>9</v>
      </c>
      <c r="D2262" t="s">
        <v>9</v>
      </c>
      <c r="E2262">
        <f>SUM(E2260:E2261)</f>
        <v>986.11879999999996</v>
      </c>
    </row>
    <row r="2264" spans="1:5" x14ac:dyDescent="0.25">
      <c r="A2264" s="3" t="s">
        <v>1215</v>
      </c>
      <c r="B2264" t="s">
        <v>800</v>
      </c>
    </row>
    <row r="2265" spans="1:5" ht="30" x14ac:dyDescent="0.25">
      <c r="A2265" s="3" t="s">
        <v>1528</v>
      </c>
    </row>
    <row r="2266" spans="1:5" x14ac:dyDescent="0.25">
      <c r="A2266" s="3" t="s">
        <v>166</v>
      </c>
    </row>
    <row r="2268" spans="1:5" x14ac:dyDescent="0.25">
      <c r="A2268" s="3" t="s">
        <v>156</v>
      </c>
      <c r="B2268" t="s">
        <v>157</v>
      </c>
      <c r="C2268" t="s">
        <v>158</v>
      </c>
      <c r="D2268" t="s">
        <v>159</v>
      </c>
      <c r="E2268" t="s">
        <v>160</v>
      </c>
    </row>
    <row r="2269" spans="1:5" x14ac:dyDescent="0.25">
      <c r="A2269" s="3" t="s">
        <v>1388</v>
      </c>
      <c r="B2269" t="s">
        <v>161</v>
      </c>
      <c r="C2269">
        <v>17.5</v>
      </c>
      <c r="D2269">
        <v>8.6199999999999992</v>
      </c>
      <c r="E2269">
        <f>ROUND((C2269*D2269),4)</f>
        <v>150.85</v>
      </c>
    </row>
    <row r="2270" spans="1:5" x14ac:dyDescent="0.25">
      <c r="A2270" s="3" t="s">
        <v>1389</v>
      </c>
      <c r="B2270" t="s">
        <v>161</v>
      </c>
      <c r="C2270">
        <v>17.5</v>
      </c>
      <c r="D2270">
        <v>11.31</v>
      </c>
      <c r="E2270">
        <f>ROUND((C2270*D2270),4)</f>
        <v>197.92500000000001</v>
      </c>
    </row>
    <row r="2271" spans="1:5" x14ac:dyDescent="0.25">
      <c r="A2271" s="3" t="s">
        <v>162</v>
      </c>
      <c r="B2271" t="s">
        <v>9</v>
      </c>
      <c r="C2271" t="s">
        <v>9</v>
      </c>
      <c r="D2271" t="s">
        <v>9</v>
      </c>
      <c r="E2271">
        <f>SUM(E2269:E2270)</f>
        <v>348.77499999999998</v>
      </c>
    </row>
    <row r="2273" spans="1:5" x14ac:dyDescent="0.25">
      <c r="A2273" s="3" t="s">
        <v>167</v>
      </c>
      <c r="B2273" t="s">
        <v>157</v>
      </c>
      <c r="C2273" t="s">
        <v>158</v>
      </c>
      <c r="D2273" t="s">
        <v>159</v>
      </c>
      <c r="E2273" t="s">
        <v>160</v>
      </c>
    </row>
    <row r="2274" spans="1:5" x14ac:dyDescent="0.25">
      <c r="A2274" s="3" t="s">
        <v>1244</v>
      </c>
      <c r="B2274" t="s">
        <v>168</v>
      </c>
      <c r="C2274">
        <v>0.10150000000000001</v>
      </c>
      <c r="D2274">
        <v>6.93</v>
      </c>
      <c r="E2274">
        <f t="shared" ref="E2274:E2291" si="59">ROUND((C2274*D2274),4)</f>
        <v>0.70340000000000003</v>
      </c>
    </row>
    <row r="2275" spans="1:5" x14ac:dyDescent="0.25">
      <c r="A2275" s="3" t="s">
        <v>1245</v>
      </c>
      <c r="B2275" t="s">
        <v>186</v>
      </c>
      <c r="C2275">
        <v>0.48299999999999998</v>
      </c>
      <c r="D2275">
        <v>33.270000000000003</v>
      </c>
      <c r="E2275">
        <f t="shared" si="59"/>
        <v>16.069400000000002</v>
      </c>
    </row>
    <row r="2276" spans="1:5" x14ac:dyDescent="0.25">
      <c r="A2276" s="3" t="s">
        <v>1246</v>
      </c>
      <c r="B2276" t="s">
        <v>168</v>
      </c>
      <c r="C2276">
        <v>0.48299999999999998</v>
      </c>
      <c r="D2276">
        <v>27.73</v>
      </c>
      <c r="E2276">
        <f t="shared" si="59"/>
        <v>13.393599999999999</v>
      </c>
    </row>
    <row r="2277" spans="1:5" x14ac:dyDescent="0.25">
      <c r="A2277" s="3" t="s">
        <v>1247</v>
      </c>
      <c r="B2277" t="s">
        <v>168</v>
      </c>
      <c r="C2277">
        <v>0.48299999999999998</v>
      </c>
      <c r="D2277">
        <v>11.73</v>
      </c>
      <c r="E2277">
        <f t="shared" si="59"/>
        <v>5.6656000000000004</v>
      </c>
    </row>
    <row r="2278" spans="1:5" x14ac:dyDescent="0.25">
      <c r="A2278" s="3" t="s">
        <v>1248</v>
      </c>
      <c r="B2278" t="s">
        <v>168</v>
      </c>
      <c r="C2278">
        <v>0.10150000000000001</v>
      </c>
      <c r="D2278">
        <v>93.94</v>
      </c>
      <c r="E2278">
        <f t="shared" si="59"/>
        <v>9.5349000000000004</v>
      </c>
    </row>
    <row r="2279" spans="1:5" ht="30" x14ac:dyDescent="0.25">
      <c r="A2279" s="3" t="s">
        <v>1390</v>
      </c>
      <c r="B2279" t="s">
        <v>176</v>
      </c>
      <c r="C2279">
        <v>20</v>
      </c>
      <c r="D2279">
        <v>32.94</v>
      </c>
      <c r="E2279">
        <f t="shared" si="59"/>
        <v>658.8</v>
      </c>
    </row>
    <row r="2280" spans="1:5" ht="30" x14ac:dyDescent="0.25">
      <c r="A2280" s="3" t="s">
        <v>1391</v>
      </c>
      <c r="B2280" t="s">
        <v>176</v>
      </c>
      <c r="C2280">
        <v>10</v>
      </c>
      <c r="D2280">
        <v>13.35</v>
      </c>
      <c r="E2280">
        <f t="shared" si="59"/>
        <v>133.5</v>
      </c>
    </row>
    <row r="2281" spans="1:5" ht="30" x14ac:dyDescent="0.25">
      <c r="A2281" s="3" t="s">
        <v>1392</v>
      </c>
      <c r="B2281" t="s">
        <v>179</v>
      </c>
      <c r="C2281">
        <v>1</v>
      </c>
      <c r="D2281">
        <v>28.57</v>
      </c>
      <c r="E2281">
        <f t="shared" si="59"/>
        <v>28.57</v>
      </c>
    </row>
    <row r="2282" spans="1:5" ht="30" x14ac:dyDescent="0.25">
      <c r="A2282" s="3" t="s">
        <v>1250</v>
      </c>
      <c r="B2282" t="s">
        <v>168</v>
      </c>
      <c r="C2282">
        <v>0.10150000000000001</v>
      </c>
      <c r="D2282">
        <v>16</v>
      </c>
      <c r="E2282">
        <f t="shared" si="59"/>
        <v>1.6240000000000001</v>
      </c>
    </row>
    <row r="2283" spans="1:5" x14ac:dyDescent="0.25">
      <c r="A2283" s="3" t="s">
        <v>1251</v>
      </c>
      <c r="B2283" t="s">
        <v>186</v>
      </c>
      <c r="C2283">
        <v>0.48299999999999998</v>
      </c>
      <c r="D2283">
        <v>8.9</v>
      </c>
      <c r="E2283">
        <f t="shared" si="59"/>
        <v>4.2987000000000002</v>
      </c>
    </row>
    <row r="2284" spans="1:5" x14ac:dyDescent="0.25">
      <c r="A2284" s="3" t="s">
        <v>1394</v>
      </c>
      <c r="B2284" t="s">
        <v>179</v>
      </c>
      <c r="C2284">
        <v>1</v>
      </c>
      <c r="D2284">
        <v>7.35</v>
      </c>
      <c r="E2284">
        <f t="shared" si="59"/>
        <v>7.35</v>
      </c>
    </row>
    <row r="2285" spans="1:5" ht="30" x14ac:dyDescent="0.25">
      <c r="A2285" s="3" t="s">
        <v>1395</v>
      </c>
      <c r="B2285" t="s">
        <v>168</v>
      </c>
      <c r="C2285">
        <v>3</v>
      </c>
      <c r="D2285">
        <v>7.56</v>
      </c>
      <c r="E2285">
        <f t="shared" si="59"/>
        <v>22.68</v>
      </c>
    </row>
    <row r="2286" spans="1:5" x14ac:dyDescent="0.25">
      <c r="A2286" s="3" t="s">
        <v>1444</v>
      </c>
      <c r="B2286" t="s">
        <v>168</v>
      </c>
      <c r="C2286">
        <v>12</v>
      </c>
      <c r="D2286">
        <v>13.52</v>
      </c>
      <c r="E2286">
        <f t="shared" si="59"/>
        <v>162.24</v>
      </c>
    </row>
    <row r="2287" spans="1:5" x14ac:dyDescent="0.25">
      <c r="A2287" s="3" t="s">
        <v>1445</v>
      </c>
      <c r="B2287" t="s">
        <v>170</v>
      </c>
      <c r="C2287">
        <v>4</v>
      </c>
      <c r="D2287">
        <v>9.76</v>
      </c>
      <c r="E2287">
        <f t="shared" si="59"/>
        <v>39.04</v>
      </c>
    </row>
    <row r="2288" spans="1:5" ht="30" x14ac:dyDescent="0.25">
      <c r="A2288" s="3" t="s">
        <v>1222</v>
      </c>
      <c r="B2288" t="s">
        <v>161</v>
      </c>
      <c r="C2288">
        <v>35</v>
      </c>
      <c r="D2288">
        <v>0.6</v>
      </c>
      <c r="E2288">
        <f t="shared" si="59"/>
        <v>21</v>
      </c>
    </row>
    <row r="2289" spans="1:5" ht="30" x14ac:dyDescent="0.25">
      <c r="A2289" s="3" t="s">
        <v>1223</v>
      </c>
      <c r="B2289" t="s">
        <v>161</v>
      </c>
      <c r="C2289">
        <v>35</v>
      </c>
      <c r="D2289">
        <v>0.7</v>
      </c>
      <c r="E2289">
        <f t="shared" si="59"/>
        <v>24.5</v>
      </c>
    </row>
    <row r="2290" spans="1:5" ht="30" x14ac:dyDescent="0.25">
      <c r="A2290" s="3" t="s">
        <v>1224</v>
      </c>
      <c r="B2290" t="s">
        <v>161</v>
      </c>
      <c r="C2290">
        <v>35</v>
      </c>
      <c r="D2290">
        <v>0.09</v>
      </c>
      <c r="E2290">
        <f t="shared" si="59"/>
        <v>3.15</v>
      </c>
    </row>
    <row r="2291" spans="1:5" ht="30" x14ac:dyDescent="0.25">
      <c r="A2291" s="3" t="s">
        <v>1225</v>
      </c>
      <c r="B2291" t="s">
        <v>161</v>
      </c>
      <c r="C2291">
        <v>35</v>
      </c>
      <c r="D2291">
        <v>0.04</v>
      </c>
      <c r="E2291">
        <f t="shared" si="59"/>
        <v>1.4</v>
      </c>
    </row>
    <row r="2292" spans="1:5" x14ac:dyDescent="0.25">
      <c r="A2292" s="3" t="s">
        <v>162</v>
      </c>
      <c r="B2292" t="s">
        <v>9</v>
      </c>
      <c r="C2292" t="s">
        <v>9</v>
      </c>
      <c r="D2292" t="s">
        <v>9</v>
      </c>
      <c r="E2292">
        <f>SUM(E2274:E2291)</f>
        <v>1153.5196000000001</v>
      </c>
    </row>
    <row r="2294" spans="1:5" x14ac:dyDescent="0.25">
      <c r="A2294" s="3" t="s">
        <v>163</v>
      </c>
      <c r="B2294" t="s">
        <v>9</v>
      </c>
      <c r="C2294" t="s">
        <v>9</v>
      </c>
      <c r="D2294" t="s">
        <v>9</v>
      </c>
      <c r="E2294">
        <f>E2271+E2292</f>
        <v>1502.2946000000002</v>
      </c>
    </row>
    <row r="2295" spans="1:5" x14ac:dyDescent="0.25">
      <c r="A2295" s="3" t="s">
        <v>164</v>
      </c>
      <c r="B2295" t="s">
        <v>9</v>
      </c>
      <c r="C2295" t="s">
        <v>9</v>
      </c>
      <c r="D2295" s="2">
        <v>0</v>
      </c>
      <c r="E2295">
        <f>ROUND((E2294*D2295),4)</f>
        <v>0</v>
      </c>
    </row>
    <row r="2296" spans="1:5" x14ac:dyDescent="0.25">
      <c r="A2296" s="3" t="s">
        <v>165</v>
      </c>
      <c r="B2296" t="s">
        <v>9</v>
      </c>
      <c r="C2296" t="s">
        <v>9</v>
      </c>
      <c r="D2296" t="s">
        <v>9</v>
      </c>
      <c r="E2296">
        <f>SUM(E2294:E2295)</f>
        <v>1502.2946000000002</v>
      </c>
    </row>
    <row r="2298" spans="1:5" x14ac:dyDescent="0.25">
      <c r="A2298" s="3" t="s">
        <v>1529</v>
      </c>
      <c r="B2298" t="s">
        <v>809</v>
      </c>
    </row>
    <row r="2299" spans="1:5" ht="30" x14ac:dyDescent="0.25">
      <c r="A2299" s="3" t="s">
        <v>1530</v>
      </c>
    </row>
    <row r="2300" spans="1:5" x14ac:dyDescent="0.25">
      <c r="A2300" s="3" t="s">
        <v>166</v>
      </c>
    </row>
    <row r="2302" spans="1:5" x14ac:dyDescent="0.25">
      <c r="A2302" s="3" t="s">
        <v>156</v>
      </c>
      <c r="B2302" t="s">
        <v>157</v>
      </c>
      <c r="C2302" t="s">
        <v>158</v>
      </c>
      <c r="D2302" t="s">
        <v>159</v>
      </c>
      <c r="E2302" t="s">
        <v>160</v>
      </c>
    </row>
    <row r="2303" spans="1:5" x14ac:dyDescent="0.25">
      <c r="A2303" s="3" t="s">
        <v>1258</v>
      </c>
      <c r="B2303" t="s">
        <v>161</v>
      </c>
      <c r="C2303">
        <v>0.53</v>
      </c>
      <c r="D2303">
        <v>8.66</v>
      </c>
      <c r="E2303">
        <f>ROUND((C2303*D2303),4)</f>
        <v>4.5898000000000003</v>
      </c>
    </row>
    <row r="2304" spans="1:5" x14ac:dyDescent="0.25">
      <c r="A2304" s="3" t="s">
        <v>1259</v>
      </c>
      <c r="B2304" t="s">
        <v>161</v>
      </c>
      <c r="C2304">
        <v>0.53</v>
      </c>
      <c r="D2304">
        <v>11.48</v>
      </c>
      <c r="E2304">
        <f>ROUND((C2304*D2304),4)</f>
        <v>6.0843999999999996</v>
      </c>
    </row>
    <row r="2305" spans="1:5" x14ac:dyDescent="0.25">
      <c r="A2305" s="3" t="s">
        <v>162</v>
      </c>
      <c r="B2305" t="s">
        <v>9</v>
      </c>
      <c r="C2305" t="s">
        <v>9</v>
      </c>
      <c r="D2305" t="s">
        <v>9</v>
      </c>
      <c r="E2305">
        <f>SUM(E2303:E2304)</f>
        <v>10.674199999999999</v>
      </c>
    </row>
    <row r="2307" spans="1:5" x14ac:dyDescent="0.25">
      <c r="A2307" s="3" t="s">
        <v>167</v>
      </c>
      <c r="B2307" t="s">
        <v>157</v>
      </c>
      <c r="C2307" t="s">
        <v>158</v>
      </c>
      <c r="D2307" t="s">
        <v>159</v>
      </c>
      <c r="E2307" t="s">
        <v>160</v>
      </c>
    </row>
    <row r="2308" spans="1:5" x14ac:dyDescent="0.25">
      <c r="A2308" s="3" t="s">
        <v>1244</v>
      </c>
      <c r="B2308" t="s">
        <v>168</v>
      </c>
      <c r="C2308">
        <v>3.0739999999999999E-3</v>
      </c>
      <c r="D2308">
        <v>6.93</v>
      </c>
      <c r="E2308">
        <f t="shared" ref="E2308:E2319" si="60">ROUND((C2308*D2308),4)</f>
        <v>2.1299999999999999E-2</v>
      </c>
    </row>
    <row r="2309" spans="1:5" x14ac:dyDescent="0.25">
      <c r="A2309" s="3" t="s">
        <v>1245</v>
      </c>
      <c r="B2309" t="s">
        <v>186</v>
      </c>
      <c r="C2309">
        <v>1.4628E-2</v>
      </c>
      <c r="D2309">
        <v>33.270000000000003</v>
      </c>
      <c r="E2309">
        <f t="shared" si="60"/>
        <v>0.48670000000000002</v>
      </c>
    </row>
    <row r="2310" spans="1:5" x14ac:dyDescent="0.25">
      <c r="A2310" s="3" t="s">
        <v>1246</v>
      </c>
      <c r="B2310" t="s">
        <v>168</v>
      </c>
      <c r="C2310">
        <v>1.4628E-2</v>
      </c>
      <c r="D2310">
        <v>27.73</v>
      </c>
      <c r="E2310">
        <f t="shared" si="60"/>
        <v>0.40560000000000002</v>
      </c>
    </row>
    <row r="2311" spans="1:5" x14ac:dyDescent="0.25">
      <c r="A2311" s="3" t="s">
        <v>1247</v>
      </c>
      <c r="B2311" t="s">
        <v>168</v>
      </c>
      <c r="C2311">
        <v>1.4628E-2</v>
      </c>
      <c r="D2311">
        <v>11.73</v>
      </c>
      <c r="E2311">
        <f t="shared" si="60"/>
        <v>0.1716</v>
      </c>
    </row>
    <row r="2312" spans="1:5" x14ac:dyDescent="0.25">
      <c r="A2312" s="3" t="s">
        <v>1248</v>
      </c>
      <c r="B2312" t="s">
        <v>168</v>
      </c>
      <c r="C2312">
        <v>3.0739999999999999E-3</v>
      </c>
      <c r="D2312">
        <v>93.94</v>
      </c>
      <c r="E2312">
        <f t="shared" si="60"/>
        <v>0.2888</v>
      </c>
    </row>
    <row r="2313" spans="1:5" ht="45" x14ac:dyDescent="0.25">
      <c r="A2313" s="3" t="s">
        <v>1531</v>
      </c>
      <c r="B2313" t="s">
        <v>168</v>
      </c>
      <c r="C2313">
        <v>1</v>
      </c>
      <c r="D2313">
        <v>18.89</v>
      </c>
      <c r="E2313">
        <f t="shared" si="60"/>
        <v>18.89</v>
      </c>
    </row>
    <row r="2314" spans="1:5" ht="30" x14ac:dyDescent="0.25">
      <c r="A2314" s="3" t="s">
        <v>1250</v>
      </c>
      <c r="B2314" t="s">
        <v>168</v>
      </c>
      <c r="C2314">
        <v>3.0739999999999999E-3</v>
      </c>
      <c r="D2314">
        <v>16</v>
      </c>
      <c r="E2314">
        <f t="shared" si="60"/>
        <v>4.9200000000000001E-2</v>
      </c>
    </row>
    <row r="2315" spans="1:5" x14ac:dyDescent="0.25">
      <c r="A2315" s="3" t="s">
        <v>1251</v>
      </c>
      <c r="B2315" t="s">
        <v>186</v>
      </c>
      <c r="C2315">
        <v>1.4628E-2</v>
      </c>
      <c r="D2315">
        <v>8.9</v>
      </c>
      <c r="E2315">
        <f t="shared" si="60"/>
        <v>0.13020000000000001</v>
      </c>
    </row>
    <row r="2316" spans="1:5" ht="30" x14ac:dyDescent="0.25">
      <c r="A2316" s="3" t="s">
        <v>1222</v>
      </c>
      <c r="B2316" t="s">
        <v>161</v>
      </c>
      <c r="C2316">
        <v>1.06</v>
      </c>
      <c r="D2316">
        <v>0.6</v>
      </c>
      <c r="E2316">
        <f t="shared" si="60"/>
        <v>0.63600000000000001</v>
      </c>
    </row>
    <row r="2317" spans="1:5" ht="30" x14ac:dyDescent="0.25">
      <c r="A2317" s="3" t="s">
        <v>1223</v>
      </c>
      <c r="B2317" t="s">
        <v>161</v>
      </c>
      <c r="C2317">
        <v>1.06</v>
      </c>
      <c r="D2317">
        <v>0.7</v>
      </c>
      <c r="E2317">
        <f t="shared" si="60"/>
        <v>0.74199999999999999</v>
      </c>
    </row>
    <row r="2318" spans="1:5" ht="30" x14ac:dyDescent="0.25">
      <c r="A2318" s="3" t="s">
        <v>1224</v>
      </c>
      <c r="B2318" t="s">
        <v>161</v>
      </c>
      <c r="C2318">
        <v>1.06</v>
      </c>
      <c r="D2318">
        <v>0.09</v>
      </c>
      <c r="E2318">
        <f t="shared" si="60"/>
        <v>9.5399999999999999E-2</v>
      </c>
    </row>
    <row r="2319" spans="1:5" ht="30" x14ac:dyDescent="0.25">
      <c r="A2319" s="3" t="s">
        <v>1225</v>
      </c>
      <c r="B2319" t="s">
        <v>161</v>
      </c>
      <c r="C2319">
        <v>1.06</v>
      </c>
      <c r="D2319">
        <v>0.04</v>
      </c>
      <c r="E2319">
        <f t="shared" si="60"/>
        <v>4.24E-2</v>
      </c>
    </row>
    <row r="2320" spans="1:5" x14ac:dyDescent="0.25">
      <c r="A2320" s="3" t="s">
        <v>162</v>
      </c>
      <c r="B2320" t="s">
        <v>9</v>
      </c>
      <c r="C2320" t="s">
        <v>9</v>
      </c>
      <c r="D2320" t="s">
        <v>9</v>
      </c>
      <c r="E2320">
        <f>SUM(E2308:E2319)</f>
        <v>21.959199999999999</v>
      </c>
    </row>
    <row r="2322" spans="1:5" x14ac:dyDescent="0.25">
      <c r="A2322" s="3" t="s">
        <v>163</v>
      </c>
      <c r="B2322" t="s">
        <v>9</v>
      </c>
      <c r="C2322" t="s">
        <v>9</v>
      </c>
      <c r="D2322" t="s">
        <v>9</v>
      </c>
      <c r="E2322">
        <f>E2305+E2320</f>
        <v>32.633399999999995</v>
      </c>
    </row>
    <row r="2323" spans="1:5" x14ac:dyDescent="0.25">
      <c r="A2323" s="3" t="s">
        <v>164</v>
      </c>
      <c r="B2323" t="s">
        <v>9</v>
      </c>
      <c r="C2323" t="s">
        <v>9</v>
      </c>
      <c r="D2323" s="2">
        <v>0</v>
      </c>
      <c r="E2323">
        <f>ROUND((E2322*D2323),4)</f>
        <v>0</v>
      </c>
    </row>
    <row r="2324" spans="1:5" x14ac:dyDescent="0.25">
      <c r="A2324" s="3" t="s">
        <v>165</v>
      </c>
      <c r="B2324" t="s">
        <v>9</v>
      </c>
      <c r="C2324" t="s">
        <v>9</v>
      </c>
      <c r="D2324" t="s">
        <v>9</v>
      </c>
      <c r="E2324">
        <f>SUM(E2322:E2323)</f>
        <v>32.633399999999995</v>
      </c>
    </row>
    <row r="2326" spans="1:5" x14ac:dyDescent="0.25">
      <c r="A2326" s="3" t="s">
        <v>1532</v>
      </c>
      <c r="B2326" t="s">
        <v>74</v>
      </c>
    </row>
    <row r="2327" spans="1:5" ht="30" x14ac:dyDescent="0.25">
      <c r="A2327" s="3" t="s">
        <v>297</v>
      </c>
    </row>
    <row r="2328" spans="1:5" x14ac:dyDescent="0.25">
      <c r="A2328" s="3" t="s">
        <v>166</v>
      </c>
    </row>
    <row r="2330" spans="1:5" x14ac:dyDescent="0.25">
      <c r="A2330" s="3" t="s">
        <v>156</v>
      </c>
      <c r="B2330" t="s">
        <v>157</v>
      </c>
      <c r="C2330" t="s">
        <v>158</v>
      </c>
      <c r="D2330" t="s">
        <v>159</v>
      </c>
      <c r="E2330" t="s">
        <v>160</v>
      </c>
    </row>
    <row r="2331" spans="1:5" x14ac:dyDescent="0.25">
      <c r="A2331" s="3" t="s">
        <v>1452</v>
      </c>
      <c r="B2331" t="s">
        <v>161</v>
      </c>
      <c r="C2331">
        <v>1.6789000000000001</v>
      </c>
      <c r="D2331">
        <v>11.48</v>
      </c>
      <c r="E2331">
        <f>ROUND((C2331*D2331),4)</f>
        <v>19.273800000000001</v>
      </c>
    </row>
    <row r="2332" spans="1:5" x14ac:dyDescent="0.25">
      <c r="A2332" s="3" t="s">
        <v>1242</v>
      </c>
      <c r="B2332" t="s">
        <v>161</v>
      </c>
      <c r="C2332">
        <v>4.4832000000000001</v>
      </c>
      <c r="D2332">
        <v>7.68</v>
      </c>
      <c r="E2332">
        <f>ROUND((C2332*D2332),4)</f>
        <v>34.430999999999997</v>
      </c>
    </row>
    <row r="2333" spans="1:5" x14ac:dyDescent="0.25">
      <c r="A2333" s="3" t="s">
        <v>162</v>
      </c>
      <c r="B2333" t="s">
        <v>9</v>
      </c>
      <c r="C2333" t="s">
        <v>9</v>
      </c>
      <c r="D2333" t="s">
        <v>9</v>
      </c>
      <c r="E2333">
        <f>SUM(E2331:E2332)</f>
        <v>53.704799999999999</v>
      </c>
    </row>
    <row r="2335" spans="1:5" x14ac:dyDescent="0.25">
      <c r="A2335" s="3" t="s">
        <v>167</v>
      </c>
      <c r="B2335" t="s">
        <v>157</v>
      </c>
      <c r="C2335" t="s">
        <v>158</v>
      </c>
      <c r="D2335" t="s">
        <v>159</v>
      </c>
      <c r="E2335" t="s">
        <v>160</v>
      </c>
    </row>
    <row r="2336" spans="1:5" x14ac:dyDescent="0.25">
      <c r="A2336" s="3" t="s">
        <v>1533</v>
      </c>
      <c r="B2336" t="s">
        <v>179</v>
      </c>
      <c r="C2336">
        <v>2.1560000000000001</v>
      </c>
      <c r="D2336">
        <v>3.65</v>
      </c>
      <c r="E2336">
        <f t="shared" ref="E2336:E2352" si="61">ROUND((C2336*D2336),4)</f>
        <v>7.8693999999999997</v>
      </c>
    </row>
    <row r="2337" spans="1:5" x14ac:dyDescent="0.25">
      <c r="A2337" s="3" t="s">
        <v>1243</v>
      </c>
      <c r="B2337" t="s">
        <v>181</v>
      </c>
      <c r="C2337">
        <v>6.5299999999999997E-2</v>
      </c>
      <c r="D2337">
        <v>70.92</v>
      </c>
      <c r="E2337">
        <f t="shared" si="61"/>
        <v>4.6311</v>
      </c>
    </row>
    <row r="2338" spans="1:5" x14ac:dyDescent="0.25">
      <c r="A2338" s="3" t="s">
        <v>1244</v>
      </c>
      <c r="B2338" t="s">
        <v>168</v>
      </c>
      <c r="C2338">
        <v>1.7870090000000002E-2</v>
      </c>
      <c r="D2338">
        <v>6.93</v>
      </c>
      <c r="E2338">
        <f t="shared" si="61"/>
        <v>0.12379999999999999</v>
      </c>
    </row>
    <row r="2339" spans="1:5" x14ac:dyDescent="0.25">
      <c r="A2339" s="3" t="s">
        <v>1245</v>
      </c>
      <c r="B2339" t="s">
        <v>186</v>
      </c>
      <c r="C2339">
        <v>8.5036979999999998E-2</v>
      </c>
      <c r="D2339">
        <v>33.270000000000003</v>
      </c>
      <c r="E2339">
        <f t="shared" si="61"/>
        <v>2.8292000000000002</v>
      </c>
    </row>
    <row r="2340" spans="1:5" x14ac:dyDescent="0.25">
      <c r="A2340" s="3" t="s">
        <v>1465</v>
      </c>
      <c r="B2340" t="s">
        <v>179</v>
      </c>
      <c r="C2340">
        <v>3.0095999999999998</v>
      </c>
      <c r="D2340">
        <v>0.5</v>
      </c>
      <c r="E2340">
        <f t="shared" si="61"/>
        <v>1.5047999999999999</v>
      </c>
    </row>
    <row r="2341" spans="1:5" x14ac:dyDescent="0.25">
      <c r="A2341" s="3" t="s">
        <v>1246</v>
      </c>
      <c r="B2341" t="s">
        <v>168</v>
      </c>
      <c r="C2341">
        <v>8.5036979999999998E-2</v>
      </c>
      <c r="D2341">
        <v>27.73</v>
      </c>
      <c r="E2341">
        <f t="shared" si="61"/>
        <v>2.3580999999999999</v>
      </c>
    </row>
    <row r="2342" spans="1:5" x14ac:dyDescent="0.25">
      <c r="A2342" s="3" t="s">
        <v>1247</v>
      </c>
      <c r="B2342" t="s">
        <v>168</v>
      </c>
      <c r="C2342">
        <v>8.5036979999999998E-2</v>
      </c>
      <c r="D2342">
        <v>11.73</v>
      </c>
      <c r="E2342">
        <f t="shared" si="61"/>
        <v>0.99750000000000005</v>
      </c>
    </row>
    <row r="2343" spans="1:5" x14ac:dyDescent="0.25">
      <c r="A2343" s="3" t="s">
        <v>1248</v>
      </c>
      <c r="B2343" t="s">
        <v>168</v>
      </c>
      <c r="C2343">
        <v>1.7870090000000002E-2</v>
      </c>
      <c r="D2343">
        <v>93.94</v>
      </c>
      <c r="E2343">
        <f t="shared" si="61"/>
        <v>1.6787000000000001</v>
      </c>
    </row>
    <row r="2344" spans="1:5" x14ac:dyDescent="0.25">
      <c r="A2344" s="3" t="s">
        <v>1249</v>
      </c>
      <c r="B2344" t="s">
        <v>179</v>
      </c>
      <c r="C2344">
        <v>18.508400000000002</v>
      </c>
      <c r="D2344">
        <v>0.44</v>
      </c>
      <c r="E2344">
        <f t="shared" si="61"/>
        <v>8.1437000000000008</v>
      </c>
    </row>
    <row r="2345" spans="1:5" ht="30" x14ac:dyDescent="0.25">
      <c r="A2345" s="3" t="s">
        <v>1250</v>
      </c>
      <c r="B2345" t="s">
        <v>168</v>
      </c>
      <c r="C2345">
        <v>1.7870090000000002E-2</v>
      </c>
      <c r="D2345">
        <v>16</v>
      </c>
      <c r="E2345">
        <f t="shared" si="61"/>
        <v>0.28589999999999999</v>
      </c>
    </row>
    <row r="2346" spans="1:5" x14ac:dyDescent="0.25">
      <c r="A2346" s="3" t="s">
        <v>1251</v>
      </c>
      <c r="B2346" t="s">
        <v>186</v>
      </c>
      <c r="C2346">
        <v>8.5036979999999998E-2</v>
      </c>
      <c r="D2346">
        <v>8.9</v>
      </c>
      <c r="E2346">
        <f t="shared" si="61"/>
        <v>0.75680000000000003</v>
      </c>
    </row>
    <row r="2347" spans="1:5" ht="30" x14ac:dyDescent="0.25">
      <c r="A2347" s="3" t="s">
        <v>1534</v>
      </c>
      <c r="B2347" t="s">
        <v>181</v>
      </c>
      <c r="C2347">
        <v>3.6499999999999998E-2</v>
      </c>
      <c r="D2347">
        <v>54.81</v>
      </c>
      <c r="E2347">
        <f t="shared" si="61"/>
        <v>2.0005999999999999</v>
      </c>
    </row>
    <row r="2348" spans="1:5" x14ac:dyDescent="0.25">
      <c r="A2348" s="3" t="s">
        <v>1535</v>
      </c>
      <c r="B2348" t="s">
        <v>168</v>
      </c>
      <c r="C2348">
        <v>60.48</v>
      </c>
      <c r="D2348">
        <v>0.28999999999999998</v>
      </c>
      <c r="E2348">
        <f t="shared" si="61"/>
        <v>17.539200000000001</v>
      </c>
    </row>
    <row r="2349" spans="1:5" ht="30" x14ac:dyDescent="0.25">
      <c r="A2349" s="3" t="s">
        <v>1222</v>
      </c>
      <c r="B2349" t="s">
        <v>161</v>
      </c>
      <c r="C2349">
        <v>6.1620999999999997</v>
      </c>
      <c r="D2349">
        <v>0.6</v>
      </c>
      <c r="E2349">
        <f t="shared" si="61"/>
        <v>3.6972999999999998</v>
      </c>
    </row>
    <row r="2350" spans="1:5" ht="30" x14ac:dyDescent="0.25">
      <c r="A2350" s="3" t="s">
        <v>1223</v>
      </c>
      <c r="B2350" t="s">
        <v>161</v>
      </c>
      <c r="C2350">
        <v>6.1620999999999997</v>
      </c>
      <c r="D2350">
        <v>0.7</v>
      </c>
      <c r="E2350">
        <f t="shared" si="61"/>
        <v>4.3135000000000003</v>
      </c>
    </row>
    <row r="2351" spans="1:5" ht="30" x14ac:dyDescent="0.25">
      <c r="A2351" s="3" t="s">
        <v>1224</v>
      </c>
      <c r="B2351" t="s">
        <v>161</v>
      </c>
      <c r="C2351">
        <v>6.1620999999999997</v>
      </c>
      <c r="D2351">
        <v>0.09</v>
      </c>
      <c r="E2351">
        <f t="shared" si="61"/>
        <v>0.55459999999999998</v>
      </c>
    </row>
    <row r="2352" spans="1:5" ht="30" x14ac:dyDescent="0.25">
      <c r="A2352" s="3" t="s">
        <v>1225</v>
      </c>
      <c r="B2352" t="s">
        <v>161</v>
      </c>
      <c r="C2352">
        <v>6.1620999999999997</v>
      </c>
      <c r="D2352">
        <v>0.04</v>
      </c>
      <c r="E2352">
        <f t="shared" si="61"/>
        <v>0.2465</v>
      </c>
    </row>
    <row r="2353" spans="1:5" x14ac:dyDescent="0.25">
      <c r="A2353" s="3" t="s">
        <v>162</v>
      </c>
      <c r="B2353" t="s">
        <v>9</v>
      </c>
      <c r="C2353" t="s">
        <v>9</v>
      </c>
      <c r="D2353" t="s">
        <v>9</v>
      </c>
      <c r="E2353">
        <f>SUM(E2336:E2352)</f>
        <v>59.530699999999996</v>
      </c>
    </row>
    <row r="2355" spans="1:5" x14ac:dyDescent="0.25">
      <c r="A2355" s="3" t="s">
        <v>163</v>
      </c>
      <c r="B2355" t="s">
        <v>9</v>
      </c>
      <c r="C2355" t="s">
        <v>9</v>
      </c>
      <c r="D2355" t="s">
        <v>9</v>
      </c>
      <c r="E2355">
        <f>E2333+E2353</f>
        <v>113.2355</v>
      </c>
    </row>
    <row r="2356" spans="1:5" x14ac:dyDescent="0.25">
      <c r="A2356" s="3" t="s">
        <v>164</v>
      </c>
      <c r="B2356" t="s">
        <v>9</v>
      </c>
      <c r="C2356" t="s">
        <v>9</v>
      </c>
      <c r="D2356" s="2">
        <v>0</v>
      </c>
      <c r="E2356">
        <f>ROUND((E2355*D2356),4)</f>
        <v>0</v>
      </c>
    </row>
    <row r="2357" spans="1:5" x14ac:dyDescent="0.25">
      <c r="A2357" s="3" t="s">
        <v>165</v>
      </c>
      <c r="B2357" t="s">
        <v>9</v>
      </c>
      <c r="C2357" t="s">
        <v>9</v>
      </c>
      <c r="D2357" t="s">
        <v>9</v>
      </c>
      <c r="E2357">
        <f>SUM(E2355:E2356)</f>
        <v>113.2355</v>
      </c>
    </row>
    <row r="2359" spans="1:5" x14ac:dyDescent="0.25">
      <c r="A2359" s="3" t="s">
        <v>1536</v>
      </c>
      <c r="B2359" t="s">
        <v>814</v>
      </c>
    </row>
    <row r="2360" spans="1:5" x14ac:dyDescent="0.25">
      <c r="A2360" s="3" t="s">
        <v>1537</v>
      </c>
    </row>
    <row r="2361" spans="1:5" x14ac:dyDescent="0.25">
      <c r="A2361" s="3" t="s">
        <v>166</v>
      </c>
    </row>
    <row r="2363" spans="1:5" x14ac:dyDescent="0.25">
      <c r="A2363" s="3" t="s">
        <v>167</v>
      </c>
      <c r="B2363" t="s">
        <v>157</v>
      </c>
      <c r="C2363" t="s">
        <v>158</v>
      </c>
      <c r="D2363" t="s">
        <v>159</v>
      </c>
      <c r="E2363" t="s">
        <v>160</v>
      </c>
    </row>
    <row r="2364" spans="1:5" x14ac:dyDescent="0.25">
      <c r="A2364" s="3" t="s">
        <v>1538</v>
      </c>
      <c r="B2364" t="s">
        <v>168</v>
      </c>
      <c r="C2364">
        <v>1</v>
      </c>
      <c r="D2364">
        <v>2.6</v>
      </c>
      <c r="E2364">
        <f>ROUND((C2364*D2364),4)</f>
        <v>2.6</v>
      </c>
    </row>
    <row r="2365" spans="1:5" x14ac:dyDescent="0.25">
      <c r="A2365" s="3" t="s">
        <v>162</v>
      </c>
      <c r="B2365" t="s">
        <v>9</v>
      </c>
      <c r="C2365" t="s">
        <v>9</v>
      </c>
      <c r="D2365" t="s">
        <v>9</v>
      </c>
      <c r="E2365">
        <f>SUM(E2364:E2364)</f>
        <v>2.6</v>
      </c>
    </row>
    <row r="2367" spans="1:5" x14ac:dyDescent="0.25">
      <c r="A2367" s="3" t="s">
        <v>163</v>
      </c>
      <c r="B2367" t="s">
        <v>9</v>
      </c>
      <c r="C2367" t="s">
        <v>9</v>
      </c>
      <c r="D2367" t="s">
        <v>9</v>
      </c>
      <c r="E2367">
        <f>E2365</f>
        <v>2.6</v>
      </c>
    </row>
    <row r="2368" spans="1:5" x14ac:dyDescent="0.25">
      <c r="A2368" s="3" t="s">
        <v>164</v>
      </c>
      <c r="B2368" t="s">
        <v>9</v>
      </c>
      <c r="C2368" t="s">
        <v>9</v>
      </c>
      <c r="D2368" s="2">
        <v>0</v>
      </c>
      <c r="E2368">
        <f>ROUND((E2367*D2368),4)</f>
        <v>0</v>
      </c>
    </row>
    <row r="2369" spans="1:5" x14ac:dyDescent="0.25">
      <c r="A2369" s="3" t="s">
        <v>165</v>
      </c>
      <c r="B2369" t="s">
        <v>9</v>
      </c>
      <c r="C2369" t="s">
        <v>9</v>
      </c>
      <c r="D2369" t="s">
        <v>9</v>
      </c>
      <c r="E2369">
        <f>SUM(E2367:E2368)</f>
        <v>2.6</v>
      </c>
    </row>
    <row r="2371" spans="1:5" x14ac:dyDescent="0.25">
      <c r="A2371" s="3" t="s">
        <v>1539</v>
      </c>
      <c r="B2371" t="s">
        <v>818</v>
      </c>
    </row>
    <row r="2372" spans="1:5" ht="45" x14ac:dyDescent="0.25">
      <c r="A2372" s="3" t="s">
        <v>1540</v>
      </c>
    </row>
    <row r="2373" spans="1:5" x14ac:dyDescent="0.25">
      <c r="A2373" s="3" t="s">
        <v>166</v>
      </c>
    </row>
    <row r="2375" spans="1:5" x14ac:dyDescent="0.25">
      <c r="A2375" s="3" t="s">
        <v>156</v>
      </c>
      <c r="B2375" t="s">
        <v>157</v>
      </c>
      <c r="C2375" t="s">
        <v>158</v>
      </c>
      <c r="D2375" t="s">
        <v>159</v>
      </c>
      <c r="E2375" t="s">
        <v>160</v>
      </c>
    </row>
    <row r="2376" spans="1:5" x14ac:dyDescent="0.25">
      <c r="A2376" s="3" t="s">
        <v>1259</v>
      </c>
      <c r="B2376" t="s">
        <v>161</v>
      </c>
      <c r="C2376">
        <v>1</v>
      </c>
      <c r="D2376">
        <v>11.48</v>
      </c>
      <c r="E2376">
        <f>ROUND((C2376*D2376),4)</f>
        <v>11.48</v>
      </c>
    </row>
    <row r="2377" spans="1:5" x14ac:dyDescent="0.25">
      <c r="A2377" s="3" t="s">
        <v>1242</v>
      </c>
      <c r="B2377" t="s">
        <v>161</v>
      </c>
      <c r="C2377">
        <v>1</v>
      </c>
      <c r="D2377">
        <v>7.68</v>
      </c>
      <c r="E2377">
        <f>ROUND((C2377*D2377),4)</f>
        <v>7.68</v>
      </c>
    </row>
    <row r="2378" spans="1:5" x14ac:dyDescent="0.25">
      <c r="A2378" s="3" t="s">
        <v>162</v>
      </c>
      <c r="B2378" t="s">
        <v>9</v>
      </c>
      <c r="C2378" t="s">
        <v>9</v>
      </c>
      <c r="D2378" t="s">
        <v>9</v>
      </c>
      <c r="E2378">
        <f>SUM(E2376:E2377)</f>
        <v>19.16</v>
      </c>
    </row>
    <row r="2380" spans="1:5" x14ac:dyDescent="0.25">
      <c r="A2380" s="3" t="s">
        <v>167</v>
      </c>
      <c r="B2380" t="s">
        <v>157</v>
      </c>
      <c r="C2380" t="s">
        <v>158</v>
      </c>
      <c r="D2380" t="s">
        <v>159</v>
      </c>
      <c r="E2380" t="s">
        <v>160</v>
      </c>
    </row>
    <row r="2381" spans="1:5" x14ac:dyDescent="0.25">
      <c r="A2381" s="3" t="s">
        <v>1244</v>
      </c>
      <c r="B2381" t="s">
        <v>168</v>
      </c>
      <c r="C2381">
        <v>5.7999999999999996E-3</v>
      </c>
      <c r="D2381">
        <v>6.93</v>
      </c>
      <c r="E2381">
        <f t="shared" ref="E2381:E2392" si="62">ROUND((C2381*D2381),4)</f>
        <v>4.02E-2</v>
      </c>
    </row>
    <row r="2382" spans="1:5" x14ac:dyDescent="0.25">
      <c r="A2382" s="3" t="s">
        <v>1245</v>
      </c>
      <c r="B2382" t="s">
        <v>186</v>
      </c>
      <c r="C2382">
        <v>2.76E-2</v>
      </c>
      <c r="D2382">
        <v>33.270000000000003</v>
      </c>
      <c r="E2382">
        <f t="shared" si="62"/>
        <v>0.91830000000000001</v>
      </c>
    </row>
    <row r="2383" spans="1:5" x14ac:dyDescent="0.25">
      <c r="A2383" s="3" t="s">
        <v>1246</v>
      </c>
      <c r="B2383" t="s">
        <v>168</v>
      </c>
      <c r="C2383">
        <v>2.76E-2</v>
      </c>
      <c r="D2383">
        <v>27.73</v>
      </c>
      <c r="E2383">
        <f t="shared" si="62"/>
        <v>0.76529999999999998</v>
      </c>
    </row>
    <row r="2384" spans="1:5" x14ac:dyDescent="0.25">
      <c r="A2384" s="3" t="s">
        <v>1247</v>
      </c>
      <c r="B2384" t="s">
        <v>168</v>
      </c>
      <c r="C2384">
        <v>2.76E-2</v>
      </c>
      <c r="D2384">
        <v>11.73</v>
      </c>
      <c r="E2384">
        <f t="shared" si="62"/>
        <v>0.32369999999999999</v>
      </c>
    </row>
    <row r="2385" spans="1:5" x14ac:dyDescent="0.25">
      <c r="A2385" s="3" t="s">
        <v>1248</v>
      </c>
      <c r="B2385" t="s">
        <v>168</v>
      </c>
      <c r="C2385">
        <v>5.7999999999999996E-3</v>
      </c>
      <c r="D2385">
        <v>93.94</v>
      </c>
      <c r="E2385">
        <f t="shared" si="62"/>
        <v>0.54490000000000005</v>
      </c>
    </row>
    <row r="2386" spans="1:5" ht="30" x14ac:dyDescent="0.25">
      <c r="A2386" s="3" t="s">
        <v>1250</v>
      </c>
      <c r="B2386" t="s">
        <v>168</v>
      </c>
      <c r="C2386">
        <v>5.7999999999999996E-3</v>
      </c>
      <c r="D2386">
        <v>16</v>
      </c>
      <c r="E2386">
        <f t="shared" si="62"/>
        <v>9.2799999999999994E-2</v>
      </c>
    </row>
    <row r="2387" spans="1:5" ht="45" x14ac:dyDescent="0.25">
      <c r="A2387" s="3" t="s">
        <v>1541</v>
      </c>
      <c r="B2387" t="s">
        <v>168</v>
      </c>
      <c r="C2387">
        <v>1</v>
      </c>
      <c r="D2387">
        <v>45.02</v>
      </c>
      <c r="E2387">
        <f t="shared" si="62"/>
        <v>45.02</v>
      </c>
    </row>
    <row r="2388" spans="1:5" x14ac:dyDescent="0.25">
      <c r="A2388" s="3" t="s">
        <v>1251</v>
      </c>
      <c r="B2388" t="s">
        <v>186</v>
      </c>
      <c r="C2388">
        <v>2.76E-2</v>
      </c>
      <c r="D2388">
        <v>8.9</v>
      </c>
      <c r="E2388">
        <f t="shared" si="62"/>
        <v>0.24560000000000001</v>
      </c>
    </row>
    <row r="2389" spans="1:5" ht="30" x14ac:dyDescent="0.25">
      <c r="A2389" s="3" t="s">
        <v>1222</v>
      </c>
      <c r="B2389" t="s">
        <v>161</v>
      </c>
      <c r="C2389">
        <v>2</v>
      </c>
      <c r="D2389">
        <v>0.6</v>
      </c>
      <c r="E2389">
        <f t="shared" si="62"/>
        <v>1.2</v>
      </c>
    </row>
    <row r="2390" spans="1:5" ht="30" x14ac:dyDescent="0.25">
      <c r="A2390" s="3" t="s">
        <v>1223</v>
      </c>
      <c r="B2390" t="s">
        <v>161</v>
      </c>
      <c r="C2390">
        <v>2</v>
      </c>
      <c r="D2390">
        <v>0.7</v>
      </c>
      <c r="E2390">
        <f t="shared" si="62"/>
        <v>1.4</v>
      </c>
    </row>
    <row r="2391" spans="1:5" ht="30" x14ac:dyDescent="0.25">
      <c r="A2391" s="3" t="s">
        <v>1224</v>
      </c>
      <c r="B2391" t="s">
        <v>161</v>
      </c>
      <c r="C2391">
        <v>2</v>
      </c>
      <c r="D2391">
        <v>0.09</v>
      </c>
      <c r="E2391">
        <f t="shared" si="62"/>
        <v>0.18</v>
      </c>
    </row>
    <row r="2392" spans="1:5" ht="30" x14ac:dyDescent="0.25">
      <c r="A2392" s="3" t="s">
        <v>1225</v>
      </c>
      <c r="B2392" t="s">
        <v>161</v>
      </c>
      <c r="C2392">
        <v>2</v>
      </c>
      <c r="D2392">
        <v>0.04</v>
      </c>
      <c r="E2392">
        <f t="shared" si="62"/>
        <v>0.08</v>
      </c>
    </row>
    <row r="2393" spans="1:5" x14ac:dyDescent="0.25">
      <c r="A2393" s="3" t="s">
        <v>162</v>
      </c>
      <c r="B2393" t="s">
        <v>9</v>
      </c>
      <c r="C2393" t="s">
        <v>9</v>
      </c>
      <c r="D2393" t="s">
        <v>9</v>
      </c>
      <c r="E2393">
        <f>SUM(E2381:E2392)</f>
        <v>50.810800000000008</v>
      </c>
    </row>
    <row r="2395" spans="1:5" x14ac:dyDescent="0.25">
      <c r="A2395" s="3" t="s">
        <v>163</v>
      </c>
      <c r="B2395" t="s">
        <v>9</v>
      </c>
      <c r="C2395" t="s">
        <v>9</v>
      </c>
      <c r="D2395" t="s">
        <v>9</v>
      </c>
      <c r="E2395">
        <f>E2378+E2393</f>
        <v>69.970800000000011</v>
      </c>
    </row>
    <row r="2396" spans="1:5" x14ac:dyDescent="0.25">
      <c r="A2396" s="3" t="s">
        <v>164</v>
      </c>
      <c r="B2396" t="s">
        <v>9</v>
      </c>
      <c r="C2396" t="s">
        <v>9</v>
      </c>
      <c r="D2396" s="2">
        <v>0</v>
      </c>
      <c r="E2396">
        <f>ROUND((E2395*D2396),4)</f>
        <v>0</v>
      </c>
    </row>
    <row r="2397" spans="1:5" x14ac:dyDescent="0.25">
      <c r="A2397" s="3" t="s">
        <v>165</v>
      </c>
      <c r="B2397" t="s">
        <v>9</v>
      </c>
      <c r="C2397" t="s">
        <v>9</v>
      </c>
      <c r="D2397" t="s">
        <v>9</v>
      </c>
      <c r="E2397">
        <f>SUM(E2395:E2396)</f>
        <v>69.970800000000011</v>
      </c>
    </row>
    <row r="2399" spans="1:5" x14ac:dyDescent="0.25">
      <c r="A2399" s="3" t="s">
        <v>1542</v>
      </c>
      <c r="B2399" t="s">
        <v>822</v>
      </c>
    </row>
    <row r="2400" spans="1:5" ht="30" x14ac:dyDescent="0.25">
      <c r="A2400" s="3" t="s">
        <v>1543</v>
      </c>
    </row>
    <row r="2401" spans="1:5" x14ac:dyDescent="0.25">
      <c r="A2401" s="3" t="s">
        <v>166</v>
      </c>
    </row>
    <row r="2403" spans="1:5" x14ac:dyDescent="0.25">
      <c r="A2403" s="3" t="s">
        <v>156</v>
      </c>
      <c r="B2403" t="s">
        <v>157</v>
      </c>
      <c r="C2403" t="s">
        <v>158</v>
      </c>
      <c r="D2403" t="s">
        <v>159</v>
      </c>
      <c r="E2403" t="s">
        <v>160</v>
      </c>
    </row>
    <row r="2404" spans="1:5" x14ac:dyDescent="0.25">
      <c r="A2404" s="3" t="s">
        <v>1259</v>
      </c>
      <c r="B2404" t="s">
        <v>161</v>
      </c>
      <c r="C2404">
        <v>0.25</v>
      </c>
      <c r="D2404">
        <v>11.48</v>
      </c>
      <c r="E2404">
        <f>ROUND((C2404*D2404),4)</f>
        <v>2.87</v>
      </c>
    </row>
    <row r="2405" spans="1:5" x14ac:dyDescent="0.25">
      <c r="A2405" s="3" t="s">
        <v>162</v>
      </c>
      <c r="B2405" t="s">
        <v>9</v>
      </c>
      <c r="C2405" t="s">
        <v>9</v>
      </c>
      <c r="D2405" t="s">
        <v>9</v>
      </c>
      <c r="E2405">
        <f>SUM(E2404:E2404)</f>
        <v>2.87</v>
      </c>
    </row>
    <row r="2407" spans="1:5" x14ac:dyDescent="0.25">
      <c r="A2407" s="3" t="s">
        <v>167</v>
      </c>
      <c r="B2407" t="s">
        <v>157</v>
      </c>
      <c r="C2407" t="s">
        <v>158</v>
      </c>
      <c r="D2407" t="s">
        <v>159</v>
      </c>
      <c r="E2407" t="s">
        <v>160</v>
      </c>
    </row>
    <row r="2408" spans="1:5" x14ac:dyDescent="0.25">
      <c r="A2408" s="3" t="s">
        <v>1244</v>
      </c>
      <c r="B2408" t="s">
        <v>168</v>
      </c>
      <c r="C2408">
        <v>7.2499999999999995E-4</v>
      </c>
      <c r="D2408">
        <v>6.93</v>
      </c>
      <c r="E2408">
        <f t="shared" ref="E2408:E2420" si="63">ROUND((C2408*D2408),4)</f>
        <v>5.0000000000000001E-3</v>
      </c>
    </row>
    <row r="2409" spans="1:5" x14ac:dyDescent="0.25">
      <c r="A2409" s="3" t="s">
        <v>1245</v>
      </c>
      <c r="B2409" t="s">
        <v>186</v>
      </c>
      <c r="C2409">
        <v>3.4499999999999999E-3</v>
      </c>
      <c r="D2409">
        <v>33.270000000000003</v>
      </c>
      <c r="E2409">
        <f t="shared" si="63"/>
        <v>0.1148</v>
      </c>
    </row>
    <row r="2410" spans="1:5" ht="30" x14ac:dyDescent="0.25">
      <c r="A2410" s="3" t="s">
        <v>1544</v>
      </c>
      <c r="B2410" t="s">
        <v>182</v>
      </c>
      <c r="C2410">
        <v>1</v>
      </c>
      <c r="D2410">
        <v>0.68</v>
      </c>
      <c r="E2410">
        <f t="shared" si="63"/>
        <v>0.68</v>
      </c>
    </row>
    <row r="2411" spans="1:5" x14ac:dyDescent="0.25">
      <c r="A2411" s="3" t="s">
        <v>1246</v>
      </c>
      <c r="B2411" t="s">
        <v>168</v>
      </c>
      <c r="C2411">
        <v>3.4499999999999999E-3</v>
      </c>
      <c r="D2411">
        <v>27.73</v>
      </c>
      <c r="E2411">
        <f t="shared" si="63"/>
        <v>9.5699999999999993E-2</v>
      </c>
    </row>
    <row r="2412" spans="1:5" x14ac:dyDescent="0.25">
      <c r="A2412" s="3" t="s">
        <v>1247</v>
      </c>
      <c r="B2412" t="s">
        <v>168</v>
      </c>
      <c r="C2412">
        <v>3.4499999999999999E-3</v>
      </c>
      <c r="D2412">
        <v>11.73</v>
      </c>
      <c r="E2412">
        <f t="shared" si="63"/>
        <v>4.0500000000000001E-2</v>
      </c>
    </row>
    <row r="2413" spans="1:5" x14ac:dyDescent="0.25">
      <c r="A2413" s="3" t="s">
        <v>1248</v>
      </c>
      <c r="B2413" t="s">
        <v>168</v>
      </c>
      <c r="C2413">
        <v>7.2499999999999995E-4</v>
      </c>
      <c r="D2413">
        <v>93.94</v>
      </c>
      <c r="E2413">
        <f t="shared" si="63"/>
        <v>6.8099999999999994E-2</v>
      </c>
    </row>
    <row r="2414" spans="1:5" ht="30" x14ac:dyDescent="0.25">
      <c r="A2414" s="3" t="s">
        <v>1545</v>
      </c>
      <c r="B2414" t="s">
        <v>168</v>
      </c>
      <c r="C2414">
        <v>1</v>
      </c>
      <c r="D2414">
        <v>5.61</v>
      </c>
      <c r="E2414">
        <f t="shared" si="63"/>
        <v>5.61</v>
      </c>
    </row>
    <row r="2415" spans="1:5" ht="30" x14ac:dyDescent="0.25">
      <c r="A2415" s="3" t="s">
        <v>1250</v>
      </c>
      <c r="B2415" t="s">
        <v>168</v>
      </c>
      <c r="C2415">
        <v>7.2499999999999995E-4</v>
      </c>
      <c r="D2415">
        <v>16</v>
      </c>
      <c r="E2415">
        <f t="shared" si="63"/>
        <v>1.1599999999999999E-2</v>
      </c>
    </row>
    <row r="2416" spans="1:5" x14ac:dyDescent="0.25">
      <c r="A2416" s="3" t="s">
        <v>1251</v>
      </c>
      <c r="B2416" t="s">
        <v>186</v>
      </c>
      <c r="C2416">
        <v>3.4499999999999999E-3</v>
      </c>
      <c r="D2416">
        <v>8.9</v>
      </c>
      <c r="E2416">
        <f t="shared" si="63"/>
        <v>3.0700000000000002E-2</v>
      </c>
    </row>
    <row r="2417" spans="1:5" ht="30" x14ac:dyDescent="0.25">
      <c r="A2417" s="3" t="s">
        <v>1222</v>
      </c>
      <c r="B2417" t="s">
        <v>161</v>
      </c>
      <c r="C2417">
        <v>0.25</v>
      </c>
      <c r="D2417">
        <v>0.6</v>
      </c>
      <c r="E2417">
        <f t="shared" si="63"/>
        <v>0.15</v>
      </c>
    </row>
    <row r="2418" spans="1:5" ht="30" x14ac:dyDescent="0.25">
      <c r="A2418" s="3" t="s">
        <v>1223</v>
      </c>
      <c r="B2418" t="s">
        <v>161</v>
      </c>
      <c r="C2418">
        <v>0.25</v>
      </c>
      <c r="D2418">
        <v>0.7</v>
      </c>
      <c r="E2418">
        <f t="shared" si="63"/>
        <v>0.17499999999999999</v>
      </c>
    </row>
    <row r="2419" spans="1:5" ht="30" x14ac:dyDescent="0.25">
      <c r="A2419" s="3" t="s">
        <v>1224</v>
      </c>
      <c r="B2419" t="s">
        <v>161</v>
      </c>
      <c r="C2419">
        <v>0.25</v>
      </c>
      <c r="D2419">
        <v>0.09</v>
      </c>
      <c r="E2419">
        <f t="shared" si="63"/>
        <v>2.2499999999999999E-2</v>
      </c>
    </row>
    <row r="2420" spans="1:5" ht="30" x14ac:dyDescent="0.25">
      <c r="A2420" s="3" t="s">
        <v>1225</v>
      </c>
      <c r="B2420" t="s">
        <v>161</v>
      </c>
      <c r="C2420">
        <v>0.25</v>
      </c>
      <c r="D2420">
        <v>0.04</v>
      </c>
      <c r="E2420">
        <f t="shared" si="63"/>
        <v>0.01</v>
      </c>
    </row>
    <row r="2421" spans="1:5" x14ac:dyDescent="0.25">
      <c r="A2421" s="3" t="s">
        <v>162</v>
      </c>
      <c r="B2421" t="s">
        <v>9</v>
      </c>
      <c r="C2421" t="s">
        <v>9</v>
      </c>
      <c r="D2421" t="s">
        <v>9</v>
      </c>
      <c r="E2421">
        <f>SUM(E2408:E2420)</f>
        <v>7.0139000000000005</v>
      </c>
    </row>
    <row r="2423" spans="1:5" x14ac:dyDescent="0.25">
      <c r="A2423" s="3" t="s">
        <v>163</v>
      </c>
      <c r="B2423" t="s">
        <v>9</v>
      </c>
      <c r="C2423" t="s">
        <v>9</v>
      </c>
      <c r="D2423" t="s">
        <v>9</v>
      </c>
      <c r="E2423">
        <f>E2405+E2421</f>
        <v>9.8839000000000006</v>
      </c>
    </row>
    <row r="2424" spans="1:5" x14ac:dyDescent="0.25">
      <c r="A2424" s="3" t="s">
        <v>164</v>
      </c>
      <c r="B2424" t="s">
        <v>9</v>
      </c>
      <c r="C2424" t="s">
        <v>9</v>
      </c>
      <c r="D2424" s="2">
        <v>0</v>
      </c>
      <c r="E2424">
        <f>ROUND((E2423*D2424),4)</f>
        <v>0</v>
      </c>
    </row>
    <row r="2425" spans="1:5" x14ac:dyDescent="0.25">
      <c r="A2425" s="3" t="s">
        <v>165</v>
      </c>
      <c r="B2425" t="s">
        <v>9</v>
      </c>
      <c r="C2425" t="s">
        <v>9</v>
      </c>
      <c r="D2425" t="s">
        <v>9</v>
      </c>
      <c r="E2425">
        <f>SUM(E2423:E2424)</f>
        <v>9.8839000000000006</v>
      </c>
    </row>
    <row r="2427" spans="1:5" x14ac:dyDescent="0.25">
      <c r="A2427" s="3" t="s">
        <v>1546</v>
      </c>
      <c r="B2427" t="s">
        <v>827</v>
      </c>
    </row>
    <row r="2428" spans="1:5" ht="30" x14ac:dyDescent="0.25">
      <c r="A2428" s="3" t="s">
        <v>1547</v>
      </c>
    </row>
    <row r="2429" spans="1:5" x14ac:dyDescent="0.25">
      <c r="A2429" s="3" t="s">
        <v>166</v>
      </c>
    </row>
    <row r="2431" spans="1:5" x14ac:dyDescent="0.25">
      <c r="A2431" s="3" t="s">
        <v>167</v>
      </c>
      <c r="B2431" t="s">
        <v>157</v>
      </c>
      <c r="C2431" t="s">
        <v>158</v>
      </c>
      <c r="D2431" t="s">
        <v>159</v>
      </c>
      <c r="E2431" t="s">
        <v>160</v>
      </c>
    </row>
    <row r="2432" spans="1:5" ht="30" x14ac:dyDescent="0.25">
      <c r="A2432" s="3" t="s">
        <v>1548</v>
      </c>
      <c r="B2432" t="s">
        <v>168</v>
      </c>
      <c r="C2432">
        <v>1</v>
      </c>
      <c r="D2432">
        <v>12.45</v>
      </c>
      <c r="E2432">
        <f>ROUND((C2432*D2432),4)</f>
        <v>12.45</v>
      </c>
    </row>
    <row r="2433" spans="1:5" x14ac:dyDescent="0.25">
      <c r="A2433" s="3" t="s">
        <v>162</v>
      </c>
      <c r="B2433" t="s">
        <v>9</v>
      </c>
      <c r="C2433" t="s">
        <v>9</v>
      </c>
      <c r="D2433" t="s">
        <v>9</v>
      </c>
      <c r="E2433">
        <f>SUM(E2432:E2432)</f>
        <v>12.45</v>
      </c>
    </row>
    <row r="2435" spans="1:5" x14ac:dyDescent="0.25">
      <c r="A2435" s="3" t="s">
        <v>163</v>
      </c>
      <c r="B2435" t="s">
        <v>9</v>
      </c>
      <c r="C2435" t="s">
        <v>9</v>
      </c>
      <c r="D2435" t="s">
        <v>9</v>
      </c>
      <c r="E2435">
        <f>E2433</f>
        <v>12.45</v>
      </c>
    </row>
    <row r="2436" spans="1:5" x14ac:dyDescent="0.25">
      <c r="A2436" s="3" t="s">
        <v>164</v>
      </c>
      <c r="B2436" t="s">
        <v>9</v>
      </c>
      <c r="C2436" t="s">
        <v>9</v>
      </c>
      <c r="D2436" s="2">
        <v>0</v>
      </c>
      <c r="E2436">
        <f>ROUND((E2435*D2436),4)</f>
        <v>0</v>
      </c>
    </row>
    <row r="2437" spans="1:5" x14ac:dyDescent="0.25">
      <c r="A2437" s="3" t="s">
        <v>165</v>
      </c>
      <c r="B2437" t="s">
        <v>9</v>
      </c>
      <c r="C2437" t="s">
        <v>9</v>
      </c>
      <c r="D2437" t="s">
        <v>9</v>
      </c>
      <c r="E2437">
        <f>SUM(E2435:E2436)</f>
        <v>12.45</v>
      </c>
    </row>
    <row r="2439" spans="1:5" x14ac:dyDescent="0.25">
      <c r="A2439" s="3" t="s">
        <v>1549</v>
      </c>
      <c r="B2439" t="s">
        <v>831</v>
      </c>
    </row>
    <row r="2440" spans="1:5" ht="30" x14ac:dyDescent="0.25">
      <c r="A2440" s="3" t="s">
        <v>1550</v>
      </c>
    </row>
    <row r="2441" spans="1:5" x14ac:dyDescent="0.25">
      <c r="A2441" s="3" t="s">
        <v>166</v>
      </c>
    </row>
    <row r="2443" spans="1:5" x14ac:dyDescent="0.25">
      <c r="A2443" s="3" t="s">
        <v>167</v>
      </c>
      <c r="B2443" t="s">
        <v>157</v>
      </c>
      <c r="C2443" t="s">
        <v>158</v>
      </c>
      <c r="D2443" t="s">
        <v>159</v>
      </c>
      <c r="E2443" t="s">
        <v>160</v>
      </c>
    </row>
    <row r="2444" spans="1:5" ht="30" x14ac:dyDescent="0.25">
      <c r="A2444" s="3" t="s">
        <v>1551</v>
      </c>
      <c r="B2444" t="s">
        <v>168</v>
      </c>
      <c r="C2444">
        <v>1</v>
      </c>
      <c r="D2444">
        <v>12.45</v>
      </c>
      <c r="E2444">
        <f>ROUND((C2444*D2444),4)</f>
        <v>12.45</v>
      </c>
    </row>
    <row r="2445" spans="1:5" x14ac:dyDescent="0.25">
      <c r="A2445" s="3" t="s">
        <v>162</v>
      </c>
      <c r="B2445" t="s">
        <v>9</v>
      </c>
      <c r="C2445" t="s">
        <v>9</v>
      </c>
      <c r="D2445" t="s">
        <v>9</v>
      </c>
      <c r="E2445">
        <f>SUM(E2444:E2444)</f>
        <v>12.45</v>
      </c>
    </row>
    <row r="2447" spans="1:5" x14ac:dyDescent="0.25">
      <c r="A2447" s="3" t="s">
        <v>163</v>
      </c>
      <c r="B2447" t="s">
        <v>9</v>
      </c>
      <c r="C2447" t="s">
        <v>9</v>
      </c>
      <c r="D2447" t="s">
        <v>9</v>
      </c>
      <c r="E2447">
        <f>E2445</f>
        <v>12.45</v>
      </c>
    </row>
    <row r="2448" spans="1:5" x14ac:dyDescent="0.25">
      <c r="A2448" s="3" t="s">
        <v>164</v>
      </c>
      <c r="B2448" t="s">
        <v>9</v>
      </c>
      <c r="C2448" t="s">
        <v>9</v>
      </c>
      <c r="D2448" s="2">
        <v>0</v>
      </c>
      <c r="E2448">
        <f>ROUND((E2447*D2448),4)</f>
        <v>0</v>
      </c>
    </row>
    <row r="2449" spans="1:5" x14ac:dyDescent="0.25">
      <c r="A2449" s="3" t="s">
        <v>165</v>
      </c>
      <c r="B2449" t="s">
        <v>9</v>
      </c>
      <c r="C2449" t="s">
        <v>9</v>
      </c>
      <c r="D2449" t="s">
        <v>9</v>
      </c>
      <c r="E2449">
        <f>SUM(E2447:E2448)</f>
        <v>12.45</v>
      </c>
    </row>
    <row r="2451" spans="1:5" x14ac:dyDescent="0.25">
      <c r="A2451" s="3" t="s">
        <v>1552</v>
      </c>
      <c r="B2451" t="s">
        <v>836</v>
      </c>
    </row>
    <row r="2452" spans="1:5" x14ac:dyDescent="0.25">
      <c r="A2452" s="3" t="s">
        <v>1553</v>
      </c>
    </row>
    <row r="2453" spans="1:5" x14ac:dyDescent="0.25">
      <c r="A2453" s="3" t="s">
        <v>166</v>
      </c>
    </row>
    <row r="2455" spans="1:5" x14ac:dyDescent="0.25">
      <c r="A2455" s="3" t="s">
        <v>167</v>
      </c>
      <c r="B2455" t="s">
        <v>157</v>
      </c>
      <c r="C2455" t="s">
        <v>158</v>
      </c>
      <c r="D2455" t="s">
        <v>159</v>
      </c>
      <c r="E2455" t="s">
        <v>160</v>
      </c>
    </row>
    <row r="2456" spans="1:5" ht="30" x14ac:dyDescent="0.25">
      <c r="A2456" s="3" t="s">
        <v>1554</v>
      </c>
      <c r="B2456" t="s">
        <v>168</v>
      </c>
      <c r="C2456">
        <v>1</v>
      </c>
      <c r="D2456">
        <v>57.85</v>
      </c>
      <c r="E2456">
        <f>ROUND((C2456*D2456),4)</f>
        <v>57.85</v>
      </c>
    </row>
    <row r="2457" spans="1:5" x14ac:dyDescent="0.25">
      <c r="A2457" s="3" t="s">
        <v>162</v>
      </c>
      <c r="B2457" t="s">
        <v>9</v>
      </c>
      <c r="C2457" t="s">
        <v>9</v>
      </c>
      <c r="D2457" t="s">
        <v>9</v>
      </c>
      <c r="E2457">
        <f>SUM(E2456:E2456)</f>
        <v>57.85</v>
      </c>
    </row>
    <row r="2459" spans="1:5" x14ac:dyDescent="0.25">
      <c r="A2459" s="3" t="s">
        <v>163</v>
      </c>
      <c r="B2459" t="s">
        <v>9</v>
      </c>
      <c r="C2459" t="s">
        <v>9</v>
      </c>
      <c r="D2459" t="s">
        <v>9</v>
      </c>
      <c r="E2459">
        <f>E2457</f>
        <v>57.85</v>
      </c>
    </row>
    <row r="2460" spans="1:5" x14ac:dyDescent="0.25">
      <c r="A2460" s="3" t="s">
        <v>164</v>
      </c>
      <c r="B2460" t="s">
        <v>9</v>
      </c>
      <c r="C2460" t="s">
        <v>9</v>
      </c>
      <c r="D2460" s="2">
        <v>0</v>
      </c>
      <c r="E2460">
        <f>ROUND((E2459*D2460),4)</f>
        <v>0</v>
      </c>
    </row>
    <row r="2461" spans="1:5" x14ac:dyDescent="0.25">
      <c r="A2461" s="3" t="s">
        <v>165</v>
      </c>
      <c r="B2461" t="s">
        <v>9</v>
      </c>
      <c r="C2461" t="s">
        <v>9</v>
      </c>
      <c r="D2461" t="s">
        <v>9</v>
      </c>
      <c r="E2461">
        <f>SUM(E2459:E2460)</f>
        <v>57.85</v>
      </c>
    </row>
    <row r="2463" spans="1:5" x14ac:dyDescent="0.25">
      <c r="A2463" s="3" t="s">
        <v>1555</v>
      </c>
      <c r="B2463" t="s">
        <v>841</v>
      </c>
    </row>
    <row r="2464" spans="1:5" ht="30" x14ac:dyDescent="0.25">
      <c r="A2464" s="3" t="s">
        <v>1556</v>
      </c>
    </row>
    <row r="2465" spans="1:5" x14ac:dyDescent="0.25">
      <c r="A2465" s="3" t="s">
        <v>166</v>
      </c>
    </row>
    <row r="2467" spans="1:5" x14ac:dyDescent="0.25">
      <c r="A2467" s="3" t="s">
        <v>156</v>
      </c>
      <c r="B2467" t="s">
        <v>157</v>
      </c>
      <c r="C2467" t="s">
        <v>158</v>
      </c>
      <c r="D2467" t="s">
        <v>159</v>
      </c>
      <c r="E2467" t="s">
        <v>160</v>
      </c>
    </row>
    <row r="2468" spans="1:5" x14ac:dyDescent="0.25">
      <c r="A2468" s="3" t="s">
        <v>1298</v>
      </c>
      <c r="B2468" t="s">
        <v>161</v>
      </c>
      <c r="C2468">
        <v>0.9</v>
      </c>
      <c r="D2468">
        <v>4.7699999999999996</v>
      </c>
      <c r="E2468">
        <f>ROUND((C2468*D2468),4)</f>
        <v>4.2930000000000001</v>
      </c>
    </row>
    <row r="2469" spans="1:5" x14ac:dyDescent="0.25">
      <c r="A2469" s="3" t="s">
        <v>1273</v>
      </c>
      <c r="B2469" t="s">
        <v>161</v>
      </c>
      <c r="C2469">
        <v>0.9</v>
      </c>
      <c r="D2469">
        <v>6.49</v>
      </c>
      <c r="E2469">
        <f>ROUND((C2469*D2469),4)</f>
        <v>5.8410000000000002</v>
      </c>
    </row>
    <row r="2470" spans="1:5" x14ac:dyDescent="0.25">
      <c r="A2470" s="3" t="s">
        <v>162</v>
      </c>
      <c r="B2470" t="s">
        <v>9</v>
      </c>
      <c r="C2470" t="s">
        <v>9</v>
      </c>
      <c r="D2470" t="s">
        <v>9</v>
      </c>
      <c r="E2470">
        <f>SUM(E2468:E2469)</f>
        <v>10.134</v>
      </c>
    </row>
    <row r="2472" spans="1:5" x14ac:dyDescent="0.25">
      <c r="A2472" s="3" t="s">
        <v>167</v>
      </c>
      <c r="B2472" t="s">
        <v>157</v>
      </c>
      <c r="C2472" t="s">
        <v>158</v>
      </c>
      <c r="D2472" t="s">
        <v>159</v>
      </c>
      <c r="E2472" t="s">
        <v>160</v>
      </c>
    </row>
    <row r="2473" spans="1:5" x14ac:dyDescent="0.25">
      <c r="A2473" s="3" t="s">
        <v>1557</v>
      </c>
      <c r="B2473" t="s">
        <v>168</v>
      </c>
      <c r="C2473">
        <v>1</v>
      </c>
      <c r="D2473">
        <v>51.8</v>
      </c>
      <c r="E2473">
        <f>ROUND((C2473*D2473),4)</f>
        <v>51.8</v>
      </c>
    </row>
    <row r="2474" spans="1:5" x14ac:dyDescent="0.25">
      <c r="A2474" s="3" t="s">
        <v>162</v>
      </c>
      <c r="B2474" t="s">
        <v>9</v>
      </c>
      <c r="C2474" t="s">
        <v>9</v>
      </c>
      <c r="D2474" t="s">
        <v>9</v>
      </c>
      <c r="E2474">
        <f>SUM(E2473:E2473)</f>
        <v>51.8</v>
      </c>
    </row>
    <row r="2476" spans="1:5" x14ac:dyDescent="0.25">
      <c r="A2476" s="3" t="s">
        <v>163</v>
      </c>
      <c r="B2476" t="s">
        <v>9</v>
      </c>
      <c r="C2476" t="s">
        <v>9</v>
      </c>
      <c r="D2476" t="s">
        <v>9</v>
      </c>
      <c r="E2476">
        <f>E2470+E2474</f>
        <v>61.933999999999997</v>
      </c>
    </row>
    <row r="2477" spans="1:5" x14ac:dyDescent="0.25">
      <c r="A2477" s="3" t="s">
        <v>164</v>
      </c>
      <c r="B2477" t="s">
        <v>9</v>
      </c>
      <c r="C2477" t="s">
        <v>9</v>
      </c>
      <c r="D2477" s="2">
        <v>0</v>
      </c>
      <c r="E2477">
        <f>ROUND((E2476*D2477),4)</f>
        <v>0</v>
      </c>
    </row>
    <row r="2478" spans="1:5" x14ac:dyDescent="0.25">
      <c r="A2478" s="3" t="s">
        <v>165</v>
      </c>
      <c r="B2478" t="s">
        <v>9</v>
      </c>
      <c r="C2478" t="s">
        <v>9</v>
      </c>
      <c r="D2478" t="s">
        <v>9</v>
      </c>
      <c r="E2478">
        <f>SUM(E2476:E2477)</f>
        <v>61.933999999999997</v>
      </c>
    </row>
    <row r="2480" spans="1:5" x14ac:dyDescent="0.25">
      <c r="A2480" s="3" t="s">
        <v>1558</v>
      </c>
      <c r="B2480" t="s">
        <v>80</v>
      </c>
    </row>
    <row r="2481" spans="1:5" ht="30" x14ac:dyDescent="0.25">
      <c r="A2481" s="3" t="s">
        <v>1559</v>
      </c>
    </row>
    <row r="2482" spans="1:5" x14ac:dyDescent="0.25">
      <c r="A2482" s="3" t="s">
        <v>169</v>
      </c>
    </row>
    <row r="2484" spans="1:5" x14ac:dyDescent="0.25">
      <c r="A2484" s="3" t="s">
        <v>156</v>
      </c>
      <c r="B2484" t="s">
        <v>157</v>
      </c>
      <c r="C2484" t="s">
        <v>158</v>
      </c>
      <c r="D2484" t="s">
        <v>159</v>
      </c>
      <c r="E2484" t="s">
        <v>160</v>
      </c>
    </row>
    <row r="2485" spans="1:5" x14ac:dyDescent="0.25">
      <c r="A2485" s="3" t="s">
        <v>1258</v>
      </c>
      <c r="B2485" t="s">
        <v>161</v>
      </c>
      <c r="C2485">
        <v>0.2</v>
      </c>
      <c r="D2485">
        <v>8.66</v>
      </c>
      <c r="E2485">
        <f>ROUND((C2485*D2485),4)</f>
        <v>1.732</v>
      </c>
    </row>
    <row r="2486" spans="1:5" x14ac:dyDescent="0.25">
      <c r="A2486" s="3" t="s">
        <v>1259</v>
      </c>
      <c r="B2486" t="s">
        <v>161</v>
      </c>
      <c r="C2486">
        <v>0.2</v>
      </c>
      <c r="D2486">
        <v>11.48</v>
      </c>
      <c r="E2486">
        <f>ROUND((C2486*D2486),4)</f>
        <v>2.2959999999999998</v>
      </c>
    </row>
    <row r="2487" spans="1:5" x14ac:dyDescent="0.25">
      <c r="A2487" s="3" t="s">
        <v>162</v>
      </c>
      <c r="B2487" t="s">
        <v>9</v>
      </c>
      <c r="C2487" t="s">
        <v>9</v>
      </c>
      <c r="D2487" t="s">
        <v>9</v>
      </c>
      <c r="E2487">
        <f>SUM(E2485:E2486)</f>
        <v>4.0279999999999996</v>
      </c>
    </row>
    <row r="2489" spans="1:5" x14ac:dyDescent="0.25">
      <c r="A2489" s="3" t="s">
        <v>167</v>
      </c>
      <c r="B2489" t="s">
        <v>157</v>
      </c>
      <c r="C2489" t="s">
        <v>158</v>
      </c>
      <c r="D2489" t="s">
        <v>159</v>
      </c>
      <c r="E2489" t="s">
        <v>160</v>
      </c>
    </row>
    <row r="2490" spans="1:5" x14ac:dyDescent="0.25">
      <c r="A2490" s="3" t="s">
        <v>1244</v>
      </c>
      <c r="B2490" t="s">
        <v>168</v>
      </c>
      <c r="C2490">
        <v>1.16E-3</v>
      </c>
      <c r="D2490">
        <v>6.93</v>
      </c>
      <c r="E2490">
        <f t="shared" ref="E2490:E2501" si="64">ROUND((C2490*D2490),4)</f>
        <v>8.0000000000000002E-3</v>
      </c>
    </row>
    <row r="2491" spans="1:5" x14ac:dyDescent="0.25">
      <c r="A2491" s="3" t="s">
        <v>1245</v>
      </c>
      <c r="B2491" t="s">
        <v>186</v>
      </c>
      <c r="C2491">
        <v>5.5199999999999997E-3</v>
      </c>
      <c r="D2491">
        <v>33.270000000000003</v>
      </c>
      <c r="E2491">
        <f t="shared" si="64"/>
        <v>0.1837</v>
      </c>
    </row>
    <row r="2492" spans="1:5" x14ac:dyDescent="0.25">
      <c r="A2492" s="3" t="s">
        <v>1246</v>
      </c>
      <c r="B2492" t="s">
        <v>168</v>
      </c>
      <c r="C2492">
        <v>5.5199999999999997E-3</v>
      </c>
      <c r="D2492">
        <v>27.73</v>
      </c>
      <c r="E2492">
        <f t="shared" si="64"/>
        <v>0.15310000000000001</v>
      </c>
    </row>
    <row r="2493" spans="1:5" x14ac:dyDescent="0.25">
      <c r="A2493" s="3" t="s">
        <v>1247</v>
      </c>
      <c r="B2493" t="s">
        <v>168</v>
      </c>
      <c r="C2493">
        <v>5.5199999999999997E-3</v>
      </c>
      <c r="D2493">
        <v>11.73</v>
      </c>
      <c r="E2493">
        <f t="shared" si="64"/>
        <v>6.4699999999999994E-2</v>
      </c>
    </row>
    <row r="2494" spans="1:5" x14ac:dyDescent="0.25">
      <c r="A2494" s="3" t="s">
        <v>1248</v>
      </c>
      <c r="B2494" t="s">
        <v>168</v>
      </c>
      <c r="C2494">
        <v>1.16E-3</v>
      </c>
      <c r="D2494">
        <v>93.94</v>
      </c>
      <c r="E2494">
        <f t="shared" si="64"/>
        <v>0.109</v>
      </c>
    </row>
    <row r="2495" spans="1:5" ht="30" x14ac:dyDescent="0.25">
      <c r="A2495" s="3" t="s">
        <v>1560</v>
      </c>
      <c r="B2495" t="s">
        <v>170</v>
      </c>
      <c r="C2495">
        <v>1</v>
      </c>
      <c r="D2495">
        <v>2.4300000000000002</v>
      </c>
      <c r="E2495">
        <f t="shared" si="64"/>
        <v>2.4300000000000002</v>
      </c>
    </row>
    <row r="2496" spans="1:5" ht="30" x14ac:dyDescent="0.25">
      <c r="A2496" s="3" t="s">
        <v>1250</v>
      </c>
      <c r="B2496" t="s">
        <v>168</v>
      </c>
      <c r="C2496">
        <v>1.16E-3</v>
      </c>
      <c r="D2496">
        <v>16</v>
      </c>
      <c r="E2496">
        <f t="shared" si="64"/>
        <v>1.8599999999999998E-2</v>
      </c>
    </row>
    <row r="2497" spans="1:5" x14ac:dyDescent="0.25">
      <c r="A2497" s="3" t="s">
        <v>1251</v>
      </c>
      <c r="B2497" t="s">
        <v>186</v>
      </c>
      <c r="C2497">
        <v>5.5199999999999997E-3</v>
      </c>
      <c r="D2497">
        <v>8.9</v>
      </c>
      <c r="E2497">
        <f t="shared" si="64"/>
        <v>4.9099999999999998E-2</v>
      </c>
    </row>
    <row r="2498" spans="1:5" ht="30" x14ac:dyDescent="0.25">
      <c r="A2498" s="3" t="s">
        <v>1222</v>
      </c>
      <c r="B2498" t="s">
        <v>161</v>
      </c>
      <c r="C2498">
        <v>0.4</v>
      </c>
      <c r="D2498">
        <v>0.6</v>
      </c>
      <c r="E2498">
        <f t="shared" si="64"/>
        <v>0.24</v>
      </c>
    </row>
    <row r="2499" spans="1:5" ht="30" x14ac:dyDescent="0.25">
      <c r="A2499" s="3" t="s">
        <v>1223</v>
      </c>
      <c r="B2499" t="s">
        <v>161</v>
      </c>
      <c r="C2499">
        <v>0.4</v>
      </c>
      <c r="D2499">
        <v>0.7</v>
      </c>
      <c r="E2499">
        <f t="shared" si="64"/>
        <v>0.28000000000000003</v>
      </c>
    </row>
    <row r="2500" spans="1:5" ht="30" x14ac:dyDescent="0.25">
      <c r="A2500" s="3" t="s">
        <v>1224</v>
      </c>
      <c r="B2500" t="s">
        <v>161</v>
      </c>
      <c r="C2500">
        <v>0.4</v>
      </c>
      <c r="D2500">
        <v>0.09</v>
      </c>
      <c r="E2500">
        <f t="shared" si="64"/>
        <v>3.5999999999999997E-2</v>
      </c>
    </row>
    <row r="2501" spans="1:5" ht="30" x14ac:dyDescent="0.25">
      <c r="A2501" s="3" t="s">
        <v>1225</v>
      </c>
      <c r="B2501" t="s">
        <v>161</v>
      </c>
      <c r="C2501">
        <v>0.4</v>
      </c>
      <c r="D2501">
        <v>0.04</v>
      </c>
      <c r="E2501">
        <f t="shared" si="64"/>
        <v>1.6E-2</v>
      </c>
    </row>
    <row r="2502" spans="1:5" x14ac:dyDescent="0.25">
      <c r="A2502" s="3" t="s">
        <v>162</v>
      </c>
      <c r="B2502" t="s">
        <v>9</v>
      </c>
      <c r="C2502" t="s">
        <v>9</v>
      </c>
      <c r="D2502" t="s">
        <v>9</v>
      </c>
      <c r="E2502">
        <f>SUM(E2490:E2501)</f>
        <v>3.5882000000000009</v>
      </c>
    </row>
    <row r="2504" spans="1:5" x14ac:dyDescent="0.25">
      <c r="A2504" s="3" t="s">
        <v>163</v>
      </c>
      <c r="B2504" t="s">
        <v>9</v>
      </c>
      <c r="C2504" t="s">
        <v>9</v>
      </c>
      <c r="D2504" t="s">
        <v>9</v>
      </c>
      <c r="E2504">
        <f>E2487+E2502</f>
        <v>7.616200000000001</v>
      </c>
    </row>
    <row r="2505" spans="1:5" x14ac:dyDescent="0.25">
      <c r="A2505" s="3" t="s">
        <v>164</v>
      </c>
      <c r="B2505" t="s">
        <v>9</v>
      </c>
      <c r="C2505" t="s">
        <v>9</v>
      </c>
      <c r="D2505" s="2">
        <v>0</v>
      </c>
      <c r="E2505">
        <f>ROUND((E2504*D2505),4)</f>
        <v>0</v>
      </c>
    </row>
    <row r="2506" spans="1:5" x14ac:dyDescent="0.25">
      <c r="A2506" s="3" t="s">
        <v>165</v>
      </c>
      <c r="B2506" t="s">
        <v>9</v>
      </c>
      <c r="C2506" t="s">
        <v>9</v>
      </c>
      <c r="D2506" t="s">
        <v>9</v>
      </c>
      <c r="E2506">
        <f>SUM(E2504:E2505)</f>
        <v>7.616200000000001</v>
      </c>
    </row>
    <row r="2508" spans="1:5" x14ac:dyDescent="0.25">
      <c r="A2508" s="3" t="s">
        <v>1561</v>
      </c>
      <c r="B2508" t="s">
        <v>81</v>
      </c>
    </row>
    <row r="2509" spans="1:5" ht="30" x14ac:dyDescent="0.25">
      <c r="A2509" s="3" t="s">
        <v>300</v>
      </c>
    </row>
    <row r="2510" spans="1:5" x14ac:dyDescent="0.25">
      <c r="A2510" s="3" t="s">
        <v>169</v>
      </c>
    </row>
    <row r="2512" spans="1:5" x14ac:dyDescent="0.25">
      <c r="A2512" s="3" t="s">
        <v>156</v>
      </c>
      <c r="B2512" t="s">
        <v>157</v>
      </c>
      <c r="C2512" t="s">
        <v>158</v>
      </c>
      <c r="D2512" t="s">
        <v>159</v>
      </c>
      <c r="E2512" t="s">
        <v>160</v>
      </c>
    </row>
    <row r="2513" spans="1:5" x14ac:dyDescent="0.25">
      <c r="A2513" s="3" t="s">
        <v>1259</v>
      </c>
      <c r="B2513" t="s">
        <v>161</v>
      </c>
      <c r="C2513">
        <v>0.04</v>
      </c>
      <c r="D2513">
        <v>11.48</v>
      </c>
      <c r="E2513">
        <f>ROUND((C2513*D2513),4)</f>
        <v>0.4592</v>
      </c>
    </row>
    <row r="2514" spans="1:5" x14ac:dyDescent="0.25">
      <c r="A2514" s="3" t="s">
        <v>1242</v>
      </c>
      <c r="B2514" t="s">
        <v>161</v>
      </c>
      <c r="C2514">
        <v>0.04</v>
      </c>
      <c r="D2514">
        <v>7.68</v>
      </c>
      <c r="E2514">
        <f>ROUND((C2514*D2514),4)</f>
        <v>0.30719999999999997</v>
      </c>
    </row>
    <row r="2515" spans="1:5" x14ac:dyDescent="0.25">
      <c r="A2515" s="3" t="s">
        <v>162</v>
      </c>
      <c r="B2515" t="s">
        <v>9</v>
      </c>
      <c r="C2515" t="s">
        <v>9</v>
      </c>
      <c r="D2515" t="s">
        <v>9</v>
      </c>
      <c r="E2515">
        <f>SUM(E2513:E2514)</f>
        <v>0.76639999999999997</v>
      </c>
    </row>
    <row r="2517" spans="1:5" x14ac:dyDescent="0.25">
      <c r="A2517" s="3" t="s">
        <v>167</v>
      </c>
      <c r="B2517" t="s">
        <v>157</v>
      </c>
      <c r="C2517" t="s">
        <v>158</v>
      </c>
      <c r="D2517" t="s">
        <v>159</v>
      </c>
      <c r="E2517" t="s">
        <v>160</v>
      </c>
    </row>
    <row r="2518" spans="1:5" x14ac:dyDescent="0.25">
      <c r="A2518" s="3" t="s">
        <v>1244</v>
      </c>
      <c r="B2518" t="s">
        <v>168</v>
      </c>
      <c r="C2518">
        <v>2.32E-4</v>
      </c>
      <c r="D2518">
        <v>6.93</v>
      </c>
      <c r="E2518">
        <f t="shared" ref="E2518:E2530" si="65">ROUND((C2518*D2518),4)</f>
        <v>1.6000000000000001E-3</v>
      </c>
    </row>
    <row r="2519" spans="1:5" x14ac:dyDescent="0.25">
      <c r="A2519" s="3" t="s">
        <v>1245</v>
      </c>
      <c r="B2519" t="s">
        <v>186</v>
      </c>
      <c r="C2519">
        <v>1.1039999999999999E-3</v>
      </c>
      <c r="D2519">
        <v>33.270000000000003</v>
      </c>
      <c r="E2519">
        <f t="shared" si="65"/>
        <v>3.6700000000000003E-2</v>
      </c>
    </row>
    <row r="2520" spans="1:5" ht="30" x14ac:dyDescent="0.25">
      <c r="A2520" s="3" t="s">
        <v>1562</v>
      </c>
      <c r="B2520" t="s">
        <v>170</v>
      </c>
      <c r="C2520">
        <v>1</v>
      </c>
      <c r="D2520">
        <v>0.64</v>
      </c>
      <c r="E2520">
        <f t="shared" si="65"/>
        <v>0.64</v>
      </c>
    </row>
    <row r="2521" spans="1:5" x14ac:dyDescent="0.25">
      <c r="A2521" s="3" t="s">
        <v>1246</v>
      </c>
      <c r="B2521" t="s">
        <v>168</v>
      </c>
      <c r="C2521">
        <v>1.1039999999999999E-3</v>
      </c>
      <c r="D2521">
        <v>27.73</v>
      </c>
      <c r="E2521">
        <f t="shared" si="65"/>
        <v>3.0599999999999999E-2</v>
      </c>
    </row>
    <row r="2522" spans="1:5" x14ac:dyDescent="0.25">
      <c r="A2522" s="3" t="s">
        <v>1247</v>
      </c>
      <c r="B2522" t="s">
        <v>168</v>
      </c>
      <c r="C2522">
        <v>1.1039999999999999E-3</v>
      </c>
      <c r="D2522">
        <v>11.73</v>
      </c>
      <c r="E2522">
        <f t="shared" si="65"/>
        <v>1.29E-2</v>
      </c>
    </row>
    <row r="2523" spans="1:5" x14ac:dyDescent="0.25">
      <c r="A2523" s="3" t="s">
        <v>1248</v>
      </c>
      <c r="B2523" t="s">
        <v>168</v>
      </c>
      <c r="C2523">
        <v>2.32E-4</v>
      </c>
      <c r="D2523">
        <v>93.94</v>
      </c>
      <c r="E2523">
        <f t="shared" si="65"/>
        <v>2.18E-2</v>
      </c>
    </row>
    <row r="2524" spans="1:5" ht="30" x14ac:dyDescent="0.25">
      <c r="A2524" s="3" t="s">
        <v>1250</v>
      </c>
      <c r="B2524" t="s">
        <v>168</v>
      </c>
      <c r="C2524">
        <v>2.32E-4</v>
      </c>
      <c r="D2524">
        <v>16</v>
      </c>
      <c r="E2524">
        <f t="shared" si="65"/>
        <v>3.7000000000000002E-3</v>
      </c>
    </row>
    <row r="2525" spans="1:5" ht="30" x14ac:dyDescent="0.25">
      <c r="A2525" s="3" t="s">
        <v>1345</v>
      </c>
      <c r="B2525" t="s">
        <v>168</v>
      </c>
      <c r="C2525">
        <v>1.12E-2</v>
      </c>
      <c r="D2525">
        <v>0.81</v>
      </c>
      <c r="E2525">
        <f t="shared" si="65"/>
        <v>9.1000000000000004E-3</v>
      </c>
    </row>
    <row r="2526" spans="1:5" x14ac:dyDescent="0.25">
      <c r="A2526" s="3" t="s">
        <v>1251</v>
      </c>
      <c r="B2526" t="s">
        <v>186</v>
      </c>
      <c r="C2526">
        <v>1.1039999999999999E-3</v>
      </c>
      <c r="D2526">
        <v>8.9</v>
      </c>
      <c r="E2526">
        <f t="shared" si="65"/>
        <v>9.7999999999999997E-3</v>
      </c>
    </row>
    <row r="2527" spans="1:5" ht="30" x14ac:dyDescent="0.25">
      <c r="A2527" s="3" t="s">
        <v>1222</v>
      </c>
      <c r="B2527" t="s">
        <v>161</v>
      </c>
      <c r="C2527">
        <v>0.08</v>
      </c>
      <c r="D2527">
        <v>0.6</v>
      </c>
      <c r="E2527">
        <f t="shared" si="65"/>
        <v>4.8000000000000001E-2</v>
      </c>
    </row>
    <row r="2528" spans="1:5" ht="30" x14ac:dyDescent="0.25">
      <c r="A2528" s="3" t="s">
        <v>1223</v>
      </c>
      <c r="B2528" t="s">
        <v>161</v>
      </c>
      <c r="C2528">
        <v>0.08</v>
      </c>
      <c r="D2528">
        <v>0.7</v>
      </c>
      <c r="E2528">
        <f t="shared" si="65"/>
        <v>5.6000000000000001E-2</v>
      </c>
    </row>
    <row r="2529" spans="1:5" ht="30" x14ac:dyDescent="0.25">
      <c r="A2529" s="3" t="s">
        <v>1224</v>
      </c>
      <c r="B2529" t="s">
        <v>161</v>
      </c>
      <c r="C2529">
        <v>0.08</v>
      </c>
      <c r="D2529">
        <v>0.09</v>
      </c>
      <c r="E2529">
        <f t="shared" si="65"/>
        <v>7.1999999999999998E-3</v>
      </c>
    </row>
    <row r="2530" spans="1:5" ht="30" x14ac:dyDescent="0.25">
      <c r="A2530" s="3" t="s">
        <v>1225</v>
      </c>
      <c r="B2530" t="s">
        <v>161</v>
      </c>
      <c r="C2530">
        <v>0.08</v>
      </c>
      <c r="D2530">
        <v>0.04</v>
      </c>
      <c r="E2530">
        <f t="shared" si="65"/>
        <v>3.2000000000000002E-3</v>
      </c>
    </row>
    <row r="2531" spans="1:5" x14ac:dyDescent="0.25">
      <c r="A2531" s="3" t="s">
        <v>162</v>
      </c>
      <c r="B2531" t="s">
        <v>9</v>
      </c>
      <c r="C2531" t="s">
        <v>9</v>
      </c>
      <c r="D2531" t="s">
        <v>9</v>
      </c>
      <c r="E2531">
        <f>SUM(E2518:E2530)</f>
        <v>0.88060000000000016</v>
      </c>
    </row>
    <row r="2533" spans="1:5" x14ac:dyDescent="0.25">
      <c r="A2533" s="3" t="s">
        <v>163</v>
      </c>
      <c r="B2533" t="s">
        <v>9</v>
      </c>
      <c r="C2533" t="s">
        <v>9</v>
      </c>
      <c r="D2533" t="s">
        <v>9</v>
      </c>
      <c r="E2533">
        <f>E2515+E2531</f>
        <v>1.6470000000000002</v>
      </c>
    </row>
    <row r="2534" spans="1:5" x14ac:dyDescent="0.25">
      <c r="A2534" s="3" t="s">
        <v>164</v>
      </c>
      <c r="B2534" t="s">
        <v>9</v>
      </c>
      <c r="C2534" t="s">
        <v>9</v>
      </c>
      <c r="D2534" s="2">
        <v>0</v>
      </c>
      <c r="E2534">
        <f>ROUND((E2533*D2534),4)</f>
        <v>0</v>
      </c>
    </row>
    <row r="2535" spans="1:5" x14ac:dyDescent="0.25">
      <c r="A2535" s="3" t="s">
        <v>165</v>
      </c>
      <c r="B2535" t="s">
        <v>9</v>
      </c>
      <c r="C2535" t="s">
        <v>9</v>
      </c>
      <c r="D2535" t="s">
        <v>9</v>
      </c>
      <c r="E2535">
        <f>SUM(E2533:E2534)</f>
        <v>1.6470000000000002</v>
      </c>
    </row>
    <row r="2537" spans="1:5" x14ac:dyDescent="0.25">
      <c r="A2537" s="3" t="s">
        <v>1563</v>
      </c>
      <c r="B2537" t="s">
        <v>83</v>
      </c>
    </row>
    <row r="2538" spans="1:5" ht="30" x14ac:dyDescent="0.25">
      <c r="A2538" s="3" t="s">
        <v>301</v>
      </c>
    </row>
    <row r="2539" spans="1:5" x14ac:dyDescent="0.25">
      <c r="A2539" s="3" t="s">
        <v>169</v>
      </c>
    </row>
    <row r="2541" spans="1:5" x14ac:dyDescent="0.25">
      <c r="A2541" s="3" t="s">
        <v>156</v>
      </c>
      <c r="B2541" t="s">
        <v>157</v>
      </c>
      <c r="C2541" t="s">
        <v>158</v>
      </c>
      <c r="D2541" t="s">
        <v>159</v>
      </c>
      <c r="E2541" t="s">
        <v>160</v>
      </c>
    </row>
    <row r="2542" spans="1:5" x14ac:dyDescent="0.25">
      <c r="A2542" s="3" t="s">
        <v>1259</v>
      </c>
      <c r="B2542" t="s">
        <v>161</v>
      </c>
      <c r="C2542">
        <v>0.05</v>
      </c>
      <c r="D2542">
        <v>11.48</v>
      </c>
      <c r="E2542">
        <f>ROUND((C2542*D2542),4)</f>
        <v>0.57399999999999995</v>
      </c>
    </row>
    <row r="2543" spans="1:5" x14ac:dyDescent="0.25">
      <c r="A2543" s="3" t="s">
        <v>1242</v>
      </c>
      <c r="B2543" t="s">
        <v>161</v>
      </c>
      <c r="C2543">
        <v>0.05</v>
      </c>
      <c r="D2543">
        <v>7.68</v>
      </c>
      <c r="E2543">
        <f>ROUND((C2543*D2543),4)</f>
        <v>0.38400000000000001</v>
      </c>
    </row>
    <row r="2544" spans="1:5" x14ac:dyDescent="0.25">
      <c r="A2544" s="3" t="s">
        <v>162</v>
      </c>
      <c r="B2544" t="s">
        <v>9</v>
      </c>
      <c r="C2544" t="s">
        <v>9</v>
      </c>
      <c r="D2544" t="s">
        <v>9</v>
      </c>
      <c r="E2544">
        <f>SUM(E2542:E2543)</f>
        <v>0.95799999999999996</v>
      </c>
    </row>
    <row r="2546" spans="1:5" x14ac:dyDescent="0.25">
      <c r="A2546" s="3" t="s">
        <v>167</v>
      </c>
      <c r="B2546" t="s">
        <v>157</v>
      </c>
      <c r="C2546" t="s">
        <v>158</v>
      </c>
      <c r="D2546" t="s">
        <v>159</v>
      </c>
      <c r="E2546" t="s">
        <v>160</v>
      </c>
    </row>
    <row r="2547" spans="1:5" x14ac:dyDescent="0.25">
      <c r="A2547" s="3" t="s">
        <v>1244</v>
      </c>
      <c r="B2547" t="s">
        <v>168</v>
      </c>
      <c r="C2547">
        <v>2.9E-4</v>
      </c>
      <c r="D2547">
        <v>6.93</v>
      </c>
      <c r="E2547">
        <f t="shared" ref="E2547:E2559" si="66">ROUND((C2547*D2547),4)</f>
        <v>2E-3</v>
      </c>
    </row>
    <row r="2548" spans="1:5" x14ac:dyDescent="0.25">
      <c r="A2548" s="3" t="s">
        <v>1245</v>
      </c>
      <c r="B2548" t="s">
        <v>186</v>
      </c>
      <c r="C2548">
        <v>1.3799999999999999E-3</v>
      </c>
      <c r="D2548">
        <v>33.270000000000003</v>
      </c>
      <c r="E2548">
        <f t="shared" si="66"/>
        <v>4.5900000000000003E-2</v>
      </c>
    </row>
    <row r="2549" spans="1:5" ht="30" x14ac:dyDescent="0.25">
      <c r="A2549" s="3" t="s">
        <v>1564</v>
      </c>
      <c r="B2549" t="s">
        <v>170</v>
      </c>
      <c r="C2549">
        <v>1</v>
      </c>
      <c r="D2549">
        <v>0.9</v>
      </c>
      <c r="E2549">
        <f t="shared" si="66"/>
        <v>0.9</v>
      </c>
    </row>
    <row r="2550" spans="1:5" x14ac:dyDescent="0.25">
      <c r="A2550" s="3" t="s">
        <v>1246</v>
      </c>
      <c r="B2550" t="s">
        <v>168</v>
      </c>
      <c r="C2550">
        <v>1.3799999999999999E-3</v>
      </c>
      <c r="D2550">
        <v>27.73</v>
      </c>
      <c r="E2550">
        <f t="shared" si="66"/>
        <v>3.8300000000000001E-2</v>
      </c>
    </row>
    <row r="2551" spans="1:5" x14ac:dyDescent="0.25">
      <c r="A2551" s="3" t="s">
        <v>1247</v>
      </c>
      <c r="B2551" t="s">
        <v>168</v>
      </c>
      <c r="C2551">
        <v>1.3799999999999999E-3</v>
      </c>
      <c r="D2551">
        <v>11.73</v>
      </c>
      <c r="E2551">
        <f t="shared" si="66"/>
        <v>1.6199999999999999E-2</v>
      </c>
    </row>
    <row r="2552" spans="1:5" x14ac:dyDescent="0.25">
      <c r="A2552" s="3" t="s">
        <v>1248</v>
      </c>
      <c r="B2552" t="s">
        <v>168</v>
      </c>
      <c r="C2552">
        <v>2.9E-4</v>
      </c>
      <c r="D2552">
        <v>93.94</v>
      </c>
      <c r="E2552">
        <f t="shared" si="66"/>
        <v>2.7199999999999998E-2</v>
      </c>
    </row>
    <row r="2553" spans="1:5" ht="30" x14ac:dyDescent="0.25">
      <c r="A2553" s="3" t="s">
        <v>1250</v>
      </c>
      <c r="B2553" t="s">
        <v>168</v>
      </c>
      <c r="C2553">
        <v>2.9E-4</v>
      </c>
      <c r="D2553">
        <v>16</v>
      </c>
      <c r="E2553">
        <f t="shared" si="66"/>
        <v>4.5999999999999999E-3</v>
      </c>
    </row>
    <row r="2554" spans="1:5" ht="30" x14ac:dyDescent="0.25">
      <c r="A2554" s="3" t="s">
        <v>1345</v>
      </c>
      <c r="B2554" t="s">
        <v>168</v>
      </c>
      <c r="C2554">
        <v>1.12E-2</v>
      </c>
      <c r="D2554">
        <v>0.81</v>
      </c>
      <c r="E2554">
        <f t="shared" si="66"/>
        <v>9.1000000000000004E-3</v>
      </c>
    </row>
    <row r="2555" spans="1:5" x14ac:dyDescent="0.25">
      <c r="A2555" s="3" t="s">
        <v>1251</v>
      </c>
      <c r="B2555" t="s">
        <v>186</v>
      </c>
      <c r="C2555">
        <v>1.3799999999999999E-3</v>
      </c>
      <c r="D2555">
        <v>8.9</v>
      </c>
      <c r="E2555">
        <f t="shared" si="66"/>
        <v>1.23E-2</v>
      </c>
    </row>
    <row r="2556" spans="1:5" ht="30" x14ac:dyDescent="0.25">
      <c r="A2556" s="3" t="s">
        <v>1222</v>
      </c>
      <c r="B2556" t="s">
        <v>161</v>
      </c>
      <c r="C2556">
        <v>0.1</v>
      </c>
      <c r="D2556">
        <v>0.6</v>
      </c>
      <c r="E2556">
        <f t="shared" si="66"/>
        <v>0.06</v>
      </c>
    </row>
    <row r="2557" spans="1:5" ht="30" x14ac:dyDescent="0.25">
      <c r="A2557" s="3" t="s">
        <v>1223</v>
      </c>
      <c r="B2557" t="s">
        <v>161</v>
      </c>
      <c r="C2557">
        <v>0.1</v>
      </c>
      <c r="D2557">
        <v>0.7</v>
      </c>
      <c r="E2557">
        <f t="shared" si="66"/>
        <v>7.0000000000000007E-2</v>
      </c>
    </row>
    <row r="2558" spans="1:5" ht="30" x14ac:dyDescent="0.25">
      <c r="A2558" s="3" t="s">
        <v>1224</v>
      </c>
      <c r="B2558" t="s">
        <v>161</v>
      </c>
      <c r="C2558">
        <v>0.1</v>
      </c>
      <c r="D2558">
        <v>0.09</v>
      </c>
      <c r="E2558">
        <f t="shared" si="66"/>
        <v>8.9999999999999993E-3</v>
      </c>
    </row>
    <row r="2559" spans="1:5" ht="30" x14ac:dyDescent="0.25">
      <c r="A2559" s="3" t="s">
        <v>1225</v>
      </c>
      <c r="B2559" t="s">
        <v>161</v>
      </c>
      <c r="C2559">
        <v>0.1</v>
      </c>
      <c r="D2559">
        <v>0.04</v>
      </c>
      <c r="E2559">
        <f t="shared" si="66"/>
        <v>4.0000000000000001E-3</v>
      </c>
    </row>
    <row r="2560" spans="1:5" x14ac:dyDescent="0.25">
      <c r="A2560" s="3" t="s">
        <v>162</v>
      </c>
      <c r="B2560" t="s">
        <v>9</v>
      </c>
      <c r="C2560" t="s">
        <v>9</v>
      </c>
      <c r="D2560" t="s">
        <v>9</v>
      </c>
      <c r="E2560">
        <f>SUM(E2547:E2559)</f>
        <v>1.1986000000000001</v>
      </c>
    </row>
    <row r="2562" spans="1:5" x14ac:dyDescent="0.25">
      <c r="A2562" s="3" t="s">
        <v>163</v>
      </c>
      <c r="B2562" t="s">
        <v>9</v>
      </c>
      <c r="C2562" t="s">
        <v>9</v>
      </c>
      <c r="D2562" t="s">
        <v>9</v>
      </c>
      <c r="E2562">
        <f>E2544+E2560</f>
        <v>2.1566000000000001</v>
      </c>
    </row>
    <row r="2563" spans="1:5" x14ac:dyDescent="0.25">
      <c r="A2563" s="3" t="s">
        <v>164</v>
      </c>
      <c r="B2563" t="s">
        <v>9</v>
      </c>
      <c r="C2563" t="s">
        <v>9</v>
      </c>
      <c r="D2563" s="2">
        <v>0</v>
      </c>
      <c r="E2563">
        <f>ROUND((E2562*D2563),4)</f>
        <v>0</v>
      </c>
    </row>
    <row r="2564" spans="1:5" x14ac:dyDescent="0.25">
      <c r="A2564" s="3" t="s">
        <v>165</v>
      </c>
      <c r="B2564" t="s">
        <v>9</v>
      </c>
      <c r="C2564" t="s">
        <v>9</v>
      </c>
      <c r="D2564" t="s">
        <v>9</v>
      </c>
      <c r="E2564">
        <f>SUM(E2562:E2563)</f>
        <v>2.1566000000000001</v>
      </c>
    </row>
    <row r="2566" spans="1:5" x14ac:dyDescent="0.25">
      <c r="A2566" s="3" t="s">
        <v>1565</v>
      </c>
      <c r="B2566" t="s">
        <v>859</v>
      </c>
    </row>
    <row r="2567" spans="1:5" x14ac:dyDescent="0.25">
      <c r="A2567" s="3" t="s">
        <v>1566</v>
      </c>
    </row>
    <row r="2568" spans="1:5" x14ac:dyDescent="0.25">
      <c r="A2568" s="3" t="s">
        <v>166</v>
      </c>
    </row>
    <row r="2570" spans="1:5" x14ac:dyDescent="0.25">
      <c r="A2570" s="3" t="s">
        <v>156</v>
      </c>
      <c r="B2570" t="s">
        <v>157</v>
      </c>
      <c r="C2570" t="s">
        <v>158</v>
      </c>
      <c r="D2570" t="s">
        <v>159</v>
      </c>
      <c r="E2570" t="s">
        <v>160</v>
      </c>
    </row>
    <row r="2571" spans="1:5" x14ac:dyDescent="0.25">
      <c r="A2571" s="3" t="s">
        <v>1298</v>
      </c>
      <c r="B2571" t="s">
        <v>161</v>
      </c>
      <c r="C2571">
        <v>0.75</v>
      </c>
      <c r="D2571">
        <v>4.7699999999999996</v>
      </c>
      <c r="E2571">
        <f>ROUND((C2571*D2571),4)</f>
        <v>3.5775000000000001</v>
      </c>
    </row>
    <row r="2572" spans="1:5" x14ac:dyDescent="0.25">
      <c r="A2572" s="3" t="s">
        <v>1273</v>
      </c>
      <c r="B2572" t="s">
        <v>161</v>
      </c>
      <c r="C2572">
        <v>0.75</v>
      </c>
      <c r="D2572">
        <v>6.49</v>
      </c>
      <c r="E2572">
        <f>ROUND((C2572*D2572),4)</f>
        <v>4.8674999999999997</v>
      </c>
    </row>
    <row r="2573" spans="1:5" x14ac:dyDescent="0.25">
      <c r="A2573" s="3" t="s">
        <v>162</v>
      </c>
      <c r="B2573" t="s">
        <v>9</v>
      </c>
      <c r="C2573" t="s">
        <v>9</v>
      </c>
      <c r="D2573" t="s">
        <v>9</v>
      </c>
      <c r="E2573">
        <f>SUM(E2571:E2572)</f>
        <v>8.4450000000000003</v>
      </c>
    </row>
    <row r="2575" spans="1:5" x14ac:dyDescent="0.25">
      <c r="A2575" s="3" t="s">
        <v>167</v>
      </c>
      <c r="B2575" t="s">
        <v>157</v>
      </c>
      <c r="C2575" t="s">
        <v>158</v>
      </c>
      <c r="D2575" t="s">
        <v>159</v>
      </c>
      <c r="E2575" t="s">
        <v>160</v>
      </c>
    </row>
    <row r="2576" spans="1:5" x14ac:dyDescent="0.25">
      <c r="A2576" s="3" t="s">
        <v>1567</v>
      </c>
      <c r="B2576" t="s">
        <v>168</v>
      </c>
      <c r="C2576">
        <v>1</v>
      </c>
      <c r="D2576">
        <v>43.59</v>
      </c>
      <c r="E2576">
        <f>ROUND((C2576*D2576),4)</f>
        <v>43.59</v>
      </c>
    </row>
    <row r="2577" spans="1:5" x14ac:dyDescent="0.25">
      <c r="A2577" s="3" t="s">
        <v>162</v>
      </c>
      <c r="B2577" t="s">
        <v>9</v>
      </c>
      <c r="C2577" t="s">
        <v>9</v>
      </c>
      <c r="D2577" t="s">
        <v>9</v>
      </c>
      <c r="E2577">
        <f>SUM(E2576:E2576)</f>
        <v>43.59</v>
      </c>
    </row>
    <row r="2579" spans="1:5" x14ac:dyDescent="0.25">
      <c r="A2579" s="3" t="s">
        <v>163</v>
      </c>
      <c r="B2579" t="s">
        <v>9</v>
      </c>
      <c r="C2579" t="s">
        <v>9</v>
      </c>
      <c r="D2579" t="s">
        <v>9</v>
      </c>
      <c r="E2579">
        <f>E2573+E2577</f>
        <v>52.035000000000004</v>
      </c>
    </row>
    <row r="2580" spans="1:5" x14ac:dyDescent="0.25">
      <c r="A2580" s="3" t="s">
        <v>164</v>
      </c>
      <c r="B2580" t="s">
        <v>9</v>
      </c>
      <c r="C2580" t="s">
        <v>9</v>
      </c>
      <c r="D2580" s="2">
        <v>0</v>
      </c>
      <c r="E2580">
        <f>ROUND((E2579*D2580),4)</f>
        <v>0</v>
      </c>
    </row>
    <row r="2581" spans="1:5" x14ac:dyDescent="0.25">
      <c r="A2581" s="3" t="s">
        <v>165</v>
      </c>
      <c r="B2581" t="s">
        <v>9</v>
      </c>
      <c r="C2581" t="s">
        <v>9</v>
      </c>
      <c r="D2581" t="s">
        <v>9</v>
      </c>
      <c r="E2581">
        <f>SUM(E2579:E2580)</f>
        <v>52.035000000000004</v>
      </c>
    </row>
    <row r="2583" spans="1:5" x14ac:dyDescent="0.25">
      <c r="A2583" s="3" t="s">
        <v>1568</v>
      </c>
      <c r="B2583" t="s">
        <v>76</v>
      </c>
    </row>
    <row r="2584" spans="1:5" ht="30" x14ac:dyDescent="0.25">
      <c r="A2584" s="3" t="s">
        <v>298</v>
      </c>
    </row>
    <row r="2585" spans="1:5" x14ac:dyDescent="0.25">
      <c r="A2585" s="3" t="s">
        <v>169</v>
      </c>
    </row>
    <row r="2587" spans="1:5" x14ac:dyDescent="0.25">
      <c r="A2587" s="3" t="s">
        <v>156</v>
      </c>
      <c r="B2587" t="s">
        <v>157</v>
      </c>
      <c r="C2587" t="s">
        <v>158</v>
      </c>
      <c r="D2587" t="s">
        <v>159</v>
      </c>
      <c r="E2587" t="s">
        <v>160</v>
      </c>
    </row>
    <row r="2588" spans="1:5" x14ac:dyDescent="0.25">
      <c r="A2588" s="3" t="s">
        <v>1258</v>
      </c>
      <c r="B2588" t="s">
        <v>161</v>
      </c>
      <c r="C2588">
        <v>0.35</v>
      </c>
      <c r="D2588">
        <v>8.66</v>
      </c>
      <c r="E2588">
        <f>ROUND((C2588*D2588),4)</f>
        <v>3.0310000000000001</v>
      </c>
    </row>
    <row r="2589" spans="1:5" x14ac:dyDescent="0.25">
      <c r="A2589" s="3" t="s">
        <v>1259</v>
      </c>
      <c r="B2589" t="s">
        <v>161</v>
      </c>
      <c r="C2589">
        <v>0.35</v>
      </c>
      <c r="D2589">
        <v>11.48</v>
      </c>
      <c r="E2589">
        <f>ROUND((C2589*D2589),4)</f>
        <v>4.0179999999999998</v>
      </c>
    </row>
    <row r="2590" spans="1:5" x14ac:dyDescent="0.25">
      <c r="A2590" s="3" t="s">
        <v>162</v>
      </c>
      <c r="B2590" t="s">
        <v>9</v>
      </c>
      <c r="C2590" t="s">
        <v>9</v>
      </c>
      <c r="D2590" t="s">
        <v>9</v>
      </c>
      <c r="E2590">
        <f>SUM(E2588:E2589)</f>
        <v>7.0489999999999995</v>
      </c>
    </row>
    <row r="2592" spans="1:5" x14ac:dyDescent="0.25">
      <c r="A2592" s="3" t="s">
        <v>167</v>
      </c>
      <c r="B2592" t="s">
        <v>157</v>
      </c>
      <c r="C2592" t="s">
        <v>158</v>
      </c>
      <c r="D2592" t="s">
        <v>159</v>
      </c>
      <c r="E2592" t="s">
        <v>160</v>
      </c>
    </row>
    <row r="2593" spans="1:5" x14ac:dyDescent="0.25">
      <c r="A2593" s="3" t="s">
        <v>1244</v>
      </c>
      <c r="B2593" t="s">
        <v>168</v>
      </c>
      <c r="C2593">
        <v>2.0300000000000001E-3</v>
      </c>
      <c r="D2593">
        <v>6.93</v>
      </c>
      <c r="E2593">
        <f t="shared" ref="E2593:E2604" si="67">ROUND((C2593*D2593),4)</f>
        <v>1.41E-2</v>
      </c>
    </row>
    <row r="2594" spans="1:5" x14ac:dyDescent="0.25">
      <c r="A2594" s="3" t="s">
        <v>1245</v>
      </c>
      <c r="B2594" t="s">
        <v>186</v>
      </c>
      <c r="C2594">
        <v>9.6600000000000002E-3</v>
      </c>
      <c r="D2594">
        <v>33.270000000000003</v>
      </c>
      <c r="E2594">
        <f t="shared" si="67"/>
        <v>0.32140000000000002</v>
      </c>
    </row>
    <row r="2595" spans="1:5" ht="30" x14ac:dyDescent="0.25">
      <c r="A2595" s="3" t="s">
        <v>1569</v>
      </c>
      <c r="B2595" t="s">
        <v>170</v>
      </c>
      <c r="C2595">
        <v>1</v>
      </c>
      <c r="D2595">
        <v>34.46</v>
      </c>
      <c r="E2595">
        <f t="shared" si="67"/>
        <v>34.46</v>
      </c>
    </row>
    <row r="2596" spans="1:5" x14ac:dyDescent="0.25">
      <c r="A2596" s="3" t="s">
        <v>1246</v>
      </c>
      <c r="B2596" t="s">
        <v>168</v>
      </c>
      <c r="C2596">
        <v>9.6600000000000002E-3</v>
      </c>
      <c r="D2596">
        <v>27.73</v>
      </c>
      <c r="E2596">
        <f t="shared" si="67"/>
        <v>0.26790000000000003</v>
      </c>
    </row>
    <row r="2597" spans="1:5" x14ac:dyDescent="0.25">
      <c r="A2597" s="3" t="s">
        <v>1247</v>
      </c>
      <c r="B2597" t="s">
        <v>168</v>
      </c>
      <c r="C2597">
        <v>9.6600000000000002E-3</v>
      </c>
      <c r="D2597">
        <v>11.73</v>
      </c>
      <c r="E2597">
        <f t="shared" si="67"/>
        <v>0.1133</v>
      </c>
    </row>
    <row r="2598" spans="1:5" x14ac:dyDescent="0.25">
      <c r="A2598" s="3" t="s">
        <v>1248</v>
      </c>
      <c r="B2598" t="s">
        <v>168</v>
      </c>
      <c r="C2598">
        <v>2.0300000000000001E-3</v>
      </c>
      <c r="D2598">
        <v>93.94</v>
      </c>
      <c r="E2598">
        <f t="shared" si="67"/>
        <v>0.19070000000000001</v>
      </c>
    </row>
    <row r="2599" spans="1:5" ht="30" x14ac:dyDescent="0.25">
      <c r="A2599" s="3" t="s">
        <v>1250</v>
      </c>
      <c r="B2599" t="s">
        <v>168</v>
      </c>
      <c r="C2599">
        <v>2.0300000000000001E-3</v>
      </c>
      <c r="D2599">
        <v>16</v>
      </c>
      <c r="E2599">
        <f t="shared" si="67"/>
        <v>3.2500000000000001E-2</v>
      </c>
    </row>
    <row r="2600" spans="1:5" x14ac:dyDescent="0.25">
      <c r="A2600" s="3" t="s">
        <v>1251</v>
      </c>
      <c r="B2600" t="s">
        <v>186</v>
      </c>
      <c r="C2600">
        <v>9.6600000000000002E-3</v>
      </c>
      <c r="D2600">
        <v>8.9</v>
      </c>
      <c r="E2600">
        <f t="shared" si="67"/>
        <v>8.5999999999999993E-2</v>
      </c>
    </row>
    <row r="2601" spans="1:5" ht="30" x14ac:dyDescent="0.25">
      <c r="A2601" s="3" t="s">
        <v>1222</v>
      </c>
      <c r="B2601" t="s">
        <v>161</v>
      </c>
      <c r="C2601">
        <v>0.7</v>
      </c>
      <c r="D2601">
        <v>0.6</v>
      </c>
      <c r="E2601">
        <f t="shared" si="67"/>
        <v>0.42</v>
      </c>
    </row>
    <row r="2602" spans="1:5" ht="30" x14ac:dyDescent="0.25">
      <c r="A2602" s="3" t="s">
        <v>1223</v>
      </c>
      <c r="B2602" t="s">
        <v>161</v>
      </c>
      <c r="C2602">
        <v>0.7</v>
      </c>
      <c r="D2602">
        <v>0.7</v>
      </c>
      <c r="E2602">
        <f t="shared" si="67"/>
        <v>0.49</v>
      </c>
    </row>
    <row r="2603" spans="1:5" ht="30" x14ac:dyDescent="0.25">
      <c r="A2603" s="3" t="s">
        <v>1224</v>
      </c>
      <c r="B2603" t="s">
        <v>161</v>
      </c>
      <c r="C2603">
        <v>0.7</v>
      </c>
      <c r="D2603">
        <v>0.09</v>
      </c>
      <c r="E2603">
        <f t="shared" si="67"/>
        <v>6.3E-2</v>
      </c>
    </row>
    <row r="2604" spans="1:5" ht="30" x14ac:dyDescent="0.25">
      <c r="A2604" s="3" t="s">
        <v>1225</v>
      </c>
      <c r="B2604" t="s">
        <v>161</v>
      </c>
      <c r="C2604">
        <v>0.7</v>
      </c>
      <c r="D2604">
        <v>0.04</v>
      </c>
      <c r="E2604">
        <f t="shared" si="67"/>
        <v>2.8000000000000001E-2</v>
      </c>
    </row>
    <row r="2605" spans="1:5" x14ac:dyDescent="0.25">
      <c r="A2605" s="3" t="s">
        <v>162</v>
      </c>
      <c r="B2605" t="s">
        <v>9</v>
      </c>
      <c r="C2605" t="s">
        <v>9</v>
      </c>
      <c r="D2605" t="s">
        <v>9</v>
      </c>
      <c r="E2605">
        <f>SUM(E2593:E2604)</f>
        <v>36.486900000000006</v>
      </c>
    </row>
    <row r="2607" spans="1:5" x14ac:dyDescent="0.25">
      <c r="A2607" s="3" t="s">
        <v>163</v>
      </c>
      <c r="B2607" t="s">
        <v>9</v>
      </c>
      <c r="C2607" t="s">
        <v>9</v>
      </c>
      <c r="D2607" t="s">
        <v>9</v>
      </c>
      <c r="E2607">
        <f>E2590+E2605</f>
        <v>43.535900000000005</v>
      </c>
    </row>
    <row r="2608" spans="1:5" x14ac:dyDescent="0.25">
      <c r="A2608" s="3" t="s">
        <v>164</v>
      </c>
      <c r="B2608" t="s">
        <v>9</v>
      </c>
      <c r="C2608" t="s">
        <v>9</v>
      </c>
      <c r="D2608" s="2">
        <v>0</v>
      </c>
      <c r="E2608">
        <f>ROUND((E2607*D2608),4)</f>
        <v>0</v>
      </c>
    </row>
    <row r="2609" spans="1:5" x14ac:dyDescent="0.25">
      <c r="A2609" s="3" t="s">
        <v>165</v>
      </c>
      <c r="B2609" t="s">
        <v>9</v>
      </c>
      <c r="C2609" t="s">
        <v>9</v>
      </c>
      <c r="D2609" t="s">
        <v>9</v>
      </c>
      <c r="E2609">
        <f>SUM(E2607:E2608)</f>
        <v>43.535900000000005</v>
      </c>
    </row>
    <row r="2611" spans="1:5" x14ac:dyDescent="0.25">
      <c r="A2611" s="3" t="s">
        <v>1570</v>
      </c>
      <c r="B2611" t="s">
        <v>864</v>
      </c>
    </row>
    <row r="2612" spans="1:5" ht="30" x14ac:dyDescent="0.25">
      <c r="A2612" s="3" t="s">
        <v>1571</v>
      </c>
    </row>
    <row r="2613" spans="1:5" x14ac:dyDescent="0.25">
      <c r="A2613" s="3" t="s">
        <v>166</v>
      </c>
    </row>
    <row r="2615" spans="1:5" x14ac:dyDescent="0.25">
      <c r="A2615" s="3" t="s">
        <v>156</v>
      </c>
      <c r="B2615" t="s">
        <v>157</v>
      </c>
      <c r="C2615" t="s">
        <v>158</v>
      </c>
      <c r="D2615" t="s">
        <v>159</v>
      </c>
      <c r="E2615" t="s">
        <v>160</v>
      </c>
    </row>
    <row r="2616" spans="1:5" ht="30" x14ac:dyDescent="0.25">
      <c r="A2616" s="3" t="s">
        <v>1278</v>
      </c>
      <c r="B2616" t="s">
        <v>161</v>
      </c>
      <c r="C2616">
        <v>0.51500000000000001</v>
      </c>
      <c r="D2616">
        <v>11.49</v>
      </c>
      <c r="E2616">
        <f>ROUND((C2616*D2616),4)</f>
        <v>5.9173999999999998</v>
      </c>
    </row>
    <row r="2617" spans="1:5" ht="30" x14ac:dyDescent="0.25">
      <c r="A2617" s="3" t="s">
        <v>1279</v>
      </c>
      <c r="B2617" t="s">
        <v>161</v>
      </c>
      <c r="C2617">
        <v>0.51500000000000001</v>
      </c>
      <c r="D2617">
        <v>17.010000000000002</v>
      </c>
      <c r="E2617">
        <f>ROUND((C2617*D2617),4)</f>
        <v>8.7601999999999993</v>
      </c>
    </row>
    <row r="2618" spans="1:5" x14ac:dyDescent="0.25">
      <c r="A2618" s="3" t="s">
        <v>162</v>
      </c>
      <c r="B2618" t="s">
        <v>9</v>
      </c>
      <c r="C2618" t="s">
        <v>9</v>
      </c>
      <c r="D2618" t="s">
        <v>9</v>
      </c>
      <c r="E2618">
        <f>SUM(E2616:E2617)</f>
        <v>14.677599999999998</v>
      </c>
    </row>
    <row r="2620" spans="1:5" x14ac:dyDescent="0.25">
      <c r="A2620" s="3" t="s">
        <v>167</v>
      </c>
      <c r="B2620" t="s">
        <v>157</v>
      </c>
      <c r="C2620" t="s">
        <v>158</v>
      </c>
      <c r="D2620" t="s">
        <v>159</v>
      </c>
      <c r="E2620" t="s">
        <v>160</v>
      </c>
    </row>
    <row r="2621" spans="1:5" ht="30" x14ac:dyDescent="0.25">
      <c r="A2621" s="3" t="s">
        <v>1572</v>
      </c>
      <c r="B2621" t="s">
        <v>168</v>
      </c>
      <c r="C2621">
        <v>1</v>
      </c>
      <c r="D2621">
        <v>23.68</v>
      </c>
      <c r="E2621">
        <f>ROUND((C2621*D2621),4)</f>
        <v>23.68</v>
      </c>
    </row>
    <row r="2622" spans="1:5" x14ac:dyDescent="0.25">
      <c r="A2622" s="3" t="s">
        <v>162</v>
      </c>
      <c r="B2622" t="s">
        <v>9</v>
      </c>
      <c r="C2622" t="s">
        <v>9</v>
      </c>
      <c r="D2622" t="s">
        <v>9</v>
      </c>
      <c r="E2622">
        <f>SUM(E2621:E2621)</f>
        <v>23.68</v>
      </c>
    </row>
    <row r="2624" spans="1:5" x14ac:dyDescent="0.25">
      <c r="A2624" s="3" t="s">
        <v>163</v>
      </c>
      <c r="B2624" t="s">
        <v>9</v>
      </c>
      <c r="C2624" t="s">
        <v>9</v>
      </c>
      <c r="D2624" t="s">
        <v>9</v>
      </c>
      <c r="E2624">
        <f>E2618+E2622</f>
        <v>38.357599999999998</v>
      </c>
    </row>
    <row r="2625" spans="1:5" x14ac:dyDescent="0.25">
      <c r="A2625" s="3" t="s">
        <v>164</v>
      </c>
      <c r="B2625" t="s">
        <v>9</v>
      </c>
      <c r="C2625" t="s">
        <v>9</v>
      </c>
      <c r="D2625" s="2">
        <v>0</v>
      </c>
      <c r="E2625">
        <f>ROUND((E2624*D2625),4)</f>
        <v>0</v>
      </c>
    </row>
    <row r="2626" spans="1:5" x14ac:dyDescent="0.25">
      <c r="A2626" s="3" t="s">
        <v>165</v>
      </c>
      <c r="B2626" t="s">
        <v>9</v>
      </c>
      <c r="C2626" t="s">
        <v>9</v>
      </c>
      <c r="D2626" t="s">
        <v>9</v>
      </c>
      <c r="E2626">
        <f>SUM(E2624:E2625)</f>
        <v>38.357599999999998</v>
      </c>
    </row>
    <row r="2628" spans="1:5" x14ac:dyDescent="0.25">
      <c r="A2628" s="3" t="s">
        <v>1573</v>
      </c>
      <c r="B2628" t="s">
        <v>868</v>
      </c>
    </row>
    <row r="2629" spans="1:5" ht="30" x14ac:dyDescent="0.25">
      <c r="A2629" s="3" t="s">
        <v>1574</v>
      </c>
    </row>
    <row r="2630" spans="1:5" x14ac:dyDescent="0.25">
      <c r="A2630" s="3" t="s">
        <v>166</v>
      </c>
    </row>
    <row r="2632" spans="1:5" x14ac:dyDescent="0.25">
      <c r="A2632" s="3" t="s">
        <v>156</v>
      </c>
      <c r="B2632" t="s">
        <v>157</v>
      </c>
      <c r="C2632" t="s">
        <v>158</v>
      </c>
      <c r="D2632" t="s">
        <v>159</v>
      </c>
      <c r="E2632" t="s">
        <v>160</v>
      </c>
    </row>
    <row r="2633" spans="1:5" ht="30" x14ac:dyDescent="0.25">
      <c r="A2633" s="3" t="s">
        <v>1278</v>
      </c>
      <c r="B2633" t="s">
        <v>161</v>
      </c>
      <c r="C2633">
        <v>0.51500000000000001</v>
      </c>
      <c r="D2633">
        <v>11.49</v>
      </c>
      <c r="E2633">
        <f>ROUND((C2633*D2633),4)</f>
        <v>5.9173999999999998</v>
      </c>
    </row>
    <row r="2634" spans="1:5" ht="30" x14ac:dyDescent="0.25">
      <c r="A2634" s="3" t="s">
        <v>1279</v>
      </c>
      <c r="B2634" t="s">
        <v>161</v>
      </c>
      <c r="C2634">
        <v>0.51500000000000001</v>
      </c>
      <c r="D2634">
        <v>17.010000000000002</v>
      </c>
      <c r="E2634">
        <f>ROUND((C2634*D2634),4)</f>
        <v>8.7601999999999993</v>
      </c>
    </row>
    <row r="2635" spans="1:5" x14ac:dyDescent="0.25">
      <c r="A2635" s="3" t="s">
        <v>162</v>
      </c>
      <c r="B2635" t="s">
        <v>9</v>
      </c>
      <c r="C2635" t="s">
        <v>9</v>
      </c>
      <c r="D2635" t="s">
        <v>9</v>
      </c>
      <c r="E2635">
        <f>SUM(E2633:E2634)</f>
        <v>14.677599999999998</v>
      </c>
    </row>
    <row r="2637" spans="1:5" x14ac:dyDescent="0.25">
      <c r="A2637" s="3" t="s">
        <v>167</v>
      </c>
      <c r="B2637" t="s">
        <v>157</v>
      </c>
      <c r="C2637" t="s">
        <v>158</v>
      </c>
      <c r="D2637" t="s">
        <v>159</v>
      </c>
      <c r="E2637" t="s">
        <v>160</v>
      </c>
    </row>
    <row r="2638" spans="1:5" ht="30" x14ac:dyDescent="0.25">
      <c r="A2638" s="3" t="s">
        <v>1575</v>
      </c>
      <c r="B2638" t="s">
        <v>168</v>
      </c>
      <c r="C2638">
        <v>1</v>
      </c>
      <c r="D2638">
        <v>25.8</v>
      </c>
      <c r="E2638">
        <f>ROUND((C2638*D2638),4)</f>
        <v>25.8</v>
      </c>
    </row>
    <row r="2639" spans="1:5" x14ac:dyDescent="0.25">
      <c r="A2639" s="3" t="s">
        <v>162</v>
      </c>
      <c r="B2639" t="s">
        <v>9</v>
      </c>
      <c r="C2639" t="s">
        <v>9</v>
      </c>
      <c r="D2639" t="s">
        <v>9</v>
      </c>
      <c r="E2639">
        <f>SUM(E2638:E2638)</f>
        <v>25.8</v>
      </c>
    </row>
    <row r="2641" spans="1:5" x14ac:dyDescent="0.25">
      <c r="A2641" s="3" t="s">
        <v>163</v>
      </c>
      <c r="B2641" t="s">
        <v>9</v>
      </c>
      <c r="C2641" t="s">
        <v>9</v>
      </c>
      <c r="D2641" t="s">
        <v>9</v>
      </c>
      <c r="E2641">
        <f>E2635+E2639</f>
        <v>40.477599999999995</v>
      </c>
    </row>
    <row r="2642" spans="1:5" x14ac:dyDescent="0.25">
      <c r="A2642" s="3" t="s">
        <v>164</v>
      </c>
      <c r="B2642" t="s">
        <v>9</v>
      </c>
      <c r="C2642" t="s">
        <v>9</v>
      </c>
      <c r="D2642" s="2">
        <v>0</v>
      </c>
      <c r="E2642">
        <f>ROUND((E2641*D2642),4)</f>
        <v>0</v>
      </c>
    </row>
    <row r="2643" spans="1:5" x14ac:dyDescent="0.25">
      <c r="A2643" s="3" t="s">
        <v>165</v>
      </c>
      <c r="B2643" t="s">
        <v>9</v>
      </c>
      <c r="C2643" t="s">
        <v>9</v>
      </c>
      <c r="D2643" t="s">
        <v>9</v>
      </c>
      <c r="E2643">
        <f>SUM(E2641:E2642)</f>
        <v>40.477599999999995</v>
      </c>
    </row>
    <row r="2645" spans="1:5" x14ac:dyDescent="0.25">
      <c r="A2645" s="3" t="s">
        <v>1576</v>
      </c>
      <c r="B2645" t="s">
        <v>872</v>
      </c>
    </row>
    <row r="2646" spans="1:5" ht="30" x14ac:dyDescent="0.25">
      <c r="A2646" s="3" t="s">
        <v>1577</v>
      </c>
    </row>
    <row r="2647" spans="1:5" x14ac:dyDescent="0.25">
      <c r="A2647" s="3" t="s">
        <v>166</v>
      </c>
    </row>
    <row r="2649" spans="1:5" x14ac:dyDescent="0.25">
      <c r="A2649" s="3" t="s">
        <v>156</v>
      </c>
      <c r="B2649" t="s">
        <v>157</v>
      </c>
      <c r="C2649" t="s">
        <v>158</v>
      </c>
      <c r="D2649" t="s">
        <v>159</v>
      </c>
      <c r="E2649" t="s">
        <v>160</v>
      </c>
    </row>
    <row r="2650" spans="1:5" ht="30" x14ac:dyDescent="0.25">
      <c r="A2650" s="3" t="s">
        <v>1278</v>
      </c>
      <c r="B2650" t="s">
        <v>161</v>
      </c>
      <c r="C2650">
        <v>0.51500000000000001</v>
      </c>
      <c r="D2650">
        <v>11.49</v>
      </c>
      <c r="E2650">
        <f>ROUND((C2650*D2650),4)</f>
        <v>5.9173999999999998</v>
      </c>
    </row>
    <row r="2651" spans="1:5" ht="30" x14ac:dyDescent="0.25">
      <c r="A2651" s="3" t="s">
        <v>1279</v>
      </c>
      <c r="B2651" t="s">
        <v>161</v>
      </c>
      <c r="C2651">
        <v>0.51500000000000001</v>
      </c>
      <c r="D2651">
        <v>17.010000000000002</v>
      </c>
      <c r="E2651">
        <f>ROUND((C2651*D2651),4)</f>
        <v>8.7601999999999993</v>
      </c>
    </row>
    <row r="2652" spans="1:5" x14ac:dyDescent="0.25">
      <c r="A2652" s="3" t="s">
        <v>162</v>
      </c>
      <c r="B2652" t="s">
        <v>9</v>
      </c>
      <c r="C2652" t="s">
        <v>9</v>
      </c>
      <c r="D2652" t="s">
        <v>9</v>
      </c>
      <c r="E2652">
        <f>SUM(E2650:E2651)</f>
        <v>14.677599999999998</v>
      </c>
    </row>
    <row r="2654" spans="1:5" x14ac:dyDescent="0.25">
      <c r="A2654" s="3" t="s">
        <v>167</v>
      </c>
      <c r="B2654" t="s">
        <v>157</v>
      </c>
      <c r="C2654" t="s">
        <v>158</v>
      </c>
      <c r="D2654" t="s">
        <v>159</v>
      </c>
      <c r="E2654" t="s">
        <v>160</v>
      </c>
    </row>
    <row r="2655" spans="1:5" ht="30" x14ac:dyDescent="0.25">
      <c r="A2655" s="3" t="s">
        <v>1578</v>
      </c>
      <c r="B2655" t="s">
        <v>168</v>
      </c>
      <c r="C2655">
        <v>1</v>
      </c>
      <c r="D2655">
        <v>10.51</v>
      </c>
      <c r="E2655">
        <f>ROUND((C2655*D2655),4)</f>
        <v>10.51</v>
      </c>
    </row>
    <row r="2656" spans="1:5" x14ac:dyDescent="0.25">
      <c r="A2656" s="3" t="s">
        <v>162</v>
      </c>
      <c r="B2656" t="s">
        <v>9</v>
      </c>
      <c r="C2656" t="s">
        <v>9</v>
      </c>
      <c r="D2656" t="s">
        <v>9</v>
      </c>
      <c r="E2656">
        <f>SUM(E2655:E2655)</f>
        <v>10.51</v>
      </c>
    </row>
    <row r="2658" spans="1:5" x14ac:dyDescent="0.25">
      <c r="A2658" s="3" t="s">
        <v>163</v>
      </c>
      <c r="B2658" t="s">
        <v>9</v>
      </c>
      <c r="C2658" t="s">
        <v>9</v>
      </c>
      <c r="D2658" t="s">
        <v>9</v>
      </c>
      <c r="E2658">
        <f>E2652+E2656</f>
        <v>25.187599999999996</v>
      </c>
    </row>
    <row r="2659" spans="1:5" x14ac:dyDescent="0.25">
      <c r="A2659" s="3" t="s">
        <v>164</v>
      </c>
      <c r="B2659" t="s">
        <v>9</v>
      </c>
      <c r="C2659" t="s">
        <v>9</v>
      </c>
      <c r="D2659" s="2">
        <v>0</v>
      </c>
      <c r="E2659">
        <f>ROUND((E2658*D2659),4)</f>
        <v>0</v>
      </c>
    </row>
    <row r="2660" spans="1:5" x14ac:dyDescent="0.25">
      <c r="A2660" s="3" t="s">
        <v>165</v>
      </c>
      <c r="B2660" t="s">
        <v>9</v>
      </c>
      <c r="C2660" t="s">
        <v>9</v>
      </c>
      <c r="D2660" t="s">
        <v>9</v>
      </c>
      <c r="E2660">
        <f>SUM(E2658:E2659)</f>
        <v>25.187599999999996</v>
      </c>
    </row>
    <row r="2662" spans="1:5" x14ac:dyDescent="0.25">
      <c r="A2662" s="3" t="s">
        <v>1579</v>
      </c>
      <c r="B2662" t="s">
        <v>876</v>
      </c>
    </row>
    <row r="2663" spans="1:5" ht="30" x14ac:dyDescent="0.25">
      <c r="A2663" s="3" t="s">
        <v>1580</v>
      </c>
    </row>
    <row r="2664" spans="1:5" x14ac:dyDescent="0.25">
      <c r="A2664" s="3" t="s">
        <v>169</v>
      </c>
    </row>
    <row r="2666" spans="1:5" x14ac:dyDescent="0.25">
      <c r="A2666" s="3" t="s">
        <v>167</v>
      </c>
      <c r="B2666" t="s">
        <v>157</v>
      </c>
      <c r="C2666" t="s">
        <v>158</v>
      </c>
      <c r="D2666" t="s">
        <v>159</v>
      </c>
      <c r="E2666" t="s">
        <v>160</v>
      </c>
    </row>
    <row r="2667" spans="1:5" ht="45" x14ac:dyDescent="0.25">
      <c r="A2667" s="3" t="s">
        <v>1581</v>
      </c>
      <c r="B2667" t="s">
        <v>170</v>
      </c>
      <c r="C2667">
        <v>1</v>
      </c>
      <c r="D2667">
        <v>67.989999999999995</v>
      </c>
      <c r="E2667">
        <f>ROUND((C2667*D2667),4)</f>
        <v>67.989999999999995</v>
      </c>
    </row>
    <row r="2668" spans="1:5" x14ac:dyDescent="0.25">
      <c r="A2668" s="3" t="s">
        <v>162</v>
      </c>
      <c r="B2668" t="s">
        <v>9</v>
      </c>
      <c r="C2668" t="s">
        <v>9</v>
      </c>
      <c r="D2668" t="s">
        <v>9</v>
      </c>
      <c r="E2668">
        <f>SUM(E2667:E2667)</f>
        <v>67.989999999999995</v>
      </c>
    </row>
    <row r="2670" spans="1:5" x14ac:dyDescent="0.25">
      <c r="A2670" s="3" t="s">
        <v>163</v>
      </c>
      <c r="B2670" t="s">
        <v>9</v>
      </c>
      <c r="C2670" t="s">
        <v>9</v>
      </c>
      <c r="D2670" t="s">
        <v>9</v>
      </c>
      <c r="E2670">
        <f>E2668</f>
        <v>67.989999999999995</v>
      </c>
    </row>
    <row r="2671" spans="1:5" x14ac:dyDescent="0.25">
      <c r="A2671" s="3" t="s">
        <v>164</v>
      </c>
      <c r="B2671" t="s">
        <v>9</v>
      </c>
      <c r="C2671" t="s">
        <v>9</v>
      </c>
      <c r="D2671" s="2">
        <v>0</v>
      </c>
      <c r="E2671">
        <f>ROUND((E2670*D2671),4)</f>
        <v>0</v>
      </c>
    </row>
    <row r="2672" spans="1:5" x14ac:dyDescent="0.25">
      <c r="A2672" s="3" t="s">
        <v>165</v>
      </c>
      <c r="B2672" t="s">
        <v>9</v>
      </c>
      <c r="C2672" t="s">
        <v>9</v>
      </c>
      <c r="D2672" t="s">
        <v>9</v>
      </c>
      <c r="E2672">
        <f>SUM(E2670:E2671)</f>
        <v>67.989999999999995</v>
      </c>
    </row>
    <row r="2674" spans="1:5" x14ac:dyDescent="0.25">
      <c r="A2674" s="3" t="s">
        <v>1582</v>
      </c>
      <c r="B2674" t="s">
        <v>881</v>
      </c>
    </row>
    <row r="2675" spans="1:5" ht="30" x14ac:dyDescent="0.25">
      <c r="A2675" s="3" t="s">
        <v>1301</v>
      </c>
    </row>
    <row r="2676" spans="1:5" x14ac:dyDescent="0.25">
      <c r="A2676" s="3" t="s">
        <v>166</v>
      </c>
    </row>
    <row r="2678" spans="1:5" x14ac:dyDescent="0.25">
      <c r="A2678" s="3" t="s">
        <v>156</v>
      </c>
      <c r="B2678" t="s">
        <v>157</v>
      </c>
      <c r="C2678" t="s">
        <v>158</v>
      </c>
      <c r="D2678" t="s">
        <v>159</v>
      </c>
      <c r="E2678" t="s">
        <v>160</v>
      </c>
    </row>
    <row r="2679" spans="1:5" x14ac:dyDescent="0.25">
      <c r="A2679" s="3" t="s">
        <v>1357</v>
      </c>
      <c r="B2679" t="s">
        <v>161</v>
      </c>
      <c r="C2679">
        <v>0.1</v>
      </c>
      <c r="D2679">
        <v>5.9</v>
      </c>
      <c r="E2679">
        <f>ROUND((C2679*D2679),4)</f>
        <v>0.59</v>
      </c>
    </row>
    <row r="2680" spans="1:5" x14ac:dyDescent="0.25">
      <c r="A2680" s="3" t="s">
        <v>1358</v>
      </c>
      <c r="B2680" t="s">
        <v>161</v>
      </c>
      <c r="C2680">
        <v>0.1</v>
      </c>
      <c r="D2680">
        <v>8.81</v>
      </c>
      <c r="E2680">
        <f>ROUND((C2680*D2680),4)</f>
        <v>0.88100000000000001</v>
      </c>
    </row>
    <row r="2681" spans="1:5" x14ac:dyDescent="0.25">
      <c r="A2681" s="3" t="s">
        <v>162</v>
      </c>
      <c r="B2681" t="s">
        <v>9</v>
      </c>
      <c r="C2681" t="s">
        <v>9</v>
      </c>
      <c r="D2681" t="s">
        <v>9</v>
      </c>
      <c r="E2681">
        <f>SUM(E2679:E2680)</f>
        <v>1.4710000000000001</v>
      </c>
    </row>
    <row r="2683" spans="1:5" x14ac:dyDescent="0.25">
      <c r="A2683" s="3" t="s">
        <v>167</v>
      </c>
      <c r="B2683" t="s">
        <v>157</v>
      </c>
      <c r="C2683" t="s">
        <v>158</v>
      </c>
      <c r="D2683" t="s">
        <v>159</v>
      </c>
      <c r="E2683" t="s">
        <v>160</v>
      </c>
    </row>
    <row r="2684" spans="1:5" ht="30" x14ac:dyDescent="0.25">
      <c r="A2684" s="3" t="s">
        <v>1583</v>
      </c>
      <c r="B2684" t="s">
        <v>168</v>
      </c>
      <c r="C2684">
        <v>1</v>
      </c>
      <c r="D2684">
        <v>0.14000000000000001</v>
      </c>
      <c r="E2684">
        <f>ROUND((C2684*D2684),4)</f>
        <v>0.14000000000000001</v>
      </c>
    </row>
    <row r="2685" spans="1:5" x14ac:dyDescent="0.25">
      <c r="A2685" s="3" t="s">
        <v>162</v>
      </c>
      <c r="B2685" t="s">
        <v>9</v>
      </c>
      <c r="C2685" t="s">
        <v>9</v>
      </c>
      <c r="D2685" t="s">
        <v>9</v>
      </c>
      <c r="E2685">
        <f>SUM(E2684:E2684)</f>
        <v>0.14000000000000001</v>
      </c>
    </row>
    <row r="2687" spans="1:5" x14ac:dyDescent="0.25">
      <c r="A2687" s="3" t="s">
        <v>163</v>
      </c>
      <c r="B2687" t="s">
        <v>9</v>
      </c>
      <c r="C2687" t="s">
        <v>9</v>
      </c>
      <c r="D2687" t="s">
        <v>9</v>
      </c>
      <c r="E2687">
        <f>E2681+E2685</f>
        <v>1.6110000000000002</v>
      </c>
    </row>
    <row r="2688" spans="1:5" x14ac:dyDescent="0.25">
      <c r="A2688" s="3" t="s">
        <v>164</v>
      </c>
      <c r="B2688" t="s">
        <v>9</v>
      </c>
      <c r="C2688" t="s">
        <v>9</v>
      </c>
      <c r="D2688" s="2">
        <v>0</v>
      </c>
      <c r="E2688">
        <f>ROUND((E2687*D2688),4)</f>
        <v>0</v>
      </c>
    </row>
    <row r="2689" spans="1:5" x14ac:dyDescent="0.25">
      <c r="A2689" s="3" t="s">
        <v>165</v>
      </c>
      <c r="B2689" t="s">
        <v>9</v>
      </c>
      <c r="C2689" t="s">
        <v>9</v>
      </c>
      <c r="D2689" t="s">
        <v>9</v>
      </c>
      <c r="E2689">
        <f>SUM(E2687:E2688)</f>
        <v>1.6110000000000002</v>
      </c>
    </row>
    <row r="2691" spans="1:5" x14ac:dyDescent="0.25">
      <c r="A2691" s="3" t="s">
        <v>1584</v>
      </c>
      <c r="B2691" t="s">
        <v>884</v>
      </c>
    </row>
    <row r="2692" spans="1:5" x14ac:dyDescent="0.25">
      <c r="A2692" s="3" t="s">
        <v>1585</v>
      </c>
    </row>
    <row r="2693" spans="1:5" x14ac:dyDescent="0.25">
      <c r="A2693" s="3" t="s">
        <v>166</v>
      </c>
    </row>
    <row r="2695" spans="1:5" x14ac:dyDescent="0.25">
      <c r="A2695" s="3" t="s">
        <v>167</v>
      </c>
      <c r="B2695" t="s">
        <v>157</v>
      </c>
      <c r="C2695" t="s">
        <v>158</v>
      </c>
      <c r="D2695" t="s">
        <v>159</v>
      </c>
      <c r="E2695" t="s">
        <v>160</v>
      </c>
    </row>
    <row r="2696" spans="1:5" x14ac:dyDescent="0.25">
      <c r="A2696" s="3" t="s">
        <v>1586</v>
      </c>
      <c r="B2696" t="s">
        <v>168</v>
      </c>
      <c r="C2696">
        <v>1</v>
      </c>
      <c r="D2696">
        <v>4.91</v>
      </c>
      <c r="E2696">
        <f>ROUND((C2696*D2696),4)</f>
        <v>4.91</v>
      </c>
    </row>
    <row r="2697" spans="1:5" x14ac:dyDescent="0.25">
      <c r="A2697" s="3" t="s">
        <v>162</v>
      </c>
      <c r="B2697" t="s">
        <v>9</v>
      </c>
      <c r="C2697" t="s">
        <v>9</v>
      </c>
      <c r="D2697" t="s">
        <v>9</v>
      </c>
      <c r="E2697">
        <f>SUM(E2696:E2696)</f>
        <v>4.91</v>
      </c>
    </row>
    <row r="2699" spans="1:5" x14ac:dyDescent="0.25">
      <c r="A2699" s="3" t="s">
        <v>163</v>
      </c>
      <c r="B2699" t="s">
        <v>9</v>
      </c>
      <c r="C2699" t="s">
        <v>9</v>
      </c>
      <c r="D2699" t="s">
        <v>9</v>
      </c>
      <c r="E2699">
        <f>E2697</f>
        <v>4.91</v>
      </c>
    </row>
    <row r="2700" spans="1:5" x14ac:dyDescent="0.25">
      <c r="A2700" s="3" t="s">
        <v>164</v>
      </c>
      <c r="B2700" t="s">
        <v>9</v>
      </c>
      <c r="C2700" t="s">
        <v>9</v>
      </c>
      <c r="D2700" s="2">
        <v>0</v>
      </c>
      <c r="E2700">
        <f>ROUND((E2699*D2700),4)</f>
        <v>0</v>
      </c>
    </row>
    <row r="2701" spans="1:5" x14ac:dyDescent="0.25">
      <c r="A2701" s="3" t="s">
        <v>165</v>
      </c>
      <c r="B2701" t="s">
        <v>9</v>
      </c>
      <c r="C2701" t="s">
        <v>9</v>
      </c>
      <c r="D2701" t="s">
        <v>9</v>
      </c>
      <c r="E2701">
        <f>SUM(E2699:E2700)</f>
        <v>4.91</v>
      </c>
    </row>
    <row r="2703" spans="1:5" x14ac:dyDescent="0.25">
      <c r="A2703" s="3" t="s">
        <v>1587</v>
      </c>
      <c r="B2703" t="s">
        <v>888</v>
      </c>
    </row>
    <row r="2704" spans="1:5" x14ac:dyDescent="0.25">
      <c r="A2704" s="3" t="s">
        <v>1588</v>
      </c>
    </row>
    <row r="2705" spans="1:5" x14ac:dyDescent="0.25">
      <c r="A2705" s="3" t="s">
        <v>166</v>
      </c>
    </row>
    <row r="2707" spans="1:5" x14ac:dyDescent="0.25">
      <c r="A2707" s="3" t="s">
        <v>167</v>
      </c>
      <c r="B2707" t="s">
        <v>157</v>
      </c>
      <c r="C2707" t="s">
        <v>158</v>
      </c>
      <c r="D2707" t="s">
        <v>159</v>
      </c>
      <c r="E2707" t="s">
        <v>160</v>
      </c>
    </row>
    <row r="2708" spans="1:5" ht="30" x14ac:dyDescent="0.25">
      <c r="A2708" s="3" t="s">
        <v>1589</v>
      </c>
      <c r="B2708" t="s">
        <v>168</v>
      </c>
      <c r="C2708">
        <v>1</v>
      </c>
      <c r="D2708">
        <v>79.12</v>
      </c>
      <c r="E2708">
        <f>ROUND((C2708*D2708),4)</f>
        <v>79.12</v>
      </c>
    </row>
    <row r="2709" spans="1:5" x14ac:dyDescent="0.25">
      <c r="A2709" s="3" t="s">
        <v>162</v>
      </c>
      <c r="B2709" t="s">
        <v>9</v>
      </c>
      <c r="C2709" t="s">
        <v>9</v>
      </c>
      <c r="D2709" t="s">
        <v>9</v>
      </c>
      <c r="E2709">
        <f>SUM(E2708:E2708)</f>
        <v>79.12</v>
      </c>
    </row>
    <row r="2711" spans="1:5" x14ac:dyDescent="0.25">
      <c r="A2711" s="3" t="s">
        <v>163</v>
      </c>
      <c r="B2711" t="s">
        <v>9</v>
      </c>
      <c r="C2711" t="s">
        <v>9</v>
      </c>
      <c r="D2711" t="s">
        <v>9</v>
      </c>
      <c r="E2711">
        <f>E2709</f>
        <v>79.12</v>
      </c>
    </row>
    <row r="2712" spans="1:5" x14ac:dyDescent="0.25">
      <c r="A2712" s="3" t="s">
        <v>164</v>
      </c>
      <c r="B2712" t="s">
        <v>9</v>
      </c>
      <c r="C2712" t="s">
        <v>9</v>
      </c>
      <c r="D2712" s="2">
        <v>0</v>
      </c>
      <c r="E2712">
        <f>ROUND((E2711*D2712),4)</f>
        <v>0</v>
      </c>
    </row>
    <row r="2713" spans="1:5" x14ac:dyDescent="0.25">
      <c r="A2713" s="3" t="s">
        <v>165</v>
      </c>
      <c r="B2713" t="s">
        <v>9</v>
      </c>
      <c r="C2713" t="s">
        <v>9</v>
      </c>
      <c r="D2713" t="s">
        <v>9</v>
      </c>
      <c r="E2713">
        <f>SUM(E2711:E2712)</f>
        <v>79.12</v>
      </c>
    </row>
    <row r="2715" spans="1:5" x14ac:dyDescent="0.25">
      <c r="A2715" s="3" t="s">
        <v>1590</v>
      </c>
      <c r="B2715" t="s">
        <v>892</v>
      </c>
    </row>
    <row r="2716" spans="1:5" x14ac:dyDescent="0.25">
      <c r="A2716" s="3" t="s">
        <v>1591</v>
      </c>
    </row>
    <row r="2717" spans="1:5" x14ac:dyDescent="0.25">
      <c r="A2717" s="3" t="s">
        <v>166</v>
      </c>
    </row>
    <row r="2719" spans="1:5" x14ac:dyDescent="0.25">
      <c r="A2719" s="3" t="s">
        <v>167</v>
      </c>
      <c r="B2719" t="s">
        <v>157</v>
      </c>
      <c r="C2719" t="s">
        <v>158</v>
      </c>
      <c r="D2719" t="s">
        <v>159</v>
      </c>
      <c r="E2719" t="s">
        <v>160</v>
      </c>
    </row>
    <row r="2720" spans="1:5" ht="30" x14ac:dyDescent="0.25">
      <c r="A2720" s="3" t="s">
        <v>1592</v>
      </c>
      <c r="B2720" t="s">
        <v>168</v>
      </c>
      <c r="C2720">
        <v>1</v>
      </c>
      <c r="D2720">
        <v>79.12</v>
      </c>
      <c r="E2720">
        <f>ROUND((C2720*D2720),4)</f>
        <v>79.12</v>
      </c>
    </row>
    <row r="2721" spans="1:5" x14ac:dyDescent="0.25">
      <c r="A2721" s="3" t="s">
        <v>162</v>
      </c>
      <c r="B2721" t="s">
        <v>9</v>
      </c>
      <c r="C2721" t="s">
        <v>9</v>
      </c>
      <c r="D2721" t="s">
        <v>9</v>
      </c>
      <c r="E2721">
        <f>SUM(E2720:E2720)</f>
        <v>79.12</v>
      </c>
    </row>
    <row r="2723" spans="1:5" x14ac:dyDescent="0.25">
      <c r="A2723" s="3" t="s">
        <v>163</v>
      </c>
      <c r="B2723" t="s">
        <v>9</v>
      </c>
      <c r="C2723" t="s">
        <v>9</v>
      </c>
      <c r="D2723" t="s">
        <v>9</v>
      </c>
      <c r="E2723">
        <f>E2721</f>
        <v>79.12</v>
      </c>
    </row>
    <row r="2724" spans="1:5" x14ac:dyDescent="0.25">
      <c r="A2724" s="3" t="s">
        <v>164</v>
      </c>
      <c r="B2724" t="s">
        <v>9</v>
      </c>
      <c r="C2724" t="s">
        <v>9</v>
      </c>
      <c r="D2724" s="2">
        <v>0</v>
      </c>
      <c r="E2724">
        <f>ROUND((E2723*D2724),4)</f>
        <v>0</v>
      </c>
    </row>
    <row r="2725" spans="1:5" x14ac:dyDescent="0.25">
      <c r="A2725" s="3" t="s">
        <v>165</v>
      </c>
      <c r="B2725" t="s">
        <v>9</v>
      </c>
      <c r="C2725" t="s">
        <v>9</v>
      </c>
      <c r="D2725" t="s">
        <v>9</v>
      </c>
      <c r="E2725">
        <f>SUM(E2723:E2724)</f>
        <v>79.12</v>
      </c>
    </row>
    <row r="2727" spans="1:5" x14ac:dyDescent="0.25">
      <c r="A2727" s="3" t="s">
        <v>1593</v>
      </c>
      <c r="B2727" t="s">
        <v>896</v>
      </c>
    </row>
    <row r="2728" spans="1:5" ht="30" x14ac:dyDescent="0.25">
      <c r="A2728" s="3" t="s">
        <v>1594</v>
      </c>
    </row>
    <row r="2729" spans="1:5" x14ac:dyDescent="0.25">
      <c r="A2729" s="3" t="s">
        <v>166</v>
      </c>
    </row>
    <row r="2731" spans="1:5" x14ac:dyDescent="0.25">
      <c r="A2731" s="3" t="s">
        <v>156</v>
      </c>
      <c r="B2731" t="s">
        <v>157</v>
      </c>
      <c r="C2731" t="s">
        <v>158</v>
      </c>
      <c r="D2731" t="s">
        <v>159</v>
      </c>
      <c r="E2731" t="s">
        <v>160</v>
      </c>
    </row>
    <row r="2732" spans="1:5" x14ac:dyDescent="0.25">
      <c r="A2732" s="3" t="s">
        <v>1258</v>
      </c>
      <c r="B2732" t="s">
        <v>161</v>
      </c>
      <c r="C2732">
        <v>0.4</v>
      </c>
      <c r="D2732">
        <v>8.66</v>
      </c>
      <c r="E2732">
        <f>ROUND((C2732*D2732),4)</f>
        <v>3.464</v>
      </c>
    </row>
    <row r="2733" spans="1:5" x14ac:dyDescent="0.25">
      <c r="A2733" s="3" t="s">
        <v>1259</v>
      </c>
      <c r="B2733" t="s">
        <v>161</v>
      </c>
      <c r="C2733">
        <v>0.4</v>
      </c>
      <c r="D2733">
        <v>11.48</v>
      </c>
      <c r="E2733">
        <f>ROUND((C2733*D2733),4)</f>
        <v>4.5919999999999996</v>
      </c>
    </row>
    <row r="2734" spans="1:5" x14ac:dyDescent="0.25">
      <c r="A2734" s="3" t="s">
        <v>162</v>
      </c>
      <c r="B2734" t="s">
        <v>9</v>
      </c>
      <c r="C2734" t="s">
        <v>9</v>
      </c>
      <c r="D2734" t="s">
        <v>9</v>
      </c>
      <c r="E2734">
        <f>SUM(E2732:E2733)</f>
        <v>8.0559999999999992</v>
      </c>
    </row>
    <row r="2736" spans="1:5" x14ac:dyDescent="0.25">
      <c r="A2736" s="3" t="s">
        <v>167</v>
      </c>
      <c r="B2736" t="s">
        <v>157</v>
      </c>
      <c r="C2736" t="s">
        <v>158</v>
      </c>
      <c r="D2736" t="s">
        <v>159</v>
      </c>
      <c r="E2736" t="s">
        <v>160</v>
      </c>
    </row>
    <row r="2737" spans="1:5" x14ac:dyDescent="0.25">
      <c r="A2737" s="3" t="s">
        <v>1244</v>
      </c>
      <c r="B2737" t="s">
        <v>168</v>
      </c>
      <c r="C2737">
        <v>2.32E-3</v>
      </c>
      <c r="D2737">
        <v>6.93</v>
      </c>
      <c r="E2737">
        <f t="shared" ref="E2737:E2748" si="68">ROUND((C2737*D2737),4)</f>
        <v>1.61E-2</v>
      </c>
    </row>
    <row r="2738" spans="1:5" x14ac:dyDescent="0.25">
      <c r="A2738" s="3" t="s">
        <v>1245</v>
      </c>
      <c r="B2738" t="s">
        <v>186</v>
      </c>
      <c r="C2738">
        <v>1.1039999999999999E-2</v>
      </c>
      <c r="D2738">
        <v>33.270000000000003</v>
      </c>
      <c r="E2738">
        <f t="shared" si="68"/>
        <v>0.36730000000000002</v>
      </c>
    </row>
    <row r="2739" spans="1:5" x14ac:dyDescent="0.25">
      <c r="A2739" s="3" t="s">
        <v>1246</v>
      </c>
      <c r="B2739" t="s">
        <v>168</v>
      </c>
      <c r="C2739">
        <v>1.1039999999999999E-2</v>
      </c>
      <c r="D2739">
        <v>27.73</v>
      </c>
      <c r="E2739">
        <f t="shared" si="68"/>
        <v>0.30609999999999998</v>
      </c>
    </row>
    <row r="2740" spans="1:5" x14ac:dyDescent="0.25">
      <c r="A2740" s="3" t="s">
        <v>1247</v>
      </c>
      <c r="B2740" t="s">
        <v>168</v>
      </c>
      <c r="C2740">
        <v>1.1039999999999999E-2</v>
      </c>
      <c r="D2740">
        <v>11.73</v>
      </c>
      <c r="E2740">
        <f t="shared" si="68"/>
        <v>0.1295</v>
      </c>
    </row>
    <row r="2741" spans="1:5" x14ac:dyDescent="0.25">
      <c r="A2741" s="3" t="s">
        <v>1248</v>
      </c>
      <c r="B2741" t="s">
        <v>168</v>
      </c>
      <c r="C2741">
        <v>2.32E-3</v>
      </c>
      <c r="D2741">
        <v>93.94</v>
      </c>
      <c r="E2741">
        <f t="shared" si="68"/>
        <v>0.21790000000000001</v>
      </c>
    </row>
    <row r="2742" spans="1:5" ht="30" x14ac:dyDescent="0.25">
      <c r="A2742" s="3" t="s">
        <v>1595</v>
      </c>
      <c r="B2742" t="s">
        <v>168</v>
      </c>
      <c r="C2742">
        <v>1</v>
      </c>
      <c r="D2742">
        <v>646.65</v>
      </c>
      <c r="E2742">
        <f t="shared" si="68"/>
        <v>646.65</v>
      </c>
    </row>
    <row r="2743" spans="1:5" ht="30" x14ac:dyDescent="0.25">
      <c r="A2743" s="3" t="s">
        <v>1250</v>
      </c>
      <c r="B2743" t="s">
        <v>168</v>
      </c>
      <c r="C2743">
        <v>2.32E-3</v>
      </c>
      <c r="D2743">
        <v>16</v>
      </c>
      <c r="E2743">
        <f t="shared" si="68"/>
        <v>3.7100000000000001E-2</v>
      </c>
    </row>
    <row r="2744" spans="1:5" x14ac:dyDescent="0.25">
      <c r="A2744" s="3" t="s">
        <v>1251</v>
      </c>
      <c r="B2744" t="s">
        <v>186</v>
      </c>
      <c r="C2744">
        <v>1.1039999999999999E-2</v>
      </c>
      <c r="D2744">
        <v>8.9</v>
      </c>
      <c r="E2744">
        <f t="shared" si="68"/>
        <v>9.8299999999999998E-2</v>
      </c>
    </row>
    <row r="2745" spans="1:5" ht="30" x14ac:dyDescent="0.25">
      <c r="A2745" s="3" t="s">
        <v>1222</v>
      </c>
      <c r="B2745" t="s">
        <v>161</v>
      </c>
      <c r="C2745">
        <v>0.8</v>
      </c>
      <c r="D2745">
        <v>0.6</v>
      </c>
      <c r="E2745">
        <f t="shared" si="68"/>
        <v>0.48</v>
      </c>
    </row>
    <row r="2746" spans="1:5" ht="30" x14ac:dyDescent="0.25">
      <c r="A2746" s="3" t="s">
        <v>1223</v>
      </c>
      <c r="B2746" t="s">
        <v>161</v>
      </c>
      <c r="C2746">
        <v>0.8</v>
      </c>
      <c r="D2746">
        <v>0.7</v>
      </c>
      <c r="E2746">
        <f t="shared" si="68"/>
        <v>0.56000000000000005</v>
      </c>
    </row>
    <row r="2747" spans="1:5" ht="30" x14ac:dyDescent="0.25">
      <c r="A2747" s="3" t="s">
        <v>1224</v>
      </c>
      <c r="B2747" t="s">
        <v>161</v>
      </c>
      <c r="C2747">
        <v>0.8</v>
      </c>
      <c r="D2747">
        <v>0.09</v>
      </c>
      <c r="E2747">
        <f t="shared" si="68"/>
        <v>7.1999999999999995E-2</v>
      </c>
    </row>
    <row r="2748" spans="1:5" ht="30" x14ac:dyDescent="0.25">
      <c r="A2748" s="3" t="s">
        <v>1225</v>
      </c>
      <c r="B2748" t="s">
        <v>161</v>
      </c>
      <c r="C2748">
        <v>0.8</v>
      </c>
      <c r="D2748">
        <v>0.04</v>
      </c>
      <c r="E2748">
        <f t="shared" si="68"/>
        <v>3.2000000000000001E-2</v>
      </c>
    </row>
    <row r="2749" spans="1:5" x14ac:dyDescent="0.25">
      <c r="A2749" s="3" t="s">
        <v>162</v>
      </c>
      <c r="B2749" t="s">
        <v>9</v>
      </c>
      <c r="C2749" t="s">
        <v>9</v>
      </c>
      <c r="D2749" t="s">
        <v>9</v>
      </c>
      <c r="E2749">
        <f>SUM(E2737:E2748)</f>
        <v>648.96629999999993</v>
      </c>
    </row>
    <row r="2751" spans="1:5" x14ac:dyDescent="0.25">
      <c r="A2751" s="3" t="s">
        <v>163</v>
      </c>
      <c r="B2751" t="s">
        <v>9</v>
      </c>
      <c r="C2751" t="s">
        <v>9</v>
      </c>
      <c r="D2751" t="s">
        <v>9</v>
      </c>
      <c r="E2751">
        <f>E2734+E2749</f>
        <v>657.02229999999997</v>
      </c>
    </row>
    <row r="2752" spans="1:5" x14ac:dyDescent="0.25">
      <c r="A2752" s="3" t="s">
        <v>164</v>
      </c>
      <c r="B2752" t="s">
        <v>9</v>
      </c>
      <c r="C2752" t="s">
        <v>9</v>
      </c>
      <c r="D2752" s="2">
        <v>0</v>
      </c>
      <c r="E2752">
        <f>ROUND((E2751*D2752),4)</f>
        <v>0</v>
      </c>
    </row>
    <row r="2753" spans="1:5" x14ac:dyDescent="0.25">
      <c r="A2753" s="3" t="s">
        <v>165</v>
      </c>
      <c r="B2753" t="s">
        <v>9</v>
      </c>
      <c r="C2753" t="s">
        <v>9</v>
      </c>
      <c r="D2753" t="s">
        <v>9</v>
      </c>
      <c r="E2753">
        <f>SUM(E2751:E2752)</f>
        <v>657.02229999999997</v>
      </c>
    </row>
    <row r="2755" spans="1:5" x14ac:dyDescent="0.25">
      <c r="A2755" s="3" t="s">
        <v>1596</v>
      </c>
      <c r="B2755" t="s">
        <v>900</v>
      </c>
    </row>
    <row r="2756" spans="1:5" ht="45" x14ac:dyDescent="0.25">
      <c r="A2756" s="3" t="s">
        <v>1597</v>
      </c>
    </row>
    <row r="2757" spans="1:5" x14ac:dyDescent="0.25">
      <c r="A2757" s="3" t="s">
        <v>169</v>
      </c>
    </row>
    <row r="2759" spans="1:5" x14ac:dyDescent="0.25">
      <c r="A2759" s="3" t="s">
        <v>156</v>
      </c>
      <c r="B2759" t="s">
        <v>157</v>
      </c>
      <c r="C2759" t="s">
        <v>158</v>
      </c>
      <c r="D2759" t="s">
        <v>159</v>
      </c>
      <c r="E2759" t="s">
        <v>160</v>
      </c>
    </row>
    <row r="2760" spans="1:5" x14ac:dyDescent="0.25">
      <c r="A2760" s="3" t="s">
        <v>1357</v>
      </c>
      <c r="B2760" t="s">
        <v>161</v>
      </c>
      <c r="C2760">
        <v>0.45</v>
      </c>
      <c r="D2760">
        <v>5.9</v>
      </c>
      <c r="E2760">
        <f>ROUND((C2760*D2760),4)</f>
        <v>2.6549999999999998</v>
      </c>
    </row>
    <row r="2761" spans="1:5" x14ac:dyDescent="0.25">
      <c r="A2761" s="3" t="s">
        <v>162</v>
      </c>
      <c r="B2761" t="s">
        <v>9</v>
      </c>
      <c r="C2761" t="s">
        <v>9</v>
      </c>
      <c r="D2761" t="s">
        <v>9</v>
      </c>
      <c r="E2761">
        <f>SUM(E2760:E2760)</f>
        <v>2.6549999999999998</v>
      </c>
    </row>
    <row r="2763" spans="1:5" x14ac:dyDescent="0.25">
      <c r="A2763" s="3" t="s">
        <v>167</v>
      </c>
      <c r="B2763" t="s">
        <v>157</v>
      </c>
      <c r="C2763" t="s">
        <v>158</v>
      </c>
      <c r="D2763" t="s">
        <v>159</v>
      </c>
      <c r="E2763" t="s">
        <v>160</v>
      </c>
    </row>
    <row r="2764" spans="1:5" ht="30" x14ac:dyDescent="0.25">
      <c r="A2764" s="3" t="s">
        <v>1598</v>
      </c>
      <c r="B2764" t="s">
        <v>170</v>
      </c>
      <c r="C2764">
        <v>1.0149999999999999</v>
      </c>
      <c r="D2764">
        <v>9.3000000000000007</v>
      </c>
      <c r="E2764">
        <f>ROUND((C2764*D2764),4)</f>
        <v>9.4395000000000007</v>
      </c>
    </row>
    <row r="2765" spans="1:5" x14ac:dyDescent="0.25">
      <c r="A2765" s="3" t="s">
        <v>162</v>
      </c>
      <c r="B2765" t="s">
        <v>9</v>
      </c>
      <c r="C2765" t="s">
        <v>9</v>
      </c>
      <c r="D2765" t="s">
        <v>9</v>
      </c>
      <c r="E2765">
        <f>SUM(E2764:E2764)</f>
        <v>9.4395000000000007</v>
      </c>
    </row>
    <row r="2767" spans="1:5" x14ac:dyDescent="0.25">
      <c r="A2767" s="3" t="s">
        <v>163</v>
      </c>
      <c r="B2767" t="s">
        <v>9</v>
      </c>
      <c r="C2767" t="s">
        <v>9</v>
      </c>
      <c r="D2767" t="s">
        <v>9</v>
      </c>
      <c r="E2767">
        <f>E2761+E2765</f>
        <v>12.0945</v>
      </c>
    </row>
    <row r="2768" spans="1:5" x14ac:dyDescent="0.25">
      <c r="A2768" s="3" t="s">
        <v>164</v>
      </c>
      <c r="B2768" t="s">
        <v>9</v>
      </c>
      <c r="C2768" t="s">
        <v>9</v>
      </c>
      <c r="D2768" s="2">
        <v>0</v>
      </c>
      <c r="E2768">
        <f>ROUND((E2767*D2768),4)</f>
        <v>0</v>
      </c>
    </row>
    <row r="2769" spans="1:5" x14ac:dyDescent="0.25">
      <c r="A2769" s="3" t="s">
        <v>165</v>
      </c>
      <c r="B2769" t="s">
        <v>9</v>
      </c>
      <c r="C2769" t="s">
        <v>9</v>
      </c>
      <c r="D2769" t="s">
        <v>9</v>
      </c>
      <c r="E2769">
        <f>SUM(E2767:E2768)</f>
        <v>12.0945</v>
      </c>
    </row>
    <row r="2771" spans="1:5" x14ac:dyDescent="0.25">
      <c r="A2771" s="3" t="s">
        <v>1599</v>
      </c>
      <c r="B2771" t="s">
        <v>904</v>
      </c>
    </row>
    <row r="2772" spans="1:5" ht="30" x14ac:dyDescent="0.25">
      <c r="A2772" s="3" t="s">
        <v>1600</v>
      </c>
    </row>
    <row r="2773" spans="1:5" x14ac:dyDescent="0.25">
      <c r="A2773" s="3" t="s">
        <v>169</v>
      </c>
    </row>
    <row r="2775" spans="1:5" x14ac:dyDescent="0.25">
      <c r="A2775" s="3" t="s">
        <v>167</v>
      </c>
      <c r="B2775" t="s">
        <v>157</v>
      </c>
      <c r="C2775" t="s">
        <v>158</v>
      </c>
      <c r="D2775" t="s">
        <v>159</v>
      </c>
      <c r="E2775" t="s">
        <v>160</v>
      </c>
    </row>
    <row r="2776" spans="1:5" ht="30" x14ac:dyDescent="0.25">
      <c r="A2776" s="3" t="s">
        <v>1601</v>
      </c>
      <c r="B2776" t="s">
        <v>170</v>
      </c>
      <c r="C2776">
        <v>1</v>
      </c>
      <c r="D2776">
        <v>162.19</v>
      </c>
      <c r="E2776">
        <f>ROUND((C2776*D2776),4)</f>
        <v>162.19</v>
      </c>
    </row>
    <row r="2777" spans="1:5" x14ac:dyDescent="0.25">
      <c r="A2777" s="3" t="s">
        <v>162</v>
      </c>
      <c r="B2777" t="s">
        <v>9</v>
      </c>
      <c r="C2777" t="s">
        <v>9</v>
      </c>
      <c r="D2777" t="s">
        <v>9</v>
      </c>
      <c r="E2777">
        <f>SUM(E2776:E2776)</f>
        <v>162.19</v>
      </c>
    </row>
    <row r="2779" spans="1:5" x14ac:dyDescent="0.25">
      <c r="A2779" s="3" t="s">
        <v>163</v>
      </c>
      <c r="B2779" t="s">
        <v>9</v>
      </c>
      <c r="C2779" t="s">
        <v>9</v>
      </c>
      <c r="D2779" t="s">
        <v>9</v>
      </c>
      <c r="E2779">
        <f>E2777</f>
        <v>162.19</v>
      </c>
    </row>
    <row r="2780" spans="1:5" x14ac:dyDescent="0.25">
      <c r="A2780" s="3" t="s">
        <v>164</v>
      </c>
      <c r="B2780" t="s">
        <v>9</v>
      </c>
      <c r="C2780" t="s">
        <v>9</v>
      </c>
      <c r="D2780" s="2">
        <v>0</v>
      </c>
      <c r="E2780">
        <f>ROUND((E2779*D2780),4)</f>
        <v>0</v>
      </c>
    </row>
    <row r="2781" spans="1:5" x14ac:dyDescent="0.25">
      <c r="A2781" s="3" t="s">
        <v>165</v>
      </c>
      <c r="B2781" t="s">
        <v>9</v>
      </c>
      <c r="C2781" t="s">
        <v>9</v>
      </c>
      <c r="D2781" t="s">
        <v>9</v>
      </c>
      <c r="E2781">
        <f>SUM(E2779:E2780)</f>
        <v>162.19</v>
      </c>
    </row>
    <row r="2783" spans="1:5" x14ac:dyDescent="0.25">
      <c r="A2783" s="3" t="s">
        <v>1602</v>
      </c>
      <c r="B2783" t="s">
        <v>124</v>
      </c>
    </row>
    <row r="2784" spans="1:5" x14ac:dyDescent="0.25">
      <c r="A2784" s="3" t="s">
        <v>320</v>
      </c>
    </row>
    <row r="2785" spans="1:5" x14ac:dyDescent="0.25">
      <c r="A2785" s="3" t="s">
        <v>175</v>
      </c>
    </row>
    <row r="2787" spans="1:5" x14ac:dyDescent="0.25">
      <c r="A2787" s="3" t="s">
        <v>156</v>
      </c>
      <c r="B2787" t="s">
        <v>157</v>
      </c>
      <c r="C2787" t="s">
        <v>158</v>
      </c>
      <c r="D2787" t="s">
        <v>159</v>
      </c>
      <c r="E2787" t="s">
        <v>160</v>
      </c>
    </row>
    <row r="2788" spans="1:5" x14ac:dyDescent="0.25">
      <c r="A2788" s="3" t="s">
        <v>1242</v>
      </c>
      <c r="B2788" t="s">
        <v>161</v>
      </c>
      <c r="C2788">
        <v>0.5</v>
      </c>
      <c r="D2788">
        <v>7.68</v>
      </c>
      <c r="E2788">
        <f>ROUND((C2788*D2788),4)</f>
        <v>3.84</v>
      </c>
    </row>
    <row r="2789" spans="1:5" x14ac:dyDescent="0.25">
      <c r="A2789" s="3" t="s">
        <v>162</v>
      </c>
      <c r="B2789" t="s">
        <v>9</v>
      </c>
      <c r="C2789" t="s">
        <v>9</v>
      </c>
      <c r="D2789" t="s">
        <v>9</v>
      </c>
      <c r="E2789">
        <f>SUM(E2788:E2788)</f>
        <v>3.84</v>
      </c>
    </row>
    <row r="2791" spans="1:5" x14ac:dyDescent="0.25">
      <c r="A2791" s="3" t="s">
        <v>167</v>
      </c>
      <c r="B2791" t="s">
        <v>157</v>
      </c>
      <c r="C2791" t="s">
        <v>158</v>
      </c>
      <c r="D2791" t="s">
        <v>159</v>
      </c>
      <c r="E2791" t="s">
        <v>160</v>
      </c>
    </row>
    <row r="2792" spans="1:5" x14ac:dyDescent="0.25">
      <c r="A2792" s="3" t="s">
        <v>1244</v>
      </c>
      <c r="B2792" t="s">
        <v>168</v>
      </c>
      <c r="C2792">
        <v>1.4499999999999999E-3</v>
      </c>
      <c r="D2792">
        <v>6.93</v>
      </c>
      <c r="E2792">
        <f t="shared" ref="E2792:E2803" si="69">ROUND((C2792*D2792),4)</f>
        <v>0.01</v>
      </c>
    </row>
    <row r="2793" spans="1:5" x14ac:dyDescent="0.25">
      <c r="A2793" s="3" t="s">
        <v>1245</v>
      </c>
      <c r="B2793" t="s">
        <v>186</v>
      </c>
      <c r="C2793">
        <v>6.8999999999999999E-3</v>
      </c>
      <c r="D2793">
        <v>33.270000000000003</v>
      </c>
      <c r="E2793">
        <f t="shared" si="69"/>
        <v>0.2296</v>
      </c>
    </row>
    <row r="2794" spans="1:5" x14ac:dyDescent="0.25">
      <c r="A2794" s="3" t="s">
        <v>1246</v>
      </c>
      <c r="B2794" t="s">
        <v>168</v>
      </c>
      <c r="C2794">
        <v>6.8999999999999999E-3</v>
      </c>
      <c r="D2794">
        <v>27.73</v>
      </c>
      <c r="E2794">
        <f t="shared" si="69"/>
        <v>0.1913</v>
      </c>
    </row>
    <row r="2795" spans="1:5" x14ac:dyDescent="0.25">
      <c r="A2795" s="3" t="s">
        <v>1247</v>
      </c>
      <c r="B2795" t="s">
        <v>168</v>
      </c>
      <c r="C2795">
        <v>6.8999999999999999E-3</v>
      </c>
      <c r="D2795">
        <v>11.73</v>
      </c>
      <c r="E2795">
        <f t="shared" si="69"/>
        <v>8.09E-2</v>
      </c>
    </row>
    <row r="2796" spans="1:5" x14ac:dyDescent="0.25">
      <c r="A2796" s="3" t="s">
        <v>1248</v>
      </c>
      <c r="B2796" t="s">
        <v>168</v>
      </c>
      <c r="C2796">
        <v>1.4499999999999999E-3</v>
      </c>
      <c r="D2796">
        <v>93.94</v>
      </c>
      <c r="E2796">
        <f t="shared" si="69"/>
        <v>0.13619999999999999</v>
      </c>
    </row>
    <row r="2797" spans="1:5" ht="30" x14ac:dyDescent="0.25">
      <c r="A2797" s="3" t="s">
        <v>1250</v>
      </c>
      <c r="B2797" t="s">
        <v>168</v>
      </c>
      <c r="C2797">
        <v>1.4499999999999999E-3</v>
      </c>
      <c r="D2797">
        <v>16</v>
      </c>
      <c r="E2797">
        <f t="shared" si="69"/>
        <v>2.3199999999999998E-2</v>
      </c>
    </row>
    <row r="2798" spans="1:5" ht="30" x14ac:dyDescent="0.25">
      <c r="A2798" s="3" t="s">
        <v>1383</v>
      </c>
      <c r="B2798" t="s">
        <v>168</v>
      </c>
      <c r="C2798">
        <v>0.5</v>
      </c>
      <c r="D2798">
        <v>0.88</v>
      </c>
      <c r="E2798">
        <f t="shared" si="69"/>
        <v>0.44</v>
      </c>
    </row>
    <row r="2799" spans="1:5" x14ac:dyDescent="0.25">
      <c r="A2799" s="3" t="s">
        <v>1251</v>
      </c>
      <c r="B2799" t="s">
        <v>186</v>
      </c>
      <c r="C2799">
        <v>6.8999999999999999E-3</v>
      </c>
      <c r="D2799">
        <v>8.9</v>
      </c>
      <c r="E2799">
        <f t="shared" si="69"/>
        <v>6.1400000000000003E-2</v>
      </c>
    </row>
    <row r="2800" spans="1:5" ht="30" x14ac:dyDescent="0.25">
      <c r="A2800" s="3" t="s">
        <v>1222</v>
      </c>
      <c r="B2800" t="s">
        <v>161</v>
      </c>
      <c r="C2800">
        <v>0.5</v>
      </c>
      <c r="D2800">
        <v>0.6</v>
      </c>
      <c r="E2800">
        <f t="shared" si="69"/>
        <v>0.3</v>
      </c>
    </row>
    <row r="2801" spans="1:5" ht="30" x14ac:dyDescent="0.25">
      <c r="A2801" s="3" t="s">
        <v>1223</v>
      </c>
      <c r="B2801" t="s">
        <v>161</v>
      </c>
      <c r="C2801">
        <v>0.5</v>
      </c>
      <c r="D2801">
        <v>0.7</v>
      </c>
      <c r="E2801">
        <f t="shared" si="69"/>
        <v>0.35</v>
      </c>
    </row>
    <row r="2802" spans="1:5" ht="30" x14ac:dyDescent="0.25">
      <c r="A2802" s="3" t="s">
        <v>1224</v>
      </c>
      <c r="B2802" t="s">
        <v>161</v>
      </c>
      <c r="C2802">
        <v>0.5</v>
      </c>
      <c r="D2802">
        <v>0.09</v>
      </c>
      <c r="E2802">
        <f t="shared" si="69"/>
        <v>4.4999999999999998E-2</v>
      </c>
    </row>
    <row r="2803" spans="1:5" ht="30" x14ac:dyDescent="0.25">
      <c r="A2803" s="3" t="s">
        <v>1225</v>
      </c>
      <c r="B2803" t="s">
        <v>161</v>
      </c>
      <c r="C2803">
        <v>0.5</v>
      </c>
      <c r="D2803">
        <v>0.04</v>
      </c>
      <c r="E2803">
        <f t="shared" si="69"/>
        <v>0.02</v>
      </c>
    </row>
    <row r="2804" spans="1:5" x14ac:dyDescent="0.25">
      <c r="A2804" s="3" t="s">
        <v>162</v>
      </c>
      <c r="B2804" t="s">
        <v>9</v>
      </c>
      <c r="C2804" t="s">
        <v>9</v>
      </c>
      <c r="D2804" t="s">
        <v>9</v>
      </c>
      <c r="E2804">
        <f>SUM(E2792:E2803)</f>
        <v>1.8875999999999999</v>
      </c>
    </row>
    <row r="2806" spans="1:5" x14ac:dyDescent="0.25">
      <c r="A2806" s="3" t="s">
        <v>163</v>
      </c>
      <c r="B2806" t="s">
        <v>9</v>
      </c>
      <c r="C2806" t="s">
        <v>9</v>
      </c>
      <c r="D2806" t="s">
        <v>9</v>
      </c>
      <c r="E2806">
        <f>E2789+E2804</f>
        <v>5.7275999999999998</v>
      </c>
    </row>
    <row r="2807" spans="1:5" x14ac:dyDescent="0.25">
      <c r="A2807" s="3" t="s">
        <v>164</v>
      </c>
      <c r="B2807" t="s">
        <v>9</v>
      </c>
      <c r="C2807" t="s">
        <v>9</v>
      </c>
      <c r="D2807" s="2">
        <v>0</v>
      </c>
      <c r="E2807">
        <f>ROUND((E2806*D2807),4)</f>
        <v>0</v>
      </c>
    </row>
    <row r="2808" spans="1:5" x14ac:dyDescent="0.25">
      <c r="A2808" s="3" t="s">
        <v>165</v>
      </c>
      <c r="B2808" t="s">
        <v>9</v>
      </c>
      <c r="C2808" t="s">
        <v>9</v>
      </c>
      <c r="D2808" t="s">
        <v>9</v>
      </c>
      <c r="E2808">
        <f>SUM(E2806:E2807)</f>
        <v>5.7275999999999998</v>
      </c>
    </row>
    <row r="2810" spans="1:5" x14ac:dyDescent="0.25">
      <c r="A2810" s="3" t="s">
        <v>1603</v>
      </c>
      <c r="B2810" t="s">
        <v>911</v>
      </c>
    </row>
    <row r="2811" spans="1:5" x14ac:dyDescent="0.25">
      <c r="A2811" s="3" t="s">
        <v>1604</v>
      </c>
    </row>
    <row r="2812" spans="1:5" x14ac:dyDescent="0.25">
      <c r="A2812" s="3" t="s">
        <v>175</v>
      </c>
    </row>
    <row r="2814" spans="1:5" x14ac:dyDescent="0.25">
      <c r="A2814" s="3" t="s">
        <v>156</v>
      </c>
      <c r="B2814" t="s">
        <v>157</v>
      </c>
      <c r="C2814" t="s">
        <v>158</v>
      </c>
      <c r="D2814" t="s">
        <v>159</v>
      </c>
      <c r="E2814" t="s">
        <v>160</v>
      </c>
    </row>
    <row r="2815" spans="1:5" x14ac:dyDescent="0.25">
      <c r="A2815" s="3" t="s">
        <v>1242</v>
      </c>
      <c r="B2815" t="s">
        <v>161</v>
      </c>
      <c r="C2815">
        <v>1.5</v>
      </c>
      <c r="D2815">
        <v>7.68</v>
      </c>
      <c r="E2815">
        <f>ROUND((C2815*D2815),4)</f>
        <v>11.52</v>
      </c>
    </row>
    <row r="2816" spans="1:5" x14ac:dyDescent="0.25">
      <c r="A2816" s="3" t="s">
        <v>162</v>
      </c>
      <c r="B2816" t="s">
        <v>9</v>
      </c>
      <c r="C2816" t="s">
        <v>9</v>
      </c>
      <c r="D2816" t="s">
        <v>9</v>
      </c>
      <c r="E2816">
        <f>SUM(E2815:E2815)</f>
        <v>11.52</v>
      </c>
    </row>
    <row r="2818" spans="1:5" x14ac:dyDescent="0.25">
      <c r="A2818" s="3" t="s">
        <v>167</v>
      </c>
      <c r="B2818" t="s">
        <v>157</v>
      </c>
      <c r="C2818" t="s">
        <v>158</v>
      </c>
      <c r="D2818" t="s">
        <v>159</v>
      </c>
      <c r="E2818" t="s">
        <v>160</v>
      </c>
    </row>
    <row r="2819" spans="1:5" x14ac:dyDescent="0.25">
      <c r="A2819" s="3" t="s">
        <v>1244</v>
      </c>
      <c r="B2819" t="s">
        <v>168</v>
      </c>
      <c r="C2819">
        <v>4.3499999999999997E-3</v>
      </c>
      <c r="D2819">
        <v>6.93</v>
      </c>
      <c r="E2819">
        <f t="shared" ref="E2819:E2829" si="70">ROUND((C2819*D2819),4)</f>
        <v>3.0099999999999998E-2</v>
      </c>
    </row>
    <row r="2820" spans="1:5" x14ac:dyDescent="0.25">
      <c r="A2820" s="3" t="s">
        <v>1245</v>
      </c>
      <c r="B2820" t="s">
        <v>186</v>
      </c>
      <c r="C2820">
        <v>2.07E-2</v>
      </c>
      <c r="D2820">
        <v>33.270000000000003</v>
      </c>
      <c r="E2820">
        <f t="shared" si="70"/>
        <v>0.68869999999999998</v>
      </c>
    </row>
    <row r="2821" spans="1:5" x14ac:dyDescent="0.25">
      <c r="A2821" s="3" t="s">
        <v>1246</v>
      </c>
      <c r="B2821" t="s">
        <v>168</v>
      </c>
      <c r="C2821">
        <v>2.07E-2</v>
      </c>
      <c r="D2821">
        <v>27.73</v>
      </c>
      <c r="E2821">
        <f t="shared" si="70"/>
        <v>0.57399999999999995</v>
      </c>
    </row>
    <row r="2822" spans="1:5" x14ac:dyDescent="0.25">
      <c r="A2822" s="3" t="s">
        <v>1247</v>
      </c>
      <c r="B2822" t="s">
        <v>168</v>
      </c>
      <c r="C2822">
        <v>2.07E-2</v>
      </c>
      <c r="D2822">
        <v>11.73</v>
      </c>
      <c r="E2822">
        <f t="shared" si="70"/>
        <v>0.24279999999999999</v>
      </c>
    </row>
    <row r="2823" spans="1:5" x14ac:dyDescent="0.25">
      <c r="A2823" s="3" t="s">
        <v>1248</v>
      </c>
      <c r="B2823" t="s">
        <v>168</v>
      </c>
      <c r="C2823">
        <v>4.3499999999999997E-3</v>
      </c>
      <c r="D2823">
        <v>93.94</v>
      </c>
      <c r="E2823">
        <f t="shared" si="70"/>
        <v>0.40860000000000002</v>
      </c>
    </row>
    <row r="2824" spans="1:5" ht="30" x14ac:dyDescent="0.25">
      <c r="A2824" s="3" t="s">
        <v>1250</v>
      </c>
      <c r="B2824" t="s">
        <v>168</v>
      </c>
      <c r="C2824">
        <v>4.3499999999999997E-3</v>
      </c>
      <c r="D2824">
        <v>16</v>
      </c>
      <c r="E2824">
        <f t="shared" si="70"/>
        <v>6.9599999999999995E-2</v>
      </c>
    </row>
    <row r="2825" spans="1:5" x14ac:dyDescent="0.25">
      <c r="A2825" s="3" t="s">
        <v>1251</v>
      </c>
      <c r="B2825" t="s">
        <v>186</v>
      </c>
      <c r="C2825">
        <v>2.07E-2</v>
      </c>
      <c r="D2825">
        <v>8.9</v>
      </c>
      <c r="E2825">
        <f t="shared" si="70"/>
        <v>0.1842</v>
      </c>
    </row>
    <row r="2826" spans="1:5" ht="30" x14ac:dyDescent="0.25">
      <c r="A2826" s="3" t="s">
        <v>1222</v>
      </c>
      <c r="B2826" t="s">
        <v>161</v>
      </c>
      <c r="C2826">
        <v>1.5</v>
      </c>
      <c r="D2826">
        <v>0.6</v>
      </c>
      <c r="E2826">
        <f t="shared" si="70"/>
        <v>0.9</v>
      </c>
    </row>
    <row r="2827" spans="1:5" ht="30" x14ac:dyDescent="0.25">
      <c r="A2827" s="3" t="s">
        <v>1223</v>
      </c>
      <c r="B2827" t="s">
        <v>161</v>
      </c>
      <c r="C2827">
        <v>1.5</v>
      </c>
      <c r="D2827">
        <v>0.7</v>
      </c>
      <c r="E2827">
        <f t="shared" si="70"/>
        <v>1.05</v>
      </c>
    </row>
    <row r="2828" spans="1:5" ht="30" x14ac:dyDescent="0.25">
      <c r="A2828" s="3" t="s">
        <v>1224</v>
      </c>
      <c r="B2828" t="s">
        <v>161</v>
      </c>
      <c r="C2828">
        <v>1.5</v>
      </c>
      <c r="D2828">
        <v>0.09</v>
      </c>
      <c r="E2828">
        <f t="shared" si="70"/>
        <v>0.13500000000000001</v>
      </c>
    </row>
    <row r="2829" spans="1:5" ht="30" x14ac:dyDescent="0.25">
      <c r="A2829" s="3" t="s">
        <v>1225</v>
      </c>
      <c r="B2829" t="s">
        <v>161</v>
      </c>
      <c r="C2829">
        <v>1.5</v>
      </c>
      <c r="D2829">
        <v>0.04</v>
      </c>
      <c r="E2829">
        <f t="shared" si="70"/>
        <v>0.06</v>
      </c>
    </row>
    <row r="2830" spans="1:5" x14ac:dyDescent="0.25">
      <c r="A2830" s="3" t="s">
        <v>162</v>
      </c>
      <c r="B2830" t="s">
        <v>9</v>
      </c>
      <c r="C2830" t="s">
        <v>9</v>
      </c>
      <c r="D2830" t="s">
        <v>9</v>
      </c>
      <c r="E2830">
        <f>SUM(E2819:E2829)</f>
        <v>4.3429999999999991</v>
      </c>
    </row>
    <row r="2832" spans="1:5" x14ac:dyDescent="0.25">
      <c r="A2832" s="3" t="s">
        <v>163</v>
      </c>
      <c r="B2832" t="s">
        <v>9</v>
      </c>
      <c r="C2832" t="s">
        <v>9</v>
      </c>
      <c r="D2832" t="s">
        <v>9</v>
      </c>
      <c r="E2832">
        <f>E2816+E2830</f>
        <v>15.863</v>
      </c>
    </row>
    <row r="2833" spans="1:5" x14ac:dyDescent="0.25">
      <c r="A2833" s="3" t="s">
        <v>164</v>
      </c>
      <c r="B2833" t="s">
        <v>9</v>
      </c>
      <c r="C2833" t="s">
        <v>9</v>
      </c>
      <c r="D2833" s="2">
        <v>0</v>
      </c>
      <c r="E2833">
        <f>ROUND((E2832*D2833),4)</f>
        <v>0</v>
      </c>
    </row>
    <row r="2834" spans="1:5" x14ac:dyDescent="0.25">
      <c r="A2834" s="3" t="s">
        <v>165</v>
      </c>
      <c r="B2834" t="s">
        <v>9</v>
      </c>
      <c r="C2834" t="s">
        <v>9</v>
      </c>
      <c r="D2834" t="s">
        <v>9</v>
      </c>
      <c r="E2834">
        <f>SUM(E2832:E2833)</f>
        <v>15.863</v>
      </c>
    </row>
    <row r="2836" spans="1:5" x14ac:dyDescent="0.25">
      <c r="A2836" s="3" t="s">
        <v>1605</v>
      </c>
      <c r="B2836" t="s">
        <v>915</v>
      </c>
    </row>
    <row r="2837" spans="1:5" x14ac:dyDescent="0.25">
      <c r="A2837" s="3" t="s">
        <v>1606</v>
      </c>
    </row>
    <row r="2838" spans="1:5" x14ac:dyDescent="0.25">
      <c r="A2838" s="3" t="s">
        <v>169</v>
      </c>
    </row>
    <row r="2840" spans="1:5" x14ac:dyDescent="0.25">
      <c r="A2840" s="3" t="s">
        <v>156</v>
      </c>
      <c r="B2840" t="s">
        <v>157</v>
      </c>
      <c r="C2840" t="s">
        <v>158</v>
      </c>
      <c r="D2840" t="s">
        <v>159</v>
      </c>
      <c r="E2840" t="s">
        <v>160</v>
      </c>
    </row>
    <row r="2841" spans="1:5" x14ac:dyDescent="0.25">
      <c r="A2841" s="3" t="s">
        <v>1452</v>
      </c>
      <c r="B2841" t="s">
        <v>161</v>
      </c>
      <c r="C2841">
        <v>2.5000000000000001E-2</v>
      </c>
      <c r="D2841">
        <v>11.48</v>
      </c>
      <c r="E2841">
        <f>ROUND((C2841*D2841),4)</f>
        <v>0.28699999999999998</v>
      </c>
    </row>
    <row r="2842" spans="1:5" x14ac:dyDescent="0.25">
      <c r="A2842" s="3" t="s">
        <v>1242</v>
      </c>
      <c r="B2842" t="s">
        <v>161</v>
      </c>
      <c r="C2842">
        <v>0.18</v>
      </c>
      <c r="D2842">
        <v>7.68</v>
      </c>
      <c r="E2842">
        <f>ROUND((C2842*D2842),4)</f>
        <v>1.3824000000000001</v>
      </c>
    </row>
    <row r="2843" spans="1:5" x14ac:dyDescent="0.25">
      <c r="A2843" s="3" t="s">
        <v>162</v>
      </c>
      <c r="B2843" t="s">
        <v>9</v>
      </c>
      <c r="C2843" t="s">
        <v>9</v>
      </c>
      <c r="D2843" t="s">
        <v>9</v>
      </c>
      <c r="E2843">
        <f>SUM(E2841:E2842)</f>
        <v>1.6694</v>
      </c>
    </row>
    <row r="2845" spans="1:5" x14ac:dyDescent="0.25">
      <c r="A2845" s="3" t="s">
        <v>167</v>
      </c>
      <c r="B2845" t="s">
        <v>157</v>
      </c>
      <c r="C2845" t="s">
        <v>158</v>
      </c>
      <c r="D2845" t="s">
        <v>159</v>
      </c>
      <c r="E2845" t="s">
        <v>160</v>
      </c>
    </row>
    <row r="2846" spans="1:5" x14ac:dyDescent="0.25">
      <c r="A2846" s="3" t="s">
        <v>1244</v>
      </c>
      <c r="B2846" t="s">
        <v>168</v>
      </c>
      <c r="C2846">
        <v>5.9449999999999998E-4</v>
      </c>
      <c r="D2846">
        <v>6.93</v>
      </c>
      <c r="E2846">
        <f t="shared" ref="E2846:E2856" si="71">ROUND((C2846*D2846),4)</f>
        <v>4.1000000000000003E-3</v>
      </c>
    </row>
    <row r="2847" spans="1:5" x14ac:dyDescent="0.25">
      <c r="A2847" s="3" t="s">
        <v>1245</v>
      </c>
      <c r="B2847" t="s">
        <v>186</v>
      </c>
      <c r="C2847">
        <v>2.8289999999999999E-3</v>
      </c>
      <c r="D2847">
        <v>33.270000000000003</v>
      </c>
      <c r="E2847">
        <f t="shared" si="71"/>
        <v>9.4100000000000003E-2</v>
      </c>
    </row>
    <row r="2848" spans="1:5" x14ac:dyDescent="0.25">
      <c r="A2848" s="3" t="s">
        <v>1246</v>
      </c>
      <c r="B2848" t="s">
        <v>168</v>
      </c>
      <c r="C2848">
        <v>2.8289999999999999E-3</v>
      </c>
      <c r="D2848">
        <v>27.73</v>
      </c>
      <c r="E2848">
        <f t="shared" si="71"/>
        <v>7.8399999999999997E-2</v>
      </c>
    </row>
    <row r="2849" spans="1:5" x14ac:dyDescent="0.25">
      <c r="A2849" s="3" t="s">
        <v>1247</v>
      </c>
      <c r="B2849" t="s">
        <v>168</v>
      </c>
      <c r="C2849">
        <v>2.8289999999999999E-3</v>
      </c>
      <c r="D2849">
        <v>11.73</v>
      </c>
      <c r="E2849">
        <f t="shared" si="71"/>
        <v>3.32E-2</v>
      </c>
    </row>
    <row r="2850" spans="1:5" x14ac:dyDescent="0.25">
      <c r="A2850" s="3" t="s">
        <v>1248</v>
      </c>
      <c r="B2850" t="s">
        <v>168</v>
      </c>
      <c r="C2850">
        <v>5.9449999999999998E-4</v>
      </c>
      <c r="D2850">
        <v>93.94</v>
      </c>
      <c r="E2850">
        <f t="shared" si="71"/>
        <v>5.5800000000000002E-2</v>
      </c>
    </row>
    <row r="2851" spans="1:5" ht="30" x14ac:dyDescent="0.25">
      <c r="A2851" s="3" t="s">
        <v>1250</v>
      </c>
      <c r="B2851" t="s">
        <v>168</v>
      </c>
      <c r="C2851">
        <v>5.9449999999999998E-4</v>
      </c>
      <c r="D2851">
        <v>16</v>
      </c>
      <c r="E2851">
        <f t="shared" si="71"/>
        <v>9.4999999999999998E-3</v>
      </c>
    </row>
    <row r="2852" spans="1:5" x14ac:dyDescent="0.25">
      <c r="A2852" s="3" t="s">
        <v>1251</v>
      </c>
      <c r="B2852" t="s">
        <v>186</v>
      </c>
      <c r="C2852">
        <v>2.8289999999999999E-3</v>
      </c>
      <c r="D2852">
        <v>8.9</v>
      </c>
      <c r="E2852">
        <f t="shared" si="71"/>
        <v>2.52E-2</v>
      </c>
    </row>
    <row r="2853" spans="1:5" ht="30" x14ac:dyDescent="0.25">
      <c r="A2853" s="3" t="s">
        <v>1222</v>
      </c>
      <c r="B2853" t="s">
        <v>161</v>
      </c>
      <c r="C2853">
        <v>0.20499999999999999</v>
      </c>
      <c r="D2853">
        <v>0.6</v>
      </c>
      <c r="E2853">
        <f t="shared" si="71"/>
        <v>0.123</v>
      </c>
    </row>
    <row r="2854" spans="1:5" ht="30" x14ac:dyDescent="0.25">
      <c r="A2854" s="3" t="s">
        <v>1223</v>
      </c>
      <c r="B2854" t="s">
        <v>161</v>
      </c>
      <c r="C2854">
        <v>0.20499999999999999</v>
      </c>
      <c r="D2854">
        <v>0.7</v>
      </c>
      <c r="E2854">
        <f t="shared" si="71"/>
        <v>0.14349999999999999</v>
      </c>
    </row>
    <row r="2855" spans="1:5" ht="30" x14ac:dyDescent="0.25">
      <c r="A2855" s="3" t="s">
        <v>1224</v>
      </c>
      <c r="B2855" t="s">
        <v>161</v>
      </c>
      <c r="C2855">
        <v>0.20499999999999999</v>
      </c>
      <c r="D2855">
        <v>0.09</v>
      </c>
      <c r="E2855">
        <f t="shared" si="71"/>
        <v>1.8499999999999999E-2</v>
      </c>
    </row>
    <row r="2856" spans="1:5" ht="30" x14ac:dyDescent="0.25">
      <c r="A2856" s="3" t="s">
        <v>1225</v>
      </c>
      <c r="B2856" t="s">
        <v>161</v>
      </c>
      <c r="C2856">
        <v>0.20499999999999999</v>
      </c>
      <c r="D2856">
        <v>0.04</v>
      </c>
      <c r="E2856">
        <f t="shared" si="71"/>
        <v>8.2000000000000007E-3</v>
      </c>
    </row>
    <row r="2857" spans="1:5" x14ac:dyDescent="0.25">
      <c r="A2857" s="3" t="s">
        <v>162</v>
      </c>
      <c r="B2857" t="s">
        <v>9</v>
      </c>
      <c r="C2857" t="s">
        <v>9</v>
      </c>
      <c r="D2857" t="s">
        <v>9</v>
      </c>
      <c r="E2857">
        <f>SUM(E2846:E2856)</f>
        <v>0.59349999999999992</v>
      </c>
    </row>
    <row r="2859" spans="1:5" x14ac:dyDescent="0.25">
      <c r="A2859" s="3" t="s">
        <v>163</v>
      </c>
      <c r="B2859" t="s">
        <v>9</v>
      </c>
      <c r="C2859" t="s">
        <v>9</v>
      </c>
      <c r="D2859" t="s">
        <v>9</v>
      </c>
      <c r="E2859">
        <f>E2843+E2857</f>
        <v>2.2629000000000001</v>
      </c>
    </row>
    <row r="2860" spans="1:5" x14ac:dyDescent="0.25">
      <c r="A2860" s="3" t="s">
        <v>164</v>
      </c>
      <c r="B2860" t="s">
        <v>9</v>
      </c>
      <c r="C2860" t="s">
        <v>9</v>
      </c>
      <c r="D2860" s="2">
        <v>0</v>
      </c>
      <c r="E2860">
        <f>ROUND((E2859*D2860),4)</f>
        <v>0</v>
      </c>
    </row>
    <row r="2861" spans="1:5" x14ac:dyDescent="0.25">
      <c r="A2861" s="3" t="s">
        <v>165</v>
      </c>
      <c r="B2861" t="s">
        <v>9</v>
      </c>
      <c r="C2861" t="s">
        <v>9</v>
      </c>
      <c r="D2861" t="s">
        <v>9</v>
      </c>
      <c r="E2861">
        <f>SUM(E2859:E2860)</f>
        <v>2.2629000000000001</v>
      </c>
    </row>
    <row r="2863" spans="1:5" x14ac:dyDescent="0.25">
      <c r="A2863" s="3" t="s">
        <v>1607</v>
      </c>
      <c r="B2863" t="s">
        <v>918</v>
      </c>
    </row>
    <row r="2864" spans="1:5" x14ac:dyDescent="0.25">
      <c r="A2864" s="3" t="s">
        <v>303</v>
      </c>
    </row>
    <row r="2865" spans="1:5" x14ac:dyDescent="0.25">
      <c r="A2865" s="3" t="s">
        <v>175</v>
      </c>
    </row>
    <row r="2867" spans="1:5" x14ac:dyDescent="0.25">
      <c r="A2867" s="3" t="s">
        <v>156</v>
      </c>
      <c r="B2867" t="s">
        <v>157</v>
      </c>
      <c r="C2867" t="s">
        <v>158</v>
      </c>
      <c r="D2867" t="s">
        <v>159</v>
      </c>
      <c r="E2867" t="s">
        <v>160</v>
      </c>
    </row>
    <row r="2868" spans="1:5" x14ac:dyDescent="0.25">
      <c r="A2868" s="3" t="s">
        <v>1448</v>
      </c>
      <c r="B2868" t="s">
        <v>161</v>
      </c>
      <c r="C2868">
        <v>0.5</v>
      </c>
      <c r="D2868">
        <v>9.9</v>
      </c>
      <c r="E2868">
        <f>ROUND((C2868*D2868),4)</f>
        <v>4.95</v>
      </c>
    </row>
    <row r="2869" spans="1:5" x14ac:dyDescent="0.25">
      <c r="A2869" s="3" t="s">
        <v>1242</v>
      </c>
      <c r="B2869" t="s">
        <v>161</v>
      </c>
      <c r="C2869">
        <v>0.2</v>
      </c>
      <c r="D2869">
        <v>7.68</v>
      </c>
      <c r="E2869">
        <f>ROUND((C2869*D2869),4)</f>
        <v>1.536</v>
      </c>
    </row>
    <row r="2870" spans="1:5" x14ac:dyDescent="0.25">
      <c r="A2870" s="3" t="s">
        <v>162</v>
      </c>
      <c r="B2870" t="s">
        <v>9</v>
      </c>
      <c r="C2870" t="s">
        <v>9</v>
      </c>
      <c r="D2870" t="s">
        <v>9</v>
      </c>
      <c r="E2870">
        <f>SUM(E2868:E2869)</f>
        <v>6.4860000000000007</v>
      </c>
    </row>
    <row r="2872" spans="1:5" x14ac:dyDescent="0.25">
      <c r="A2872" s="3" t="s">
        <v>167</v>
      </c>
      <c r="B2872" t="s">
        <v>157</v>
      </c>
      <c r="C2872" t="s">
        <v>158</v>
      </c>
      <c r="D2872" t="s">
        <v>159</v>
      </c>
      <c r="E2872" t="s">
        <v>160</v>
      </c>
    </row>
    <row r="2873" spans="1:5" ht="30" x14ac:dyDescent="0.25">
      <c r="A2873" s="3" t="s">
        <v>1222</v>
      </c>
      <c r="B2873" t="s">
        <v>161</v>
      </c>
      <c r="C2873">
        <v>0.7</v>
      </c>
      <c r="D2873">
        <v>0.6</v>
      </c>
      <c r="E2873">
        <f t="shared" ref="E2873:E2883" si="72">ROUND((C2873*D2873),4)</f>
        <v>0.42</v>
      </c>
    </row>
    <row r="2874" spans="1:5" ht="30" x14ac:dyDescent="0.25">
      <c r="A2874" s="3" t="s">
        <v>1223</v>
      </c>
      <c r="B2874" t="s">
        <v>161</v>
      </c>
      <c r="C2874">
        <v>0.7</v>
      </c>
      <c r="D2874">
        <v>0.7</v>
      </c>
      <c r="E2874">
        <f t="shared" si="72"/>
        <v>0.49</v>
      </c>
    </row>
    <row r="2875" spans="1:5" ht="30" x14ac:dyDescent="0.25">
      <c r="A2875" s="3" t="s">
        <v>1224</v>
      </c>
      <c r="B2875" t="s">
        <v>161</v>
      </c>
      <c r="C2875">
        <v>0.7</v>
      </c>
      <c r="D2875">
        <v>0.09</v>
      </c>
      <c r="E2875">
        <f t="shared" si="72"/>
        <v>6.3E-2</v>
      </c>
    </row>
    <row r="2876" spans="1:5" ht="30" x14ac:dyDescent="0.25">
      <c r="A2876" s="3" t="s">
        <v>1225</v>
      </c>
      <c r="B2876" t="s">
        <v>161</v>
      </c>
      <c r="C2876">
        <v>0.7</v>
      </c>
      <c r="D2876">
        <v>0.04</v>
      </c>
      <c r="E2876">
        <f t="shared" si="72"/>
        <v>2.8000000000000001E-2</v>
      </c>
    </row>
    <row r="2877" spans="1:5" x14ac:dyDescent="0.25">
      <c r="A2877" s="3" t="s">
        <v>1244</v>
      </c>
      <c r="B2877" t="s">
        <v>168</v>
      </c>
      <c r="C2877">
        <v>2.0300000000000001E-3</v>
      </c>
      <c r="D2877">
        <v>6.93</v>
      </c>
      <c r="E2877">
        <f t="shared" si="72"/>
        <v>1.41E-2</v>
      </c>
    </row>
    <row r="2878" spans="1:5" x14ac:dyDescent="0.25">
      <c r="A2878" s="3" t="s">
        <v>1248</v>
      </c>
      <c r="B2878" t="s">
        <v>168</v>
      </c>
      <c r="C2878">
        <v>2.0300000000000001E-3</v>
      </c>
      <c r="D2878">
        <v>93.94</v>
      </c>
      <c r="E2878">
        <f t="shared" si="72"/>
        <v>0.19070000000000001</v>
      </c>
    </row>
    <row r="2879" spans="1:5" ht="30" x14ac:dyDescent="0.25">
      <c r="A2879" s="3" t="s">
        <v>1250</v>
      </c>
      <c r="B2879" t="s">
        <v>168</v>
      </c>
      <c r="C2879">
        <v>2.0300000000000001E-3</v>
      </c>
      <c r="D2879">
        <v>16</v>
      </c>
      <c r="E2879">
        <f t="shared" si="72"/>
        <v>3.2500000000000001E-2</v>
      </c>
    </row>
    <row r="2880" spans="1:5" x14ac:dyDescent="0.25">
      <c r="A2880" s="3" t="s">
        <v>1245</v>
      </c>
      <c r="B2880" t="s">
        <v>186</v>
      </c>
      <c r="C2880">
        <v>9.6600000000000002E-3</v>
      </c>
      <c r="D2880">
        <v>33.270000000000003</v>
      </c>
      <c r="E2880">
        <f t="shared" si="72"/>
        <v>0.32140000000000002</v>
      </c>
    </row>
    <row r="2881" spans="1:5" x14ac:dyDescent="0.25">
      <c r="A2881" s="3" t="s">
        <v>1246</v>
      </c>
      <c r="B2881" t="s">
        <v>168</v>
      </c>
      <c r="C2881">
        <v>9.6600000000000002E-3</v>
      </c>
      <c r="D2881">
        <v>27.73</v>
      </c>
      <c r="E2881">
        <f t="shared" si="72"/>
        <v>0.26790000000000003</v>
      </c>
    </row>
    <row r="2882" spans="1:5" x14ac:dyDescent="0.25">
      <c r="A2882" s="3" t="s">
        <v>1247</v>
      </c>
      <c r="B2882" t="s">
        <v>168</v>
      </c>
      <c r="C2882">
        <v>9.6600000000000002E-3</v>
      </c>
      <c r="D2882">
        <v>11.73</v>
      </c>
      <c r="E2882">
        <f t="shared" si="72"/>
        <v>0.1133</v>
      </c>
    </row>
    <row r="2883" spans="1:5" x14ac:dyDescent="0.25">
      <c r="A2883" s="3" t="s">
        <v>1251</v>
      </c>
      <c r="B2883" t="s">
        <v>186</v>
      </c>
      <c r="C2883">
        <v>9.6600000000000002E-3</v>
      </c>
      <c r="D2883">
        <v>8.9</v>
      </c>
      <c r="E2883">
        <f t="shared" si="72"/>
        <v>8.5999999999999993E-2</v>
      </c>
    </row>
    <row r="2884" spans="1:5" x14ac:dyDescent="0.25">
      <c r="A2884" s="3" t="s">
        <v>162</v>
      </c>
      <c r="B2884" t="s">
        <v>9</v>
      </c>
      <c r="C2884" t="s">
        <v>9</v>
      </c>
      <c r="D2884" t="s">
        <v>9</v>
      </c>
      <c r="E2884">
        <f>SUM(E2873:E2883)</f>
        <v>2.0268999999999999</v>
      </c>
    </row>
    <row r="2886" spans="1:5" x14ac:dyDescent="0.25">
      <c r="A2886" s="3" t="s">
        <v>163</v>
      </c>
      <c r="B2886" t="s">
        <v>9</v>
      </c>
      <c r="C2886" t="s">
        <v>9</v>
      </c>
      <c r="D2886" t="s">
        <v>9</v>
      </c>
      <c r="E2886">
        <f>E2870+E2884</f>
        <v>8.5129000000000001</v>
      </c>
    </row>
    <row r="2887" spans="1:5" x14ac:dyDescent="0.25">
      <c r="A2887" s="3" t="s">
        <v>164</v>
      </c>
      <c r="B2887" t="s">
        <v>9</v>
      </c>
      <c r="C2887" t="s">
        <v>9</v>
      </c>
      <c r="D2887" s="2">
        <v>0</v>
      </c>
      <c r="E2887">
        <f>ROUND((E2886*D2887),4)</f>
        <v>0</v>
      </c>
    </row>
    <row r="2888" spans="1:5" x14ac:dyDescent="0.25">
      <c r="A2888" s="3" t="s">
        <v>165</v>
      </c>
      <c r="B2888" t="s">
        <v>9</v>
      </c>
      <c r="C2888" t="s">
        <v>9</v>
      </c>
      <c r="D2888" t="s">
        <v>9</v>
      </c>
      <c r="E2888">
        <f>SUM(E2886:E2887)</f>
        <v>8.5129000000000001</v>
      </c>
    </row>
    <row r="2890" spans="1:5" x14ac:dyDescent="0.25">
      <c r="A2890" s="3" t="s">
        <v>1608</v>
      </c>
      <c r="B2890" t="s">
        <v>71</v>
      </c>
    </row>
    <row r="2891" spans="1:5" ht="45" x14ac:dyDescent="0.25">
      <c r="A2891" s="3" t="s">
        <v>324</v>
      </c>
    </row>
    <row r="2892" spans="1:5" x14ac:dyDescent="0.25">
      <c r="A2892" s="3" t="s">
        <v>175</v>
      </c>
    </row>
    <row r="2894" spans="1:5" x14ac:dyDescent="0.25">
      <c r="A2894" s="3" t="s">
        <v>156</v>
      </c>
      <c r="B2894" t="s">
        <v>157</v>
      </c>
      <c r="C2894" t="s">
        <v>158</v>
      </c>
      <c r="D2894" t="s">
        <v>159</v>
      </c>
      <c r="E2894" t="s">
        <v>160</v>
      </c>
    </row>
    <row r="2895" spans="1:5" x14ac:dyDescent="0.25">
      <c r="A2895" s="3" t="s">
        <v>1242</v>
      </c>
      <c r="B2895" t="s">
        <v>161</v>
      </c>
      <c r="C2895">
        <v>0.5</v>
      </c>
      <c r="D2895">
        <v>7.68</v>
      </c>
      <c r="E2895">
        <f>ROUND((C2895*D2895),4)</f>
        <v>3.84</v>
      </c>
    </row>
    <row r="2896" spans="1:5" x14ac:dyDescent="0.25">
      <c r="A2896" s="3" t="s">
        <v>1448</v>
      </c>
      <c r="B2896" t="s">
        <v>161</v>
      </c>
      <c r="C2896">
        <v>0.5</v>
      </c>
      <c r="D2896">
        <v>9.9</v>
      </c>
      <c r="E2896">
        <f>ROUND((C2896*D2896),4)</f>
        <v>4.95</v>
      </c>
    </row>
    <row r="2897" spans="1:5" x14ac:dyDescent="0.25">
      <c r="A2897" s="3" t="s">
        <v>162</v>
      </c>
      <c r="B2897" t="s">
        <v>9</v>
      </c>
      <c r="C2897" t="s">
        <v>9</v>
      </c>
      <c r="D2897" t="s">
        <v>9</v>
      </c>
      <c r="E2897">
        <f>SUM(E2895:E2896)</f>
        <v>8.7899999999999991</v>
      </c>
    </row>
    <row r="2899" spans="1:5" x14ac:dyDescent="0.25">
      <c r="A2899" s="3" t="s">
        <v>167</v>
      </c>
      <c r="B2899" t="s">
        <v>157</v>
      </c>
      <c r="C2899" t="s">
        <v>158</v>
      </c>
      <c r="D2899" t="s">
        <v>159</v>
      </c>
      <c r="E2899" t="s">
        <v>160</v>
      </c>
    </row>
    <row r="2900" spans="1:5" x14ac:dyDescent="0.25">
      <c r="A2900" s="3" t="s">
        <v>1244</v>
      </c>
      <c r="B2900" t="s">
        <v>168</v>
      </c>
      <c r="C2900">
        <v>2.8999999999999998E-3</v>
      </c>
      <c r="D2900">
        <v>6.93</v>
      </c>
      <c r="E2900">
        <f t="shared" ref="E2900:E2912" si="73">ROUND((C2900*D2900),4)</f>
        <v>2.01E-2</v>
      </c>
    </row>
    <row r="2901" spans="1:5" x14ac:dyDescent="0.25">
      <c r="A2901" s="3" t="s">
        <v>1245</v>
      </c>
      <c r="B2901" t="s">
        <v>186</v>
      </c>
      <c r="C2901">
        <v>1.38E-2</v>
      </c>
      <c r="D2901">
        <v>33.270000000000003</v>
      </c>
      <c r="E2901">
        <f t="shared" si="73"/>
        <v>0.45910000000000001</v>
      </c>
    </row>
    <row r="2902" spans="1:5" x14ac:dyDescent="0.25">
      <c r="A2902" s="3" t="s">
        <v>1246</v>
      </c>
      <c r="B2902" t="s">
        <v>168</v>
      </c>
      <c r="C2902">
        <v>1.38E-2</v>
      </c>
      <c r="D2902">
        <v>27.73</v>
      </c>
      <c r="E2902">
        <f t="shared" si="73"/>
        <v>0.38269999999999998</v>
      </c>
    </row>
    <row r="2903" spans="1:5" x14ac:dyDescent="0.25">
      <c r="A2903" s="3" t="s">
        <v>1247</v>
      </c>
      <c r="B2903" t="s">
        <v>168</v>
      </c>
      <c r="C2903">
        <v>1.38E-2</v>
      </c>
      <c r="D2903">
        <v>11.73</v>
      </c>
      <c r="E2903">
        <f t="shared" si="73"/>
        <v>0.16189999999999999</v>
      </c>
    </row>
    <row r="2904" spans="1:5" x14ac:dyDescent="0.25">
      <c r="A2904" s="3" t="s">
        <v>1248</v>
      </c>
      <c r="B2904" t="s">
        <v>168</v>
      </c>
      <c r="C2904">
        <v>2.8999999999999998E-3</v>
      </c>
      <c r="D2904">
        <v>93.94</v>
      </c>
      <c r="E2904">
        <f t="shared" si="73"/>
        <v>0.27239999999999998</v>
      </c>
    </row>
    <row r="2905" spans="1:5" ht="30" x14ac:dyDescent="0.25">
      <c r="A2905" s="3" t="s">
        <v>1250</v>
      </c>
      <c r="B2905" t="s">
        <v>168</v>
      </c>
      <c r="C2905">
        <v>2.8999999999999998E-3</v>
      </c>
      <c r="D2905">
        <v>16</v>
      </c>
      <c r="E2905">
        <f t="shared" si="73"/>
        <v>4.6399999999999997E-2</v>
      </c>
    </row>
    <row r="2906" spans="1:5" x14ac:dyDescent="0.25">
      <c r="A2906" s="3" t="s">
        <v>1251</v>
      </c>
      <c r="B2906" t="s">
        <v>186</v>
      </c>
      <c r="C2906">
        <v>1.38E-2</v>
      </c>
      <c r="D2906">
        <v>8.9</v>
      </c>
      <c r="E2906">
        <f t="shared" si="73"/>
        <v>0.12280000000000001</v>
      </c>
    </row>
    <row r="2907" spans="1:5" x14ac:dyDescent="0.25">
      <c r="A2907" s="3" t="s">
        <v>1449</v>
      </c>
      <c r="B2907" t="s">
        <v>179</v>
      </c>
      <c r="C2907">
        <v>1.5</v>
      </c>
      <c r="D2907">
        <v>4.41</v>
      </c>
      <c r="E2907">
        <f t="shared" si="73"/>
        <v>6.6150000000000002</v>
      </c>
    </row>
    <row r="2908" spans="1:5" x14ac:dyDescent="0.25">
      <c r="A2908" s="3" t="s">
        <v>1609</v>
      </c>
      <c r="B2908" t="s">
        <v>176</v>
      </c>
      <c r="C2908">
        <v>1</v>
      </c>
      <c r="D2908">
        <v>105.29</v>
      </c>
      <c r="E2908">
        <f t="shared" si="73"/>
        <v>105.29</v>
      </c>
    </row>
    <row r="2909" spans="1:5" ht="30" x14ac:dyDescent="0.25">
      <c r="A2909" s="3" t="s">
        <v>1222</v>
      </c>
      <c r="B2909" t="s">
        <v>161</v>
      </c>
      <c r="C2909">
        <v>1</v>
      </c>
      <c r="D2909">
        <v>0.6</v>
      </c>
      <c r="E2909">
        <f t="shared" si="73"/>
        <v>0.6</v>
      </c>
    </row>
    <row r="2910" spans="1:5" ht="30" x14ac:dyDescent="0.25">
      <c r="A2910" s="3" t="s">
        <v>1223</v>
      </c>
      <c r="B2910" t="s">
        <v>161</v>
      </c>
      <c r="C2910">
        <v>1</v>
      </c>
      <c r="D2910">
        <v>0.7</v>
      </c>
      <c r="E2910">
        <f t="shared" si="73"/>
        <v>0.7</v>
      </c>
    </row>
    <row r="2911" spans="1:5" ht="30" x14ac:dyDescent="0.25">
      <c r="A2911" s="3" t="s">
        <v>1224</v>
      </c>
      <c r="B2911" t="s">
        <v>161</v>
      </c>
      <c r="C2911">
        <v>1</v>
      </c>
      <c r="D2911">
        <v>0.09</v>
      </c>
      <c r="E2911">
        <f t="shared" si="73"/>
        <v>0.09</v>
      </c>
    </row>
    <row r="2912" spans="1:5" ht="30" x14ac:dyDescent="0.25">
      <c r="A2912" s="3" t="s">
        <v>1225</v>
      </c>
      <c r="B2912" t="s">
        <v>161</v>
      </c>
      <c r="C2912">
        <v>1</v>
      </c>
      <c r="D2912">
        <v>0.04</v>
      </c>
      <c r="E2912">
        <f t="shared" si="73"/>
        <v>0.04</v>
      </c>
    </row>
    <row r="2913" spans="1:5" x14ac:dyDescent="0.25">
      <c r="A2913" s="3" t="s">
        <v>162</v>
      </c>
      <c r="B2913" t="s">
        <v>9</v>
      </c>
      <c r="C2913" t="s">
        <v>9</v>
      </c>
      <c r="D2913" t="s">
        <v>9</v>
      </c>
      <c r="E2913">
        <f>SUM(E2900:E2912)</f>
        <v>114.80040000000001</v>
      </c>
    </row>
    <row r="2915" spans="1:5" x14ac:dyDescent="0.25">
      <c r="A2915" s="3" t="s">
        <v>163</v>
      </c>
      <c r="B2915" t="s">
        <v>9</v>
      </c>
      <c r="C2915" t="s">
        <v>9</v>
      </c>
      <c r="D2915" t="s">
        <v>9</v>
      </c>
      <c r="E2915">
        <f>E2897+E2913</f>
        <v>123.59040000000002</v>
      </c>
    </row>
    <row r="2916" spans="1:5" x14ac:dyDescent="0.25">
      <c r="A2916" s="3" t="s">
        <v>164</v>
      </c>
      <c r="B2916" t="s">
        <v>9</v>
      </c>
      <c r="C2916" t="s">
        <v>9</v>
      </c>
      <c r="D2916" s="2">
        <v>0</v>
      </c>
      <c r="E2916">
        <f>ROUND((E2915*D2916),4)</f>
        <v>0</v>
      </c>
    </row>
    <row r="2917" spans="1:5" x14ac:dyDescent="0.25">
      <c r="A2917" s="3" t="s">
        <v>165</v>
      </c>
      <c r="B2917" t="s">
        <v>9</v>
      </c>
      <c r="C2917" t="s">
        <v>9</v>
      </c>
      <c r="D2917" t="s">
        <v>9</v>
      </c>
      <c r="E2917">
        <f>SUM(E2915:E2916)</f>
        <v>123.59040000000002</v>
      </c>
    </row>
    <row r="2919" spans="1:5" x14ac:dyDescent="0.25">
      <c r="A2919" s="3" t="s">
        <v>1610</v>
      </c>
      <c r="B2919" t="s">
        <v>89</v>
      </c>
    </row>
    <row r="2920" spans="1:5" ht="30" x14ac:dyDescent="0.25">
      <c r="A2920" s="3" t="s">
        <v>304</v>
      </c>
    </row>
    <row r="2921" spans="1:5" x14ac:dyDescent="0.25">
      <c r="A2921" s="3" t="s">
        <v>175</v>
      </c>
    </row>
    <row r="2923" spans="1:5" x14ac:dyDescent="0.25">
      <c r="A2923" s="3" t="s">
        <v>156</v>
      </c>
      <c r="B2923" t="s">
        <v>157</v>
      </c>
      <c r="C2923" t="s">
        <v>158</v>
      </c>
      <c r="D2923" t="s">
        <v>159</v>
      </c>
      <c r="E2923" t="s">
        <v>160</v>
      </c>
    </row>
    <row r="2924" spans="1:5" x14ac:dyDescent="0.25">
      <c r="A2924" s="3" t="s">
        <v>1382</v>
      </c>
      <c r="B2924" t="s">
        <v>161</v>
      </c>
      <c r="C2924">
        <v>0.5</v>
      </c>
      <c r="D2924">
        <v>11.15</v>
      </c>
      <c r="E2924">
        <f>ROUND((C2924*D2924),4)</f>
        <v>5.5750000000000002</v>
      </c>
    </row>
    <row r="2925" spans="1:5" x14ac:dyDescent="0.25">
      <c r="A2925" s="3" t="s">
        <v>1242</v>
      </c>
      <c r="B2925" t="s">
        <v>161</v>
      </c>
      <c r="C2925">
        <v>0.5</v>
      </c>
      <c r="D2925">
        <v>7.68</v>
      </c>
      <c r="E2925">
        <f>ROUND((C2925*D2925),4)</f>
        <v>3.84</v>
      </c>
    </row>
    <row r="2926" spans="1:5" x14ac:dyDescent="0.25">
      <c r="A2926" s="3" t="s">
        <v>162</v>
      </c>
      <c r="B2926" t="s">
        <v>9</v>
      </c>
      <c r="C2926" t="s">
        <v>9</v>
      </c>
      <c r="D2926" t="s">
        <v>9</v>
      </c>
      <c r="E2926">
        <f>SUM(E2924:E2925)</f>
        <v>9.4149999999999991</v>
      </c>
    </row>
    <row r="2928" spans="1:5" x14ac:dyDescent="0.25">
      <c r="A2928" s="3" t="s">
        <v>167</v>
      </c>
      <c r="B2928" t="s">
        <v>157</v>
      </c>
      <c r="C2928" t="s">
        <v>158</v>
      </c>
      <c r="D2928" t="s">
        <v>159</v>
      </c>
      <c r="E2928" t="s">
        <v>160</v>
      </c>
    </row>
    <row r="2929" spans="1:5" x14ac:dyDescent="0.25">
      <c r="A2929" s="3" t="s">
        <v>1244</v>
      </c>
      <c r="B2929" t="s">
        <v>168</v>
      </c>
      <c r="C2929">
        <v>2.8999999999999998E-3</v>
      </c>
      <c r="D2929">
        <v>6.93</v>
      </c>
      <c r="E2929">
        <f t="shared" ref="E2929:E2942" si="74">ROUND((C2929*D2929),4)</f>
        <v>2.01E-2</v>
      </c>
    </row>
    <row r="2930" spans="1:5" x14ac:dyDescent="0.25">
      <c r="A2930" s="3" t="s">
        <v>1245</v>
      </c>
      <c r="B2930" t="s">
        <v>186</v>
      </c>
      <c r="C2930">
        <v>1.38E-2</v>
      </c>
      <c r="D2930">
        <v>33.270000000000003</v>
      </c>
      <c r="E2930">
        <f t="shared" si="74"/>
        <v>0.45910000000000001</v>
      </c>
    </row>
    <row r="2931" spans="1:5" x14ac:dyDescent="0.25">
      <c r="A2931" s="3" t="s">
        <v>1246</v>
      </c>
      <c r="B2931" t="s">
        <v>168</v>
      </c>
      <c r="C2931">
        <v>1.38E-2</v>
      </c>
      <c r="D2931">
        <v>27.73</v>
      </c>
      <c r="E2931">
        <f t="shared" si="74"/>
        <v>0.38269999999999998</v>
      </c>
    </row>
    <row r="2932" spans="1:5" x14ac:dyDescent="0.25">
      <c r="A2932" s="3" t="s">
        <v>1247</v>
      </c>
      <c r="B2932" t="s">
        <v>168</v>
      </c>
      <c r="C2932">
        <v>1.38E-2</v>
      </c>
      <c r="D2932">
        <v>11.73</v>
      </c>
      <c r="E2932">
        <f t="shared" si="74"/>
        <v>0.16189999999999999</v>
      </c>
    </row>
    <row r="2933" spans="1:5" x14ac:dyDescent="0.25">
      <c r="A2933" s="3" t="s">
        <v>1248</v>
      </c>
      <c r="B2933" t="s">
        <v>168</v>
      </c>
      <c r="C2933">
        <v>2.8999999999999998E-3</v>
      </c>
      <c r="D2933">
        <v>93.94</v>
      </c>
      <c r="E2933">
        <f t="shared" si="74"/>
        <v>0.27239999999999998</v>
      </c>
    </row>
    <row r="2934" spans="1:5" ht="30" x14ac:dyDescent="0.25">
      <c r="A2934" s="3" t="s">
        <v>1250</v>
      </c>
      <c r="B2934" t="s">
        <v>168</v>
      </c>
      <c r="C2934">
        <v>2.8999999999999998E-3</v>
      </c>
      <c r="D2934">
        <v>16</v>
      </c>
      <c r="E2934">
        <f t="shared" si="74"/>
        <v>4.6399999999999997E-2</v>
      </c>
    </row>
    <row r="2935" spans="1:5" x14ac:dyDescent="0.25">
      <c r="A2935" s="3" t="s">
        <v>1611</v>
      </c>
      <c r="B2935" t="s">
        <v>168</v>
      </c>
      <c r="C2935">
        <v>0.6</v>
      </c>
      <c r="D2935">
        <v>3.68</v>
      </c>
      <c r="E2935">
        <f t="shared" si="74"/>
        <v>2.2080000000000002</v>
      </c>
    </row>
    <row r="2936" spans="1:5" x14ac:dyDescent="0.25">
      <c r="A2936" s="3" t="s">
        <v>1251</v>
      </c>
      <c r="B2936" t="s">
        <v>186</v>
      </c>
      <c r="C2936">
        <v>1.38E-2</v>
      </c>
      <c r="D2936">
        <v>8.9</v>
      </c>
      <c r="E2936">
        <f t="shared" si="74"/>
        <v>0.12280000000000001</v>
      </c>
    </row>
    <row r="2937" spans="1:5" x14ac:dyDescent="0.25">
      <c r="A2937" s="3" t="s">
        <v>1612</v>
      </c>
      <c r="B2937" t="s">
        <v>178</v>
      </c>
      <c r="C2937">
        <v>7.0000000000000007E-2</v>
      </c>
      <c r="D2937">
        <v>9.9</v>
      </c>
      <c r="E2937">
        <f t="shared" si="74"/>
        <v>0.69299999999999995</v>
      </c>
    </row>
    <row r="2938" spans="1:5" x14ac:dyDescent="0.25">
      <c r="A2938" s="3" t="s">
        <v>1613</v>
      </c>
      <c r="B2938" t="s">
        <v>178</v>
      </c>
      <c r="C2938">
        <v>0.16</v>
      </c>
      <c r="D2938">
        <v>27.59</v>
      </c>
      <c r="E2938">
        <f t="shared" si="74"/>
        <v>4.4143999999999997</v>
      </c>
    </row>
    <row r="2939" spans="1:5" ht="30" x14ac:dyDescent="0.25">
      <c r="A2939" s="3" t="s">
        <v>1222</v>
      </c>
      <c r="B2939" t="s">
        <v>161</v>
      </c>
      <c r="C2939">
        <v>1</v>
      </c>
      <c r="D2939">
        <v>0.6</v>
      </c>
      <c r="E2939">
        <f t="shared" si="74"/>
        <v>0.6</v>
      </c>
    </row>
    <row r="2940" spans="1:5" ht="30" x14ac:dyDescent="0.25">
      <c r="A2940" s="3" t="s">
        <v>1223</v>
      </c>
      <c r="B2940" t="s">
        <v>161</v>
      </c>
      <c r="C2940">
        <v>1</v>
      </c>
      <c r="D2940">
        <v>0.7</v>
      </c>
      <c r="E2940">
        <f t="shared" si="74"/>
        <v>0.7</v>
      </c>
    </row>
    <row r="2941" spans="1:5" ht="30" x14ac:dyDescent="0.25">
      <c r="A2941" s="3" t="s">
        <v>1224</v>
      </c>
      <c r="B2941" t="s">
        <v>161</v>
      </c>
      <c r="C2941">
        <v>1</v>
      </c>
      <c r="D2941">
        <v>0.09</v>
      </c>
      <c r="E2941">
        <f t="shared" si="74"/>
        <v>0.09</v>
      </c>
    </row>
    <row r="2942" spans="1:5" ht="30" x14ac:dyDescent="0.25">
      <c r="A2942" s="3" t="s">
        <v>1225</v>
      </c>
      <c r="B2942" t="s">
        <v>161</v>
      </c>
      <c r="C2942">
        <v>1</v>
      </c>
      <c r="D2942">
        <v>0.04</v>
      </c>
      <c r="E2942">
        <f t="shared" si="74"/>
        <v>0.04</v>
      </c>
    </row>
    <row r="2943" spans="1:5" x14ac:dyDescent="0.25">
      <c r="A2943" s="3" t="s">
        <v>162</v>
      </c>
      <c r="B2943" t="s">
        <v>9</v>
      </c>
      <c r="C2943" t="s">
        <v>9</v>
      </c>
      <c r="D2943" t="s">
        <v>9</v>
      </c>
      <c r="E2943">
        <f>SUM(E2929:E2942)</f>
        <v>10.210799999999997</v>
      </c>
    </row>
    <row r="2945" spans="1:5" x14ac:dyDescent="0.25">
      <c r="A2945" s="3" t="s">
        <v>163</v>
      </c>
      <c r="B2945" t="s">
        <v>9</v>
      </c>
      <c r="C2945" t="s">
        <v>9</v>
      </c>
      <c r="D2945" t="s">
        <v>9</v>
      </c>
      <c r="E2945">
        <f>E2926+E2943</f>
        <v>19.625799999999998</v>
      </c>
    </row>
    <row r="2946" spans="1:5" x14ac:dyDescent="0.25">
      <c r="A2946" s="3" t="s">
        <v>164</v>
      </c>
      <c r="B2946" t="s">
        <v>9</v>
      </c>
      <c r="C2946" t="s">
        <v>9</v>
      </c>
      <c r="D2946" s="2">
        <v>0</v>
      </c>
      <c r="E2946">
        <f>ROUND((E2945*D2946),4)</f>
        <v>0</v>
      </c>
    </row>
    <row r="2947" spans="1:5" x14ac:dyDescent="0.25">
      <c r="A2947" s="3" t="s">
        <v>165</v>
      </c>
      <c r="B2947" t="s">
        <v>9</v>
      </c>
      <c r="C2947" t="s">
        <v>9</v>
      </c>
      <c r="D2947" t="s">
        <v>9</v>
      </c>
      <c r="E2947">
        <f>SUM(E2945:E2946)</f>
        <v>19.625799999999998</v>
      </c>
    </row>
    <row r="2949" spans="1:5" x14ac:dyDescent="0.25">
      <c r="A2949" s="3" t="s">
        <v>1614</v>
      </c>
      <c r="B2949" t="s">
        <v>60</v>
      </c>
    </row>
    <row r="2950" spans="1:5" x14ac:dyDescent="0.25">
      <c r="A2950" s="3" t="s">
        <v>292</v>
      </c>
    </row>
    <row r="2951" spans="1:5" x14ac:dyDescent="0.25">
      <c r="A2951" s="3" t="s">
        <v>175</v>
      </c>
    </row>
    <row r="2953" spans="1:5" x14ac:dyDescent="0.25">
      <c r="A2953" s="3" t="s">
        <v>156</v>
      </c>
      <c r="B2953" t="s">
        <v>157</v>
      </c>
      <c r="C2953" t="s">
        <v>158</v>
      </c>
      <c r="D2953" t="s">
        <v>159</v>
      </c>
      <c r="E2953" t="s">
        <v>160</v>
      </c>
    </row>
    <row r="2954" spans="1:5" x14ac:dyDescent="0.25">
      <c r="A2954" s="3" t="s">
        <v>1242</v>
      </c>
      <c r="B2954" t="s">
        <v>161</v>
      </c>
      <c r="C2954">
        <v>0.6</v>
      </c>
      <c r="D2954">
        <v>7.68</v>
      </c>
      <c r="E2954">
        <f>ROUND((C2954*D2954),4)</f>
        <v>4.6079999999999997</v>
      </c>
    </row>
    <row r="2955" spans="1:5" x14ac:dyDescent="0.25">
      <c r="A2955" s="3" t="s">
        <v>162</v>
      </c>
      <c r="B2955" t="s">
        <v>9</v>
      </c>
      <c r="C2955" t="s">
        <v>9</v>
      </c>
      <c r="D2955" t="s">
        <v>9</v>
      </c>
      <c r="E2955">
        <f>SUM(E2954:E2954)</f>
        <v>4.6079999999999997</v>
      </c>
    </row>
    <row r="2957" spans="1:5" x14ac:dyDescent="0.25">
      <c r="A2957" s="3" t="s">
        <v>167</v>
      </c>
      <c r="B2957" t="s">
        <v>157</v>
      </c>
      <c r="C2957" t="s">
        <v>158</v>
      </c>
      <c r="D2957" t="s">
        <v>159</v>
      </c>
      <c r="E2957" t="s">
        <v>160</v>
      </c>
    </row>
    <row r="2958" spans="1:5" x14ac:dyDescent="0.25">
      <c r="A2958" s="3" t="s">
        <v>1244</v>
      </c>
      <c r="B2958" t="s">
        <v>168</v>
      </c>
      <c r="C2958">
        <v>1.74E-3</v>
      </c>
      <c r="D2958">
        <v>6.93</v>
      </c>
      <c r="E2958">
        <f t="shared" ref="E2958:E2970" si="75">ROUND((C2958*D2958),4)</f>
        <v>1.21E-2</v>
      </c>
    </row>
    <row r="2959" spans="1:5" x14ac:dyDescent="0.25">
      <c r="A2959" s="3" t="s">
        <v>1245</v>
      </c>
      <c r="B2959" t="s">
        <v>186</v>
      </c>
      <c r="C2959">
        <v>8.2799999999999992E-3</v>
      </c>
      <c r="D2959">
        <v>33.270000000000003</v>
      </c>
      <c r="E2959">
        <f t="shared" si="75"/>
        <v>0.27550000000000002</v>
      </c>
    </row>
    <row r="2960" spans="1:5" x14ac:dyDescent="0.25">
      <c r="A2960" s="3" t="s">
        <v>1246</v>
      </c>
      <c r="B2960" t="s">
        <v>168</v>
      </c>
      <c r="C2960">
        <v>8.2799999999999992E-3</v>
      </c>
      <c r="D2960">
        <v>27.73</v>
      </c>
      <c r="E2960">
        <f t="shared" si="75"/>
        <v>0.2296</v>
      </c>
    </row>
    <row r="2961" spans="1:5" x14ac:dyDescent="0.25">
      <c r="A2961" s="3" t="s">
        <v>1247</v>
      </c>
      <c r="B2961" t="s">
        <v>168</v>
      </c>
      <c r="C2961">
        <v>8.2799999999999992E-3</v>
      </c>
      <c r="D2961">
        <v>11.73</v>
      </c>
      <c r="E2961">
        <f t="shared" si="75"/>
        <v>9.7100000000000006E-2</v>
      </c>
    </row>
    <row r="2962" spans="1:5" x14ac:dyDescent="0.25">
      <c r="A2962" s="3" t="s">
        <v>1248</v>
      </c>
      <c r="B2962" t="s">
        <v>168</v>
      </c>
      <c r="C2962">
        <v>1.74E-3</v>
      </c>
      <c r="D2962">
        <v>93.94</v>
      </c>
      <c r="E2962">
        <f t="shared" si="75"/>
        <v>0.16350000000000001</v>
      </c>
    </row>
    <row r="2963" spans="1:5" ht="30" x14ac:dyDescent="0.25">
      <c r="A2963" s="3" t="s">
        <v>1250</v>
      </c>
      <c r="B2963" t="s">
        <v>168</v>
      </c>
      <c r="C2963">
        <v>1.74E-3</v>
      </c>
      <c r="D2963">
        <v>16</v>
      </c>
      <c r="E2963">
        <f t="shared" si="75"/>
        <v>2.7799999999999998E-2</v>
      </c>
    </row>
    <row r="2964" spans="1:5" x14ac:dyDescent="0.25">
      <c r="A2964" s="3" t="s">
        <v>1615</v>
      </c>
      <c r="B2964" t="s">
        <v>179</v>
      </c>
      <c r="C2964">
        <v>0.09</v>
      </c>
      <c r="D2964">
        <v>6.8</v>
      </c>
      <c r="E2964">
        <f t="shared" si="75"/>
        <v>0.61199999999999999</v>
      </c>
    </row>
    <row r="2965" spans="1:5" x14ac:dyDescent="0.25">
      <c r="A2965" s="3" t="s">
        <v>1251</v>
      </c>
      <c r="B2965" t="s">
        <v>186</v>
      </c>
      <c r="C2965">
        <v>8.2799999999999992E-3</v>
      </c>
      <c r="D2965">
        <v>8.9</v>
      </c>
      <c r="E2965">
        <f t="shared" si="75"/>
        <v>7.3700000000000002E-2</v>
      </c>
    </row>
    <row r="2966" spans="1:5" x14ac:dyDescent="0.25">
      <c r="A2966" s="3" t="s">
        <v>1612</v>
      </c>
      <c r="B2966" t="s">
        <v>178</v>
      </c>
      <c r="C2966">
        <v>0.08</v>
      </c>
      <c r="D2966">
        <v>9.9</v>
      </c>
      <c r="E2966">
        <f t="shared" si="75"/>
        <v>0.79200000000000004</v>
      </c>
    </row>
    <row r="2967" spans="1:5" ht="30" x14ac:dyDescent="0.25">
      <c r="A2967" s="3" t="s">
        <v>1222</v>
      </c>
      <c r="B2967" t="s">
        <v>161</v>
      </c>
      <c r="C2967">
        <v>0.6</v>
      </c>
      <c r="D2967">
        <v>0.6</v>
      </c>
      <c r="E2967">
        <f t="shared" si="75"/>
        <v>0.36</v>
      </c>
    </row>
    <row r="2968" spans="1:5" ht="30" x14ac:dyDescent="0.25">
      <c r="A2968" s="3" t="s">
        <v>1223</v>
      </c>
      <c r="B2968" t="s">
        <v>161</v>
      </c>
      <c r="C2968">
        <v>0.6</v>
      </c>
      <c r="D2968">
        <v>0.7</v>
      </c>
      <c r="E2968">
        <f t="shared" si="75"/>
        <v>0.42</v>
      </c>
    </row>
    <row r="2969" spans="1:5" ht="30" x14ac:dyDescent="0.25">
      <c r="A2969" s="3" t="s">
        <v>1224</v>
      </c>
      <c r="B2969" t="s">
        <v>161</v>
      </c>
      <c r="C2969">
        <v>0.6</v>
      </c>
      <c r="D2969">
        <v>0.09</v>
      </c>
      <c r="E2969">
        <f t="shared" si="75"/>
        <v>5.3999999999999999E-2</v>
      </c>
    </row>
    <row r="2970" spans="1:5" ht="30" x14ac:dyDescent="0.25">
      <c r="A2970" s="3" t="s">
        <v>1225</v>
      </c>
      <c r="B2970" t="s">
        <v>161</v>
      </c>
      <c r="C2970">
        <v>0.6</v>
      </c>
      <c r="D2970">
        <v>0.04</v>
      </c>
      <c r="E2970">
        <f t="shared" si="75"/>
        <v>2.4E-2</v>
      </c>
    </row>
    <row r="2971" spans="1:5" x14ac:dyDescent="0.25">
      <c r="A2971" s="3" t="s">
        <v>162</v>
      </c>
      <c r="B2971" t="s">
        <v>9</v>
      </c>
      <c r="C2971" t="s">
        <v>9</v>
      </c>
      <c r="D2971" t="s">
        <v>9</v>
      </c>
      <c r="E2971">
        <f>SUM(E2958:E2970)</f>
        <v>3.1412999999999998</v>
      </c>
    </row>
    <row r="2973" spans="1:5" x14ac:dyDescent="0.25">
      <c r="A2973" s="3" t="s">
        <v>163</v>
      </c>
      <c r="B2973" t="s">
        <v>9</v>
      </c>
      <c r="C2973" t="s">
        <v>9</v>
      </c>
      <c r="D2973" t="s">
        <v>9</v>
      </c>
      <c r="E2973">
        <f>E2955+E2971</f>
        <v>7.7492999999999999</v>
      </c>
    </row>
    <row r="2974" spans="1:5" x14ac:dyDescent="0.25">
      <c r="A2974" s="3" t="s">
        <v>164</v>
      </c>
      <c r="B2974" t="s">
        <v>9</v>
      </c>
      <c r="C2974" t="s">
        <v>9</v>
      </c>
      <c r="D2974" s="2">
        <v>0</v>
      </c>
      <c r="E2974">
        <f>ROUND((E2973*D2974),4)</f>
        <v>0</v>
      </c>
    </row>
    <row r="2975" spans="1:5" x14ac:dyDescent="0.25">
      <c r="A2975" s="3" t="s">
        <v>165</v>
      </c>
      <c r="B2975" t="s">
        <v>9</v>
      </c>
      <c r="C2975" t="s">
        <v>9</v>
      </c>
      <c r="D2975" t="s">
        <v>9</v>
      </c>
      <c r="E2975">
        <f>SUM(E2973:E2974)</f>
        <v>7.7492999999999999</v>
      </c>
    </row>
    <row r="2977" spans="1:5" x14ac:dyDescent="0.25">
      <c r="A2977" s="3" t="s">
        <v>1616</v>
      </c>
      <c r="B2977" t="s">
        <v>92</v>
      </c>
    </row>
    <row r="2978" spans="1:5" ht="60" x14ac:dyDescent="0.25">
      <c r="A2978" s="3" t="s">
        <v>305</v>
      </c>
    </row>
    <row r="2979" spans="1:5" x14ac:dyDescent="0.25">
      <c r="A2979" s="3" t="s">
        <v>175</v>
      </c>
    </row>
    <row r="2981" spans="1:5" x14ac:dyDescent="0.25">
      <c r="A2981" s="3" t="s">
        <v>156</v>
      </c>
      <c r="B2981" t="s">
        <v>157</v>
      </c>
      <c r="C2981" t="s">
        <v>158</v>
      </c>
      <c r="D2981" t="s">
        <v>159</v>
      </c>
      <c r="E2981" t="s">
        <v>160</v>
      </c>
    </row>
    <row r="2982" spans="1:5" x14ac:dyDescent="0.25">
      <c r="A2982" s="3" t="s">
        <v>1452</v>
      </c>
      <c r="B2982" t="s">
        <v>161</v>
      </c>
      <c r="C2982">
        <v>0.27</v>
      </c>
      <c r="D2982">
        <v>11.48</v>
      </c>
      <c r="E2982">
        <f>ROUND((C2982*D2982),4)</f>
        <v>3.0996000000000001</v>
      </c>
    </row>
    <row r="2983" spans="1:5" x14ac:dyDescent="0.25">
      <c r="A2983" s="3" t="s">
        <v>1242</v>
      </c>
      <c r="B2983" t="s">
        <v>161</v>
      </c>
      <c r="C2983">
        <v>0.49119000000000002</v>
      </c>
      <c r="D2983">
        <v>7.68</v>
      </c>
      <c r="E2983">
        <f>ROUND((C2983*D2983),4)</f>
        <v>3.7723</v>
      </c>
    </row>
    <row r="2984" spans="1:5" x14ac:dyDescent="0.25">
      <c r="A2984" s="3" t="s">
        <v>162</v>
      </c>
      <c r="B2984" t="s">
        <v>9</v>
      </c>
      <c r="C2984" t="s">
        <v>9</v>
      </c>
      <c r="D2984" t="s">
        <v>9</v>
      </c>
      <c r="E2984">
        <f>SUM(E2982:E2983)</f>
        <v>6.8719000000000001</v>
      </c>
    </row>
    <row r="2986" spans="1:5" x14ac:dyDescent="0.25">
      <c r="A2986" s="3" t="s">
        <v>167</v>
      </c>
      <c r="B2986" t="s">
        <v>157</v>
      </c>
      <c r="C2986" t="s">
        <v>158</v>
      </c>
      <c r="D2986" t="s">
        <v>159</v>
      </c>
      <c r="E2986" t="s">
        <v>160</v>
      </c>
    </row>
    <row r="2987" spans="1:5" x14ac:dyDescent="0.25">
      <c r="A2987" s="3" t="s">
        <v>1460</v>
      </c>
      <c r="B2987" t="s">
        <v>178</v>
      </c>
      <c r="C2987">
        <v>0.435</v>
      </c>
      <c r="D2987">
        <v>7.87</v>
      </c>
      <c r="E2987">
        <f t="shared" ref="E2987:E3000" si="76">ROUND((C2987*D2987),4)</f>
        <v>3.4235000000000002</v>
      </c>
    </row>
    <row r="2988" spans="1:5" x14ac:dyDescent="0.25">
      <c r="A2988" s="3" t="s">
        <v>1243</v>
      </c>
      <c r="B2988" t="s">
        <v>181</v>
      </c>
      <c r="C2988">
        <v>4.6809999999999997E-2</v>
      </c>
      <c r="D2988">
        <v>70.92</v>
      </c>
      <c r="E2988">
        <f t="shared" si="76"/>
        <v>3.3197999999999999</v>
      </c>
    </row>
    <row r="2989" spans="1:5" x14ac:dyDescent="0.25">
      <c r="A2989" s="3" t="s">
        <v>1244</v>
      </c>
      <c r="B2989" t="s">
        <v>168</v>
      </c>
      <c r="C2989">
        <v>2.2074500000000001E-3</v>
      </c>
      <c r="D2989">
        <v>6.93</v>
      </c>
      <c r="E2989">
        <f t="shared" si="76"/>
        <v>1.5299999999999999E-2</v>
      </c>
    </row>
    <row r="2990" spans="1:5" x14ac:dyDescent="0.25">
      <c r="A2990" s="3" t="s">
        <v>1245</v>
      </c>
      <c r="B2990" t="s">
        <v>186</v>
      </c>
      <c r="C2990">
        <v>1.050442E-2</v>
      </c>
      <c r="D2990">
        <v>33.270000000000003</v>
      </c>
      <c r="E2990">
        <f t="shared" si="76"/>
        <v>0.34949999999999998</v>
      </c>
    </row>
    <row r="2991" spans="1:5" x14ac:dyDescent="0.25">
      <c r="A2991" s="3" t="s">
        <v>1246</v>
      </c>
      <c r="B2991" t="s">
        <v>168</v>
      </c>
      <c r="C2991">
        <v>1.050442E-2</v>
      </c>
      <c r="D2991">
        <v>27.73</v>
      </c>
      <c r="E2991">
        <f t="shared" si="76"/>
        <v>0.2913</v>
      </c>
    </row>
    <row r="2992" spans="1:5" x14ac:dyDescent="0.25">
      <c r="A2992" s="3" t="s">
        <v>1247</v>
      </c>
      <c r="B2992" t="s">
        <v>168</v>
      </c>
      <c r="C2992">
        <v>1.050442E-2</v>
      </c>
      <c r="D2992">
        <v>11.73</v>
      </c>
      <c r="E2992">
        <f t="shared" si="76"/>
        <v>0.1232</v>
      </c>
    </row>
    <row r="2993" spans="1:5" x14ac:dyDescent="0.25">
      <c r="A2993" s="3" t="s">
        <v>1248</v>
      </c>
      <c r="B2993" t="s">
        <v>168</v>
      </c>
      <c r="C2993">
        <v>2.2074500000000001E-3</v>
      </c>
      <c r="D2993">
        <v>93.94</v>
      </c>
      <c r="E2993">
        <f t="shared" si="76"/>
        <v>0.2074</v>
      </c>
    </row>
    <row r="2994" spans="1:5" x14ac:dyDescent="0.25">
      <c r="A2994" s="3" t="s">
        <v>1249</v>
      </c>
      <c r="B2994" t="s">
        <v>179</v>
      </c>
      <c r="C2994">
        <v>14.48593</v>
      </c>
      <c r="D2994">
        <v>0.44</v>
      </c>
      <c r="E2994">
        <f t="shared" si="76"/>
        <v>6.3738000000000001</v>
      </c>
    </row>
    <row r="2995" spans="1:5" ht="30" x14ac:dyDescent="0.25">
      <c r="A2995" s="3" t="s">
        <v>1250</v>
      </c>
      <c r="B2995" t="s">
        <v>168</v>
      </c>
      <c r="C2995">
        <v>2.2074500000000001E-3</v>
      </c>
      <c r="D2995">
        <v>16</v>
      </c>
      <c r="E2995">
        <f t="shared" si="76"/>
        <v>3.5299999999999998E-2</v>
      </c>
    </row>
    <row r="2996" spans="1:5" x14ac:dyDescent="0.25">
      <c r="A2996" s="3" t="s">
        <v>1251</v>
      </c>
      <c r="B2996" t="s">
        <v>186</v>
      </c>
      <c r="C2996">
        <v>1.050442E-2</v>
      </c>
      <c r="D2996">
        <v>8.9</v>
      </c>
      <c r="E2996">
        <f t="shared" si="76"/>
        <v>9.35E-2</v>
      </c>
    </row>
    <row r="2997" spans="1:5" ht="30" x14ac:dyDescent="0.25">
      <c r="A2997" s="3" t="s">
        <v>1222</v>
      </c>
      <c r="B2997" t="s">
        <v>161</v>
      </c>
      <c r="C2997">
        <v>0.76119000000000003</v>
      </c>
      <c r="D2997">
        <v>0.6</v>
      </c>
      <c r="E2997">
        <f t="shared" si="76"/>
        <v>0.45669999999999999</v>
      </c>
    </row>
    <row r="2998" spans="1:5" ht="30" x14ac:dyDescent="0.25">
      <c r="A2998" s="3" t="s">
        <v>1223</v>
      </c>
      <c r="B2998" t="s">
        <v>161</v>
      </c>
      <c r="C2998">
        <v>0.76119000000000003</v>
      </c>
      <c r="D2998">
        <v>0.7</v>
      </c>
      <c r="E2998">
        <f t="shared" si="76"/>
        <v>0.53280000000000005</v>
      </c>
    </row>
    <row r="2999" spans="1:5" ht="30" x14ac:dyDescent="0.25">
      <c r="A2999" s="3" t="s">
        <v>1224</v>
      </c>
      <c r="B2999" t="s">
        <v>161</v>
      </c>
      <c r="C2999">
        <v>0.76119000000000003</v>
      </c>
      <c r="D2999">
        <v>0.09</v>
      </c>
      <c r="E2999">
        <f t="shared" si="76"/>
        <v>6.8500000000000005E-2</v>
      </c>
    </row>
    <row r="3000" spans="1:5" ht="30" x14ac:dyDescent="0.25">
      <c r="A3000" s="3" t="s">
        <v>1225</v>
      </c>
      <c r="B3000" t="s">
        <v>161</v>
      </c>
      <c r="C3000">
        <v>0.76119000000000003</v>
      </c>
      <c r="D3000">
        <v>0.04</v>
      </c>
      <c r="E3000">
        <f t="shared" si="76"/>
        <v>3.04E-2</v>
      </c>
    </row>
    <row r="3001" spans="1:5" x14ac:dyDescent="0.25">
      <c r="A3001" s="3" t="s">
        <v>162</v>
      </c>
      <c r="B3001" t="s">
        <v>9</v>
      </c>
      <c r="C3001" t="s">
        <v>9</v>
      </c>
      <c r="D3001" t="s">
        <v>9</v>
      </c>
      <c r="E3001">
        <f>SUM(E2987:E3000)</f>
        <v>15.321</v>
      </c>
    </row>
    <row r="3003" spans="1:5" x14ac:dyDescent="0.25">
      <c r="A3003" s="3" t="s">
        <v>163</v>
      </c>
      <c r="B3003" t="s">
        <v>9</v>
      </c>
      <c r="C3003" t="s">
        <v>9</v>
      </c>
      <c r="D3003" t="s">
        <v>9</v>
      </c>
      <c r="E3003">
        <f>E2984+E3001</f>
        <v>22.192900000000002</v>
      </c>
    </row>
    <row r="3004" spans="1:5" x14ac:dyDescent="0.25">
      <c r="A3004" s="3" t="s">
        <v>164</v>
      </c>
      <c r="B3004" t="s">
        <v>9</v>
      </c>
      <c r="C3004" t="s">
        <v>9</v>
      </c>
      <c r="D3004" s="2">
        <v>0</v>
      </c>
      <c r="E3004">
        <f>ROUND((E3003*D3004),4)</f>
        <v>0</v>
      </c>
    </row>
    <row r="3005" spans="1:5" x14ac:dyDescent="0.25">
      <c r="A3005" s="3" t="s">
        <v>165</v>
      </c>
      <c r="B3005" t="s">
        <v>9</v>
      </c>
      <c r="C3005" t="s">
        <v>9</v>
      </c>
      <c r="D3005" t="s">
        <v>9</v>
      </c>
      <c r="E3005">
        <f>SUM(E3003:E3004)</f>
        <v>22.192900000000002</v>
      </c>
    </row>
    <row r="3007" spans="1:5" x14ac:dyDescent="0.25">
      <c r="A3007" s="3" t="s">
        <v>1617</v>
      </c>
      <c r="B3007" t="s">
        <v>931</v>
      </c>
    </row>
    <row r="3008" spans="1:5" ht="30" x14ac:dyDescent="0.25">
      <c r="A3008" s="3" t="s">
        <v>1618</v>
      </c>
    </row>
    <row r="3009" spans="1:5" x14ac:dyDescent="0.25">
      <c r="A3009" s="3" t="s">
        <v>175</v>
      </c>
    </row>
    <row r="3011" spans="1:5" x14ac:dyDescent="0.25">
      <c r="A3011" s="3" t="s">
        <v>156</v>
      </c>
      <c r="B3011" t="s">
        <v>157</v>
      </c>
      <c r="C3011" t="s">
        <v>158</v>
      </c>
      <c r="D3011" t="s">
        <v>159</v>
      </c>
      <c r="E3011" t="s">
        <v>160</v>
      </c>
    </row>
    <row r="3012" spans="1:5" x14ac:dyDescent="0.25">
      <c r="A3012" s="3" t="s">
        <v>1452</v>
      </c>
      <c r="B3012" t="s">
        <v>161</v>
      </c>
      <c r="C3012">
        <v>0.6</v>
      </c>
      <c r="D3012">
        <v>11.48</v>
      </c>
      <c r="E3012">
        <f>ROUND((C3012*D3012),4)</f>
        <v>6.8879999999999999</v>
      </c>
    </row>
    <row r="3013" spans="1:5" x14ac:dyDescent="0.25">
      <c r="A3013" s="3" t="s">
        <v>1242</v>
      </c>
      <c r="B3013" t="s">
        <v>161</v>
      </c>
      <c r="C3013">
        <v>0.52980000000000005</v>
      </c>
      <c r="D3013">
        <v>7.68</v>
      </c>
      <c r="E3013">
        <f>ROUND((C3013*D3013),4)</f>
        <v>4.0689000000000002</v>
      </c>
    </row>
    <row r="3014" spans="1:5" x14ac:dyDescent="0.25">
      <c r="A3014" s="3" t="s">
        <v>162</v>
      </c>
      <c r="B3014" t="s">
        <v>9</v>
      </c>
      <c r="C3014" t="s">
        <v>9</v>
      </c>
      <c r="D3014" t="s">
        <v>9</v>
      </c>
      <c r="E3014">
        <f>SUM(E3012:E3013)</f>
        <v>10.956900000000001</v>
      </c>
    </row>
    <row r="3016" spans="1:5" x14ac:dyDescent="0.25">
      <c r="A3016" s="3" t="s">
        <v>167</v>
      </c>
      <c r="B3016" t="s">
        <v>157</v>
      </c>
      <c r="C3016" t="s">
        <v>158</v>
      </c>
      <c r="D3016" t="s">
        <v>159</v>
      </c>
      <c r="E3016" t="s">
        <v>160</v>
      </c>
    </row>
    <row r="3017" spans="1:5" x14ac:dyDescent="0.25">
      <c r="A3017" s="3" t="s">
        <v>1243</v>
      </c>
      <c r="B3017" t="s">
        <v>181</v>
      </c>
      <c r="C3017">
        <v>3.0200000000000001E-2</v>
      </c>
      <c r="D3017">
        <v>70.92</v>
      </c>
      <c r="E3017">
        <f t="shared" ref="E3017:E3031" si="77">ROUND((C3017*D3017),4)</f>
        <v>2.1417999999999999</v>
      </c>
    </row>
    <row r="3018" spans="1:5" x14ac:dyDescent="0.25">
      <c r="A3018" s="3" t="s">
        <v>1244</v>
      </c>
      <c r="B3018" t="s">
        <v>168</v>
      </c>
      <c r="C3018">
        <v>3.2764199999999999E-3</v>
      </c>
      <c r="D3018">
        <v>6.93</v>
      </c>
      <c r="E3018">
        <f t="shared" si="77"/>
        <v>2.2700000000000001E-2</v>
      </c>
    </row>
    <row r="3019" spans="1:5" x14ac:dyDescent="0.25">
      <c r="A3019" s="3" t="s">
        <v>1245</v>
      </c>
      <c r="B3019" t="s">
        <v>186</v>
      </c>
      <c r="C3019">
        <v>1.5591239999999999E-2</v>
      </c>
      <c r="D3019">
        <v>33.270000000000003</v>
      </c>
      <c r="E3019">
        <f t="shared" si="77"/>
        <v>0.51870000000000005</v>
      </c>
    </row>
    <row r="3020" spans="1:5" x14ac:dyDescent="0.25">
      <c r="A3020" s="3" t="s">
        <v>1246</v>
      </c>
      <c r="B3020" t="s">
        <v>168</v>
      </c>
      <c r="C3020">
        <v>1.5591239999999999E-2</v>
      </c>
      <c r="D3020">
        <v>27.73</v>
      </c>
      <c r="E3020">
        <f t="shared" si="77"/>
        <v>0.43230000000000002</v>
      </c>
    </row>
    <row r="3021" spans="1:5" x14ac:dyDescent="0.25">
      <c r="A3021" s="3" t="s">
        <v>1247</v>
      </c>
      <c r="B3021" t="s">
        <v>168</v>
      </c>
      <c r="C3021">
        <v>1.5591239999999999E-2</v>
      </c>
      <c r="D3021">
        <v>11.73</v>
      </c>
      <c r="E3021">
        <f t="shared" si="77"/>
        <v>0.18290000000000001</v>
      </c>
    </row>
    <row r="3022" spans="1:5" x14ac:dyDescent="0.25">
      <c r="A3022" s="3" t="s">
        <v>1248</v>
      </c>
      <c r="B3022" t="s">
        <v>168</v>
      </c>
      <c r="C3022">
        <v>3.2764199999999999E-3</v>
      </c>
      <c r="D3022">
        <v>93.94</v>
      </c>
      <c r="E3022">
        <f t="shared" si="77"/>
        <v>0.30780000000000002</v>
      </c>
    </row>
    <row r="3023" spans="1:5" x14ac:dyDescent="0.25">
      <c r="A3023" s="3" t="s">
        <v>1249</v>
      </c>
      <c r="B3023" t="s">
        <v>179</v>
      </c>
      <c r="C3023">
        <v>8.7005999999999997</v>
      </c>
      <c r="D3023">
        <v>0.44</v>
      </c>
      <c r="E3023">
        <f t="shared" si="77"/>
        <v>3.8283</v>
      </c>
    </row>
    <row r="3024" spans="1:5" ht="30" x14ac:dyDescent="0.25">
      <c r="A3024" s="3" t="s">
        <v>1250</v>
      </c>
      <c r="B3024" t="s">
        <v>168</v>
      </c>
      <c r="C3024">
        <v>3.2764199999999999E-3</v>
      </c>
      <c r="D3024">
        <v>16</v>
      </c>
      <c r="E3024">
        <f t="shared" si="77"/>
        <v>5.2400000000000002E-2</v>
      </c>
    </row>
    <row r="3025" spans="1:5" ht="30" x14ac:dyDescent="0.25">
      <c r="A3025" s="3" t="s">
        <v>1619</v>
      </c>
      <c r="B3025" t="s">
        <v>170</v>
      </c>
      <c r="C3025">
        <v>1</v>
      </c>
      <c r="D3025">
        <v>1.28</v>
      </c>
      <c r="E3025">
        <f t="shared" si="77"/>
        <v>1.28</v>
      </c>
    </row>
    <row r="3026" spans="1:5" x14ac:dyDescent="0.25">
      <c r="A3026" s="3" t="s">
        <v>1251</v>
      </c>
      <c r="B3026" t="s">
        <v>186</v>
      </c>
      <c r="C3026">
        <v>1.5591239999999999E-2</v>
      </c>
      <c r="D3026">
        <v>8.9</v>
      </c>
      <c r="E3026">
        <f t="shared" si="77"/>
        <v>0.13880000000000001</v>
      </c>
    </row>
    <row r="3027" spans="1:5" ht="30" x14ac:dyDescent="0.25">
      <c r="A3027" s="3" t="s">
        <v>1620</v>
      </c>
      <c r="B3027" t="s">
        <v>176</v>
      </c>
      <c r="C3027">
        <v>1</v>
      </c>
      <c r="D3027">
        <v>45</v>
      </c>
      <c r="E3027">
        <f t="shared" si="77"/>
        <v>45</v>
      </c>
    </row>
    <row r="3028" spans="1:5" ht="30" x14ac:dyDescent="0.25">
      <c r="A3028" s="3" t="s">
        <v>1222</v>
      </c>
      <c r="B3028" t="s">
        <v>161</v>
      </c>
      <c r="C3028">
        <v>1.1297999999999999</v>
      </c>
      <c r="D3028">
        <v>0.6</v>
      </c>
      <c r="E3028">
        <f t="shared" si="77"/>
        <v>0.67789999999999995</v>
      </c>
    </row>
    <row r="3029" spans="1:5" ht="30" x14ac:dyDescent="0.25">
      <c r="A3029" s="3" t="s">
        <v>1223</v>
      </c>
      <c r="B3029" t="s">
        <v>161</v>
      </c>
      <c r="C3029">
        <v>1.1297999999999999</v>
      </c>
      <c r="D3029">
        <v>0.7</v>
      </c>
      <c r="E3029">
        <f t="shared" si="77"/>
        <v>0.79090000000000005</v>
      </c>
    </row>
    <row r="3030" spans="1:5" ht="30" x14ac:dyDescent="0.25">
      <c r="A3030" s="3" t="s">
        <v>1224</v>
      </c>
      <c r="B3030" t="s">
        <v>161</v>
      </c>
      <c r="C3030">
        <v>1.1297999999999999</v>
      </c>
      <c r="D3030">
        <v>0.09</v>
      </c>
      <c r="E3030">
        <f t="shared" si="77"/>
        <v>0.1017</v>
      </c>
    </row>
    <row r="3031" spans="1:5" ht="30" x14ac:dyDescent="0.25">
      <c r="A3031" s="3" t="s">
        <v>1225</v>
      </c>
      <c r="B3031" t="s">
        <v>161</v>
      </c>
      <c r="C3031">
        <v>1.1297999999999999</v>
      </c>
      <c r="D3031">
        <v>0.04</v>
      </c>
      <c r="E3031">
        <f t="shared" si="77"/>
        <v>4.5199999999999997E-2</v>
      </c>
    </row>
    <row r="3032" spans="1:5" x14ac:dyDescent="0.25">
      <c r="A3032" s="3" t="s">
        <v>162</v>
      </c>
      <c r="B3032" t="s">
        <v>9</v>
      </c>
      <c r="C3032" t="s">
        <v>9</v>
      </c>
      <c r="D3032" t="s">
        <v>9</v>
      </c>
      <c r="E3032">
        <f>SUM(E3017:E3031)</f>
        <v>55.5214</v>
      </c>
    </row>
    <row r="3034" spans="1:5" x14ac:dyDescent="0.25">
      <c r="A3034" s="3" t="s">
        <v>163</v>
      </c>
      <c r="B3034" t="s">
        <v>9</v>
      </c>
      <c r="C3034" t="s">
        <v>9</v>
      </c>
      <c r="D3034" t="s">
        <v>9</v>
      </c>
      <c r="E3034">
        <f>E3014+E3032</f>
        <v>66.478300000000004</v>
      </c>
    </row>
    <row r="3035" spans="1:5" x14ac:dyDescent="0.25">
      <c r="A3035" s="3" t="s">
        <v>164</v>
      </c>
      <c r="B3035" t="s">
        <v>9</v>
      </c>
      <c r="C3035" t="s">
        <v>9</v>
      </c>
      <c r="D3035" s="2">
        <v>0</v>
      </c>
      <c r="E3035">
        <f>ROUND((E3034*D3035),4)</f>
        <v>0</v>
      </c>
    </row>
    <row r="3036" spans="1:5" x14ac:dyDescent="0.25">
      <c r="A3036" s="3" t="s">
        <v>165</v>
      </c>
      <c r="B3036" t="s">
        <v>9</v>
      </c>
      <c r="C3036" t="s">
        <v>9</v>
      </c>
      <c r="D3036" t="s">
        <v>9</v>
      </c>
      <c r="E3036">
        <f>SUM(E3034:E3035)</f>
        <v>66.478300000000004</v>
      </c>
    </row>
    <row r="3038" spans="1:5" x14ac:dyDescent="0.25">
      <c r="A3038" s="3" t="s">
        <v>1621</v>
      </c>
      <c r="B3038" t="s">
        <v>934</v>
      </c>
    </row>
    <row r="3039" spans="1:5" x14ac:dyDescent="0.25">
      <c r="A3039" s="3" t="s">
        <v>1622</v>
      </c>
    </row>
    <row r="3040" spans="1:5" x14ac:dyDescent="0.25">
      <c r="A3040" s="3" t="s">
        <v>169</v>
      </c>
    </row>
    <row r="3042" spans="1:5" x14ac:dyDescent="0.25">
      <c r="A3042" s="3" t="s">
        <v>156</v>
      </c>
      <c r="B3042" t="s">
        <v>157</v>
      </c>
      <c r="C3042" t="s">
        <v>158</v>
      </c>
      <c r="D3042" t="s">
        <v>159</v>
      </c>
      <c r="E3042" t="s">
        <v>160</v>
      </c>
    </row>
    <row r="3043" spans="1:5" x14ac:dyDescent="0.25">
      <c r="A3043" s="3" t="s">
        <v>1623</v>
      </c>
      <c r="B3043" t="s">
        <v>161</v>
      </c>
      <c r="C3043">
        <v>0.53</v>
      </c>
      <c r="D3043">
        <v>4.7699999999999996</v>
      </c>
      <c r="E3043">
        <f>ROUND((C3043*D3043),4)</f>
        <v>2.5280999999999998</v>
      </c>
    </row>
    <row r="3044" spans="1:5" x14ac:dyDescent="0.25">
      <c r="A3044" s="3" t="s">
        <v>1624</v>
      </c>
      <c r="B3044" t="s">
        <v>161</v>
      </c>
      <c r="C3044">
        <v>0.8</v>
      </c>
      <c r="D3044">
        <v>6.49</v>
      </c>
      <c r="E3044">
        <f>ROUND((C3044*D3044),4)</f>
        <v>5.1920000000000002</v>
      </c>
    </row>
    <row r="3045" spans="1:5" x14ac:dyDescent="0.25">
      <c r="A3045" s="3" t="s">
        <v>162</v>
      </c>
      <c r="B3045" t="s">
        <v>9</v>
      </c>
      <c r="C3045" t="s">
        <v>9</v>
      </c>
      <c r="D3045" t="s">
        <v>9</v>
      </c>
      <c r="E3045">
        <f>SUM(E3043:E3044)</f>
        <v>7.7201000000000004</v>
      </c>
    </row>
    <row r="3047" spans="1:5" x14ac:dyDescent="0.25">
      <c r="A3047" s="3" t="s">
        <v>167</v>
      </c>
      <c r="B3047" t="s">
        <v>157</v>
      </c>
      <c r="C3047" t="s">
        <v>158</v>
      </c>
      <c r="D3047" t="s">
        <v>159</v>
      </c>
      <c r="E3047" t="s">
        <v>160</v>
      </c>
    </row>
    <row r="3048" spans="1:5" x14ac:dyDescent="0.25">
      <c r="A3048" s="3" t="s">
        <v>1625</v>
      </c>
      <c r="B3048" t="s">
        <v>181</v>
      </c>
      <c r="C3048">
        <v>2.3E-3</v>
      </c>
      <c r="D3048">
        <v>46</v>
      </c>
      <c r="E3048">
        <f>ROUND((C3048*D3048),4)</f>
        <v>0.10580000000000001</v>
      </c>
    </row>
    <row r="3049" spans="1:5" x14ac:dyDescent="0.25">
      <c r="A3049" s="3" t="s">
        <v>1626</v>
      </c>
      <c r="B3049" t="s">
        <v>179</v>
      </c>
      <c r="C3049">
        <v>0.38</v>
      </c>
      <c r="D3049">
        <v>0.67</v>
      </c>
      <c r="E3049">
        <f>ROUND((C3049*D3049),4)</f>
        <v>0.25459999999999999</v>
      </c>
    </row>
    <row r="3050" spans="1:5" x14ac:dyDescent="0.25">
      <c r="A3050" s="3" t="s">
        <v>1516</v>
      </c>
      <c r="B3050" t="s">
        <v>179</v>
      </c>
      <c r="C3050">
        <v>0.76</v>
      </c>
      <c r="D3050">
        <v>0.5</v>
      </c>
      <c r="E3050">
        <f>ROUND((C3050*D3050),4)</f>
        <v>0.38</v>
      </c>
    </row>
    <row r="3051" spans="1:5" x14ac:dyDescent="0.25">
      <c r="A3051" s="3" t="s">
        <v>1627</v>
      </c>
      <c r="B3051" t="s">
        <v>179</v>
      </c>
      <c r="C3051">
        <v>0.33</v>
      </c>
      <c r="D3051">
        <v>2.2000000000000002</v>
      </c>
      <c r="E3051">
        <f>ROUND((C3051*D3051),4)</f>
        <v>0.72599999999999998</v>
      </c>
    </row>
    <row r="3052" spans="1:5" x14ac:dyDescent="0.25">
      <c r="A3052" s="3" t="s">
        <v>1628</v>
      </c>
      <c r="B3052" t="s">
        <v>170</v>
      </c>
      <c r="C3052">
        <v>1</v>
      </c>
      <c r="D3052">
        <v>17.600000000000001</v>
      </c>
      <c r="E3052">
        <f>ROUND((C3052*D3052),4)</f>
        <v>17.600000000000001</v>
      </c>
    </row>
    <row r="3053" spans="1:5" x14ac:dyDescent="0.25">
      <c r="A3053" s="3" t="s">
        <v>162</v>
      </c>
      <c r="B3053" t="s">
        <v>9</v>
      </c>
      <c r="C3053" t="s">
        <v>9</v>
      </c>
      <c r="D3053" t="s">
        <v>9</v>
      </c>
      <c r="E3053">
        <f>SUM(E3048:E3052)</f>
        <v>19.066400000000002</v>
      </c>
    </row>
    <row r="3055" spans="1:5" x14ac:dyDescent="0.25">
      <c r="A3055" s="3" t="s">
        <v>163</v>
      </c>
      <c r="B3055" t="s">
        <v>9</v>
      </c>
      <c r="C3055" t="s">
        <v>9</v>
      </c>
      <c r="D3055" t="s">
        <v>9</v>
      </c>
      <c r="E3055">
        <f>E3045+E3053</f>
        <v>26.786500000000004</v>
      </c>
    </row>
    <row r="3056" spans="1:5" x14ac:dyDescent="0.25">
      <c r="A3056" s="3" t="s">
        <v>164</v>
      </c>
      <c r="B3056" t="s">
        <v>9</v>
      </c>
      <c r="C3056" t="s">
        <v>9</v>
      </c>
      <c r="D3056" s="2">
        <v>0</v>
      </c>
      <c r="E3056">
        <f>ROUND((E3055*D3056),4)</f>
        <v>0</v>
      </c>
    </row>
    <row r="3057" spans="1:5" x14ac:dyDescent="0.25">
      <c r="A3057" s="3" t="s">
        <v>165</v>
      </c>
      <c r="B3057" t="s">
        <v>9</v>
      </c>
      <c r="C3057" t="s">
        <v>9</v>
      </c>
      <c r="D3057" t="s">
        <v>9</v>
      </c>
      <c r="E3057">
        <f>SUM(E3055:E3056)</f>
        <v>26.786500000000004</v>
      </c>
    </row>
    <row r="3059" spans="1:5" x14ac:dyDescent="0.25">
      <c r="A3059" s="3" t="s">
        <v>1629</v>
      </c>
      <c r="B3059" t="s">
        <v>939</v>
      </c>
    </row>
    <row r="3060" spans="1:5" ht="30" x14ac:dyDescent="0.25">
      <c r="A3060" s="3" t="s">
        <v>1630</v>
      </c>
    </row>
    <row r="3061" spans="1:5" x14ac:dyDescent="0.25">
      <c r="A3061" s="3" t="s">
        <v>175</v>
      </c>
    </row>
    <row r="3063" spans="1:5" x14ac:dyDescent="0.25">
      <c r="A3063" s="3" t="s">
        <v>156</v>
      </c>
      <c r="B3063" t="s">
        <v>157</v>
      </c>
      <c r="C3063" t="s">
        <v>158</v>
      </c>
      <c r="D3063" t="s">
        <v>159</v>
      </c>
      <c r="E3063" t="s">
        <v>160</v>
      </c>
    </row>
    <row r="3064" spans="1:5" x14ac:dyDescent="0.25">
      <c r="A3064" s="3" t="s">
        <v>1382</v>
      </c>
      <c r="B3064" t="s">
        <v>161</v>
      </c>
      <c r="C3064">
        <v>0.504</v>
      </c>
      <c r="D3064">
        <v>11.15</v>
      </c>
      <c r="E3064">
        <f>ROUND((C3064*D3064),4)</f>
        <v>5.6196000000000002</v>
      </c>
    </row>
    <row r="3065" spans="1:5" x14ac:dyDescent="0.25">
      <c r="A3065" s="3" t="s">
        <v>1242</v>
      </c>
      <c r="B3065" t="s">
        <v>161</v>
      </c>
      <c r="C3065">
        <v>0.185</v>
      </c>
      <c r="D3065">
        <v>7.68</v>
      </c>
      <c r="E3065">
        <f>ROUND((C3065*D3065),4)</f>
        <v>1.4208000000000001</v>
      </c>
    </row>
    <row r="3066" spans="1:5" x14ac:dyDescent="0.25">
      <c r="A3066" s="3" t="s">
        <v>162</v>
      </c>
      <c r="B3066" t="s">
        <v>9</v>
      </c>
      <c r="C3066" t="s">
        <v>9</v>
      </c>
      <c r="D3066" t="s">
        <v>9</v>
      </c>
      <c r="E3066">
        <f>SUM(E3064:E3065)</f>
        <v>7.0404</v>
      </c>
    </row>
    <row r="3068" spans="1:5" x14ac:dyDescent="0.25">
      <c r="A3068" s="3" t="s">
        <v>167</v>
      </c>
      <c r="B3068" t="s">
        <v>157</v>
      </c>
      <c r="C3068" t="s">
        <v>158</v>
      </c>
      <c r="D3068" t="s">
        <v>159</v>
      </c>
      <c r="E3068" t="s">
        <v>160</v>
      </c>
    </row>
    <row r="3069" spans="1:5" x14ac:dyDescent="0.25">
      <c r="A3069" s="3" t="s">
        <v>1244</v>
      </c>
      <c r="B3069" t="s">
        <v>168</v>
      </c>
      <c r="C3069">
        <v>1.9981E-3</v>
      </c>
      <c r="D3069">
        <v>6.93</v>
      </c>
      <c r="E3069">
        <f t="shared" ref="E3069:E3081" si="78">ROUND((C3069*D3069),4)</f>
        <v>1.38E-2</v>
      </c>
    </row>
    <row r="3070" spans="1:5" x14ac:dyDescent="0.25">
      <c r="A3070" s="3" t="s">
        <v>1245</v>
      </c>
      <c r="B3070" t="s">
        <v>186</v>
      </c>
      <c r="C3070">
        <v>9.5081999999999996E-3</v>
      </c>
      <c r="D3070">
        <v>33.270000000000003</v>
      </c>
      <c r="E3070">
        <f t="shared" si="78"/>
        <v>0.31630000000000003</v>
      </c>
    </row>
    <row r="3071" spans="1:5" x14ac:dyDescent="0.25">
      <c r="A3071" s="3" t="s">
        <v>1246</v>
      </c>
      <c r="B3071" t="s">
        <v>168</v>
      </c>
      <c r="C3071">
        <v>9.5081999999999996E-3</v>
      </c>
      <c r="D3071">
        <v>27.73</v>
      </c>
      <c r="E3071">
        <f t="shared" si="78"/>
        <v>0.26369999999999999</v>
      </c>
    </row>
    <row r="3072" spans="1:5" x14ac:dyDescent="0.25">
      <c r="A3072" s="3" t="s">
        <v>1247</v>
      </c>
      <c r="B3072" t="s">
        <v>168</v>
      </c>
      <c r="C3072">
        <v>9.5081999999999996E-3</v>
      </c>
      <c r="D3072">
        <v>11.73</v>
      </c>
      <c r="E3072">
        <f t="shared" si="78"/>
        <v>0.1115</v>
      </c>
    </row>
    <row r="3073" spans="1:5" x14ac:dyDescent="0.25">
      <c r="A3073" s="3" t="s">
        <v>1248</v>
      </c>
      <c r="B3073" t="s">
        <v>168</v>
      </c>
      <c r="C3073">
        <v>1.9981E-3</v>
      </c>
      <c r="D3073">
        <v>93.94</v>
      </c>
      <c r="E3073">
        <f t="shared" si="78"/>
        <v>0.18770000000000001</v>
      </c>
    </row>
    <row r="3074" spans="1:5" ht="30" x14ac:dyDescent="0.25">
      <c r="A3074" s="3" t="s">
        <v>1250</v>
      </c>
      <c r="B3074" t="s">
        <v>168</v>
      </c>
      <c r="C3074">
        <v>1.9981E-3</v>
      </c>
      <c r="D3074">
        <v>16</v>
      </c>
      <c r="E3074">
        <f t="shared" si="78"/>
        <v>3.2000000000000001E-2</v>
      </c>
    </row>
    <row r="3075" spans="1:5" ht="30" x14ac:dyDescent="0.25">
      <c r="A3075" s="3" t="s">
        <v>1383</v>
      </c>
      <c r="B3075" t="s">
        <v>168</v>
      </c>
      <c r="C3075">
        <v>0.06</v>
      </c>
      <c r="D3075">
        <v>0.88</v>
      </c>
      <c r="E3075">
        <f t="shared" si="78"/>
        <v>5.28E-2</v>
      </c>
    </row>
    <row r="3076" spans="1:5" x14ac:dyDescent="0.25">
      <c r="A3076" s="3" t="s">
        <v>1251</v>
      </c>
      <c r="B3076" t="s">
        <v>186</v>
      </c>
      <c r="C3076">
        <v>9.5081999999999996E-3</v>
      </c>
      <c r="D3076">
        <v>8.9</v>
      </c>
      <c r="E3076">
        <f t="shared" si="78"/>
        <v>8.4599999999999995E-2</v>
      </c>
    </row>
    <row r="3077" spans="1:5" x14ac:dyDescent="0.25">
      <c r="A3077" s="3" t="s">
        <v>1384</v>
      </c>
      <c r="B3077" t="s">
        <v>177</v>
      </c>
      <c r="C3077">
        <v>3.2800000000000003E-2</v>
      </c>
      <c r="D3077">
        <v>100</v>
      </c>
      <c r="E3077">
        <f t="shared" si="78"/>
        <v>3.28</v>
      </c>
    </row>
    <row r="3078" spans="1:5" ht="30" x14ac:dyDescent="0.25">
      <c r="A3078" s="3" t="s">
        <v>1222</v>
      </c>
      <c r="B3078" t="s">
        <v>161</v>
      </c>
      <c r="C3078">
        <v>0.68899999999999995</v>
      </c>
      <c r="D3078">
        <v>0.6</v>
      </c>
      <c r="E3078">
        <f t="shared" si="78"/>
        <v>0.41339999999999999</v>
      </c>
    </row>
    <row r="3079" spans="1:5" ht="30" x14ac:dyDescent="0.25">
      <c r="A3079" s="3" t="s">
        <v>1223</v>
      </c>
      <c r="B3079" t="s">
        <v>161</v>
      </c>
      <c r="C3079">
        <v>0.68899999999999995</v>
      </c>
      <c r="D3079">
        <v>0.7</v>
      </c>
      <c r="E3079">
        <f t="shared" si="78"/>
        <v>0.48230000000000001</v>
      </c>
    </row>
    <row r="3080" spans="1:5" ht="30" x14ac:dyDescent="0.25">
      <c r="A3080" s="3" t="s">
        <v>1224</v>
      </c>
      <c r="B3080" t="s">
        <v>161</v>
      </c>
      <c r="C3080">
        <v>0.68899999999999995</v>
      </c>
      <c r="D3080">
        <v>0.09</v>
      </c>
      <c r="E3080">
        <f t="shared" si="78"/>
        <v>6.2E-2</v>
      </c>
    </row>
    <row r="3081" spans="1:5" ht="30" x14ac:dyDescent="0.25">
      <c r="A3081" s="3" t="s">
        <v>1225</v>
      </c>
      <c r="B3081" t="s">
        <v>161</v>
      </c>
      <c r="C3081">
        <v>0.68899999999999995</v>
      </c>
      <c r="D3081">
        <v>0.04</v>
      </c>
      <c r="E3081">
        <f t="shared" si="78"/>
        <v>2.76E-2</v>
      </c>
    </row>
    <row r="3082" spans="1:5" x14ac:dyDescent="0.25">
      <c r="A3082" s="3" t="s">
        <v>162</v>
      </c>
      <c r="B3082" t="s">
        <v>9</v>
      </c>
      <c r="C3082" t="s">
        <v>9</v>
      </c>
      <c r="D3082" t="s">
        <v>9</v>
      </c>
      <c r="E3082">
        <f>SUM(E3069:E3081)</f>
        <v>5.3277000000000001</v>
      </c>
    </row>
    <row r="3084" spans="1:5" x14ac:dyDescent="0.25">
      <c r="A3084" s="3" t="s">
        <v>163</v>
      </c>
      <c r="B3084" t="s">
        <v>9</v>
      </c>
      <c r="C3084" t="s">
        <v>9</v>
      </c>
      <c r="D3084" t="s">
        <v>9</v>
      </c>
      <c r="E3084">
        <f>E3066+E3082</f>
        <v>12.3681</v>
      </c>
    </row>
    <row r="3085" spans="1:5" x14ac:dyDescent="0.25">
      <c r="A3085" s="3" t="s">
        <v>164</v>
      </c>
      <c r="B3085" t="s">
        <v>9</v>
      </c>
      <c r="C3085" t="s">
        <v>9</v>
      </c>
      <c r="D3085" s="2">
        <v>0</v>
      </c>
      <c r="E3085">
        <f>ROUND((E3084*D3085),4)</f>
        <v>0</v>
      </c>
    </row>
    <row r="3086" spans="1:5" x14ac:dyDescent="0.25">
      <c r="A3086" s="3" t="s">
        <v>165</v>
      </c>
      <c r="B3086" t="s">
        <v>9</v>
      </c>
      <c r="C3086" t="s">
        <v>9</v>
      </c>
      <c r="D3086" t="s">
        <v>9</v>
      </c>
      <c r="E3086">
        <f>SUM(E3084:E3085)</f>
        <v>12.3681</v>
      </c>
    </row>
    <row r="3088" spans="1:5" x14ac:dyDescent="0.25">
      <c r="A3088" s="3" t="s">
        <v>1631</v>
      </c>
      <c r="B3088" t="s">
        <v>942</v>
      </c>
    </row>
    <row r="3089" spans="1:5" ht="30" x14ac:dyDescent="0.25">
      <c r="A3089" s="3" t="s">
        <v>1632</v>
      </c>
    </row>
    <row r="3090" spans="1:5" x14ac:dyDescent="0.25">
      <c r="A3090" s="3" t="s">
        <v>175</v>
      </c>
    </row>
    <row r="3092" spans="1:5" x14ac:dyDescent="0.25">
      <c r="A3092" s="3" t="s">
        <v>156</v>
      </c>
      <c r="B3092" t="s">
        <v>157</v>
      </c>
      <c r="C3092" t="s">
        <v>158</v>
      </c>
      <c r="D3092" t="s">
        <v>159</v>
      </c>
      <c r="E3092" t="s">
        <v>160</v>
      </c>
    </row>
    <row r="3093" spans="1:5" x14ac:dyDescent="0.25">
      <c r="A3093" s="3" t="s">
        <v>1382</v>
      </c>
      <c r="B3093" t="s">
        <v>161</v>
      </c>
      <c r="C3093">
        <v>0.23400000000000001</v>
      </c>
      <c r="D3093">
        <v>11.15</v>
      </c>
      <c r="E3093">
        <f>ROUND((C3093*D3093),4)</f>
        <v>2.6091000000000002</v>
      </c>
    </row>
    <row r="3094" spans="1:5" x14ac:dyDescent="0.25">
      <c r="A3094" s="3" t="s">
        <v>1242</v>
      </c>
      <c r="B3094" t="s">
        <v>161</v>
      </c>
      <c r="C3094">
        <v>8.5999999999999993E-2</v>
      </c>
      <c r="D3094">
        <v>7.68</v>
      </c>
      <c r="E3094">
        <f>ROUND((C3094*D3094),4)</f>
        <v>0.66049999999999998</v>
      </c>
    </row>
    <row r="3095" spans="1:5" x14ac:dyDescent="0.25">
      <c r="A3095" s="3" t="s">
        <v>162</v>
      </c>
      <c r="B3095" t="s">
        <v>9</v>
      </c>
      <c r="C3095" t="s">
        <v>9</v>
      </c>
      <c r="D3095" t="s">
        <v>9</v>
      </c>
      <c r="E3095">
        <f>SUM(E3093:E3094)</f>
        <v>3.2696000000000001</v>
      </c>
    </row>
    <row r="3097" spans="1:5" x14ac:dyDescent="0.25">
      <c r="A3097" s="3" t="s">
        <v>167</v>
      </c>
      <c r="B3097" t="s">
        <v>157</v>
      </c>
      <c r="C3097" t="s">
        <v>158</v>
      </c>
      <c r="D3097" t="s">
        <v>159</v>
      </c>
      <c r="E3097" t="s">
        <v>160</v>
      </c>
    </row>
    <row r="3098" spans="1:5" x14ac:dyDescent="0.25">
      <c r="A3098" s="3" t="s">
        <v>1244</v>
      </c>
      <c r="B3098" t="s">
        <v>168</v>
      </c>
      <c r="C3098">
        <v>9.2800000000000001E-4</v>
      </c>
      <c r="D3098">
        <v>6.93</v>
      </c>
      <c r="E3098">
        <f t="shared" ref="E3098:E3110" si="79">ROUND((C3098*D3098),4)</f>
        <v>6.4000000000000003E-3</v>
      </c>
    </row>
    <row r="3099" spans="1:5" x14ac:dyDescent="0.25">
      <c r="A3099" s="3" t="s">
        <v>1245</v>
      </c>
      <c r="B3099" t="s">
        <v>186</v>
      </c>
      <c r="C3099">
        <v>4.4159999999999998E-3</v>
      </c>
      <c r="D3099">
        <v>33.270000000000003</v>
      </c>
      <c r="E3099">
        <f t="shared" si="79"/>
        <v>0.1469</v>
      </c>
    </row>
    <row r="3100" spans="1:5" x14ac:dyDescent="0.25">
      <c r="A3100" s="3" t="s">
        <v>1246</v>
      </c>
      <c r="B3100" t="s">
        <v>168</v>
      </c>
      <c r="C3100">
        <v>4.4159999999999998E-3</v>
      </c>
      <c r="D3100">
        <v>27.73</v>
      </c>
      <c r="E3100">
        <f t="shared" si="79"/>
        <v>0.1225</v>
      </c>
    </row>
    <row r="3101" spans="1:5" x14ac:dyDescent="0.25">
      <c r="A3101" s="3" t="s">
        <v>1247</v>
      </c>
      <c r="B3101" t="s">
        <v>168</v>
      </c>
      <c r="C3101">
        <v>4.4159999999999998E-3</v>
      </c>
      <c r="D3101">
        <v>11.73</v>
      </c>
      <c r="E3101">
        <f t="shared" si="79"/>
        <v>5.1799999999999999E-2</v>
      </c>
    </row>
    <row r="3102" spans="1:5" x14ac:dyDescent="0.25">
      <c r="A3102" s="3" t="s">
        <v>1248</v>
      </c>
      <c r="B3102" t="s">
        <v>168</v>
      </c>
      <c r="C3102">
        <v>9.2800000000000001E-4</v>
      </c>
      <c r="D3102">
        <v>93.94</v>
      </c>
      <c r="E3102">
        <f t="shared" si="79"/>
        <v>8.72E-2</v>
      </c>
    </row>
    <row r="3103" spans="1:5" ht="30" x14ac:dyDescent="0.25">
      <c r="A3103" s="3" t="s">
        <v>1250</v>
      </c>
      <c r="B3103" t="s">
        <v>168</v>
      </c>
      <c r="C3103">
        <v>9.2800000000000001E-4</v>
      </c>
      <c r="D3103">
        <v>16</v>
      </c>
      <c r="E3103">
        <f t="shared" si="79"/>
        <v>1.4800000000000001E-2</v>
      </c>
    </row>
    <row r="3104" spans="1:5" ht="30" x14ac:dyDescent="0.25">
      <c r="A3104" s="3" t="s">
        <v>1383</v>
      </c>
      <c r="B3104" t="s">
        <v>168</v>
      </c>
      <c r="C3104">
        <v>0.06</v>
      </c>
      <c r="D3104">
        <v>0.88</v>
      </c>
      <c r="E3104">
        <f t="shared" si="79"/>
        <v>5.28E-2</v>
      </c>
    </row>
    <row r="3105" spans="1:5" x14ac:dyDescent="0.25">
      <c r="A3105" s="3" t="s">
        <v>1251</v>
      </c>
      <c r="B3105" t="s">
        <v>186</v>
      </c>
      <c r="C3105">
        <v>4.4159999999999998E-3</v>
      </c>
      <c r="D3105">
        <v>8.9</v>
      </c>
      <c r="E3105">
        <f t="shared" si="79"/>
        <v>3.9300000000000002E-2</v>
      </c>
    </row>
    <row r="3106" spans="1:5" x14ac:dyDescent="0.25">
      <c r="A3106" s="3" t="s">
        <v>1384</v>
      </c>
      <c r="B3106" t="s">
        <v>177</v>
      </c>
      <c r="C3106">
        <v>3.2800000000000003E-2</v>
      </c>
      <c r="D3106">
        <v>100</v>
      </c>
      <c r="E3106">
        <f t="shared" si="79"/>
        <v>3.28</v>
      </c>
    </row>
    <row r="3107" spans="1:5" ht="30" x14ac:dyDescent="0.25">
      <c r="A3107" s="3" t="s">
        <v>1222</v>
      </c>
      <c r="B3107" t="s">
        <v>161</v>
      </c>
      <c r="C3107">
        <v>0.32</v>
      </c>
      <c r="D3107">
        <v>0.6</v>
      </c>
      <c r="E3107">
        <f t="shared" si="79"/>
        <v>0.192</v>
      </c>
    </row>
    <row r="3108" spans="1:5" ht="30" x14ac:dyDescent="0.25">
      <c r="A3108" s="3" t="s">
        <v>1223</v>
      </c>
      <c r="B3108" t="s">
        <v>161</v>
      </c>
      <c r="C3108">
        <v>0.32</v>
      </c>
      <c r="D3108">
        <v>0.7</v>
      </c>
      <c r="E3108">
        <f t="shared" si="79"/>
        <v>0.224</v>
      </c>
    </row>
    <row r="3109" spans="1:5" ht="30" x14ac:dyDescent="0.25">
      <c r="A3109" s="3" t="s">
        <v>1224</v>
      </c>
      <c r="B3109" t="s">
        <v>161</v>
      </c>
      <c r="C3109">
        <v>0.32</v>
      </c>
      <c r="D3109">
        <v>0.09</v>
      </c>
      <c r="E3109">
        <f t="shared" si="79"/>
        <v>2.8799999999999999E-2</v>
      </c>
    </row>
    <row r="3110" spans="1:5" ht="30" x14ac:dyDescent="0.25">
      <c r="A3110" s="3" t="s">
        <v>1225</v>
      </c>
      <c r="B3110" t="s">
        <v>161</v>
      </c>
      <c r="C3110">
        <v>0.32</v>
      </c>
      <c r="D3110">
        <v>0.04</v>
      </c>
      <c r="E3110">
        <f t="shared" si="79"/>
        <v>1.2800000000000001E-2</v>
      </c>
    </row>
    <row r="3111" spans="1:5" x14ac:dyDescent="0.25">
      <c r="A3111" s="3" t="s">
        <v>162</v>
      </c>
      <c r="B3111" t="s">
        <v>9</v>
      </c>
      <c r="C3111" t="s">
        <v>9</v>
      </c>
      <c r="D3111" t="s">
        <v>9</v>
      </c>
      <c r="E3111">
        <f>SUM(E3098:E3110)</f>
        <v>4.2593000000000005</v>
      </c>
    </row>
    <row r="3113" spans="1:5" x14ac:dyDescent="0.25">
      <c r="A3113" s="3" t="s">
        <v>163</v>
      </c>
      <c r="B3113" t="s">
        <v>9</v>
      </c>
      <c r="C3113" t="s">
        <v>9</v>
      </c>
      <c r="D3113" t="s">
        <v>9</v>
      </c>
      <c r="E3113">
        <f>E3095+E3111</f>
        <v>7.5289000000000001</v>
      </c>
    </row>
    <row r="3114" spans="1:5" x14ac:dyDescent="0.25">
      <c r="A3114" s="3" t="s">
        <v>164</v>
      </c>
      <c r="B3114" t="s">
        <v>9</v>
      </c>
      <c r="C3114" t="s">
        <v>9</v>
      </c>
      <c r="D3114" s="2">
        <v>0</v>
      </c>
      <c r="E3114">
        <f>ROUND((E3113*D3114),4)</f>
        <v>0</v>
      </c>
    </row>
    <row r="3115" spans="1:5" x14ac:dyDescent="0.25">
      <c r="A3115" s="3" t="s">
        <v>165</v>
      </c>
      <c r="B3115" t="s">
        <v>9</v>
      </c>
      <c r="C3115" t="s">
        <v>9</v>
      </c>
      <c r="D3115" t="s">
        <v>9</v>
      </c>
      <c r="E3115">
        <f>SUM(E3113:E3114)</f>
        <v>7.5289000000000001</v>
      </c>
    </row>
    <row r="3117" spans="1:5" x14ac:dyDescent="0.25">
      <c r="A3117" s="3" t="s">
        <v>1215</v>
      </c>
      <c r="B3117" t="s">
        <v>947</v>
      </c>
    </row>
    <row r="3118" spans="1:5" ht="30" x14ac:dyDescent="0.25">
      <c r="A3118" s="3" t="s">
        <v>1633</v>
      </c>
    </row>
    <row r="3119" spans="1:5" x14ac:dyDescent="0.25">
      <c r="A3119" s="3" t="s">
        <v>166</v>
      </c>
    </row>
    <row r="3121" spans="1:5" x14ac:dyDescent="0.25">
      <c r="A3121" s="3" t="s">
        <v>156</v>
      </c>
      <c r="B3121" t="s">
        <v>157</v>
      </c>
      <c r="C3121" t="s">
        <v>158</v>
      </c>
      <c r="D3121" t="s">
        <v>159</v>
      </c>
      <c r="E3121" t="s">
        <v>160</v>
      </c>
    </row>
    <row r="3122" spans="1:5" x14ac:dyDescent="0.25">
      <c r="A3122" s="3" t="s">
        <v>1388</v>
      </c>
      <c r="B3122" t="s">
        <v>161</v>
      </c>
      <c r="C3122">
        <v>15</v>
      </c>
      <c r="D3122">
        <v>8.6199999999999992</v>
      </c>
      <c r="E3122">
        <f>ROUND((C3122*D3122),4)</f>
        <v>129.30000000000001</v>
      </c>
    </row>
    <row r="3123" spans="1:5" x14ac:dyDescent="0.25">
      <c r="A3123" s="3" t="s">
        <v>1389</v>
      </c>
      <c r="B3123" t="s">
        <v>161</v>
      </c>
      <c r="C3123">
        <v>15</v>
      </c>
      <c r="D3123">
        <v>11.31</v>
      </c>
      <c r="E3123">
        <f>ROUND((C3123*D3123),4)</f>
        <v>169.65</v>
      </c>
    </row>
    <row r="3124" spans="1:5" x14ac:dyDescent="0.25">
      <c r="A3124" s="3" t="s">
        <v>162</v>
      </c>
      <c r="B3124" t="s">
        <v>9</v>
      </c>
      <c r="C3124" t="s">
        <v>9</v>
      </c>
      <c r="D3124" t="s">
        <v>9</v>
      </c>
      <c r="E3124">
        <f>SUM(E3122:E3123)</f>
        <v>298.95000000000005</v>
      </c>
    </row>
    <row r="3126" spans="1:5" x14ac:dyDescent="0.25">
      <c r="A3126" s="3" t="s">
        <v>167</v>
      </c>
      <c r="B3126" t="s">
        <v>157</v>
      </c>
      <c r="C3126" t="s">
        <v>158</v>
      </c>
      <c r="D3126" t="s">
        <v>159</v>
      </c>
      <c r="E3126" t="s">
        <v>160</v>
      </c>
    </row>
    <row r="3127" spans="1:5" x14ac:dyDescent="0.25">
      <c r="A3127" s="3" t="s">
        <v>1244</v>
      </c>
      <c r="B3127" t="s">
        <v>168</v>
      </c>
      <c r="C3127">
        <v>8.6999999999999994E-2</v>
      </c>
      <c r="D3127">
        <v>6.93</v>
      </c>
      <c r="E3127">
        <f t="shared" ref="E3127:E3143" si="80">ROUND((C3127*D3127),4)</f>
        <v>0.60289999999999999</v>
      </c>
    </row>
    <row r="3128" spans="1:5" x14ac:dyDescent="0.25">
      <c r="A3128" s="3" t="s">
        <v>1245</v>
      </c>
      <c r="B3128" t="s">
        <v>186</v>
      </c>
      <c r="C3128">
        <v>0.41399999999999998</v>
      </c>
      <c r="D3128">
        <v>33.270000000000003</v>
      </c>
      <c r="E3128">
        <f t="shared" si="80"/>
        <v>13.7738</v>
      </c>
    </row>
    <row r="3129" spans="1:5" x14ac:dyDescent="0.25">
      <c r="A3129" s="3" t="s">
        <v>1246</v>
      </c>
      <c r="B3129" t="s">
        <v>168</v>
      </c>
      <c r="C3129">
        <v>0.41399999999999998</v>
      </c>
      <c r="D3129">
        <v>27.73</v>
      </c>
      <c r="E3129">
        <f t="shared" si="80"/>
        <v>11.4802</v>
      </c>
    </row>
    <row r="3130" spans="1:5" x14ac:dyDescent="0.25">
      <c r="A3130" s="3" t="s">
        <v>1247</v>
      </c>
      <c r="B3130" t="s">
        <v>168</v>
      </c>
      <c r="C3130">
        <v>0.41399999999999998</v>
      </c>
      <c r="D3130">
        <v>11.73</v>
      </c>
      <c r="E3130">
        <f t="shared" si="80"/>
        <v>4.8562000000000003</v>
      </c>
    </row>
    <row r="3131" spans="1:5" x14ac:dyDescent="0.25">
      <c r="A3131" s="3" t="s">
        <v>1248</v>
      </c>
      <c r="B3131" t="s">
        <v>168</v>
      </c>
      <c r="C3131">
        <v>8.6999999999999994E-2</v>
      </c>
      <c r="D3131">
        <v>93.94</v>
      </c>
      <c r="E3131">
        <f t="shared" si="80"/>
        <v>8.1728000000000005</v>
      </c>
    </row>
    <row r="3132" spans="1:5" ht="30" x14ac:dyDescent="0.25">
      <c r="A3132" s="3" t="s">
        <v>1390</v>
      </c>
      <c r="B3132" t="s">
        <v>176</v>
      </c>
      <c r="C3132">
        <v>46.84</v>
      </c>
      <c r="D3132">
        <v>32.94</v>
      </c>
      <c r="E3132">
        <f t="shared" si="80"/>
        <v>1542.9096</v>
      </c>
    </row>
    <row r="3133" spans="1:5" ht="30" x14ac:dyDescent="0.25">
      <c r="A3133" s="3" t="s">
        <v>1391</v>
      </c>
      <c r="B3133" t="s">
        <v>176</v>
      </c>
      <c r="C3133">
        <v>23.42</v>
      </c>
      <c r="D3133">
        <v>13.35</v>
      </c>
      <c r="E3133">
        <f t="shared" si="80"/>
        <v>312.65699999999998</v>
      </c>
    </row>
    <row r="3134" spans="1:5" ht="30" x14ac:dyDescent="0.25">
      <c r="A3134" s="3" t="s">
        <v>1392</v>
      </c>
      <c r="B3134" t="s">
        <v>179</v>
      </c>
      <c r="C3134">
        <v>1</v>
      </c>
      <c r="D3134">
        <v>28.57</v>
      </c>
      <c r="E3134">
        <f t="shared" si="80"/>
        <v>28.57</v>
      </c>
    </row>
    <row r="3135" spans="1:5" x14ac:dyDescent="0.25">
      <c r="A3135" s="3" t="s">
        <v>1393</v>
      </c>
      <c r="B3135" t="s">
        <v>168</v>
      </c>
      <c r="C3135">
        <v>26</v>
      </c>
      <c r="D3135">
        <v>5.98</v>
      </c>
      <c r="E3135">
        <f t="shared" si="80"/>
        <v>155.47999999999999</v>
      </c>
    </row>
    <row r="3136" spans="1:5" ht="30" x14ac:dyDescent="0.25">
      <c r="A3136" s="3" t="s">
        <v>1250</v>
      </c>
      <c r="B3136" t="s">
        <v>168</v>
      </c>
      <c r="C3136">
        <v>8.6999999999999994E-2</v>
      </c>
      <c r="D3136">
        <v>16</v>
      </c>
      <c r="E3136">
        <f t="shared" si="80"/>
        <v>1.3919999999999999</v>
      </c>
    </row>
    <row r="3137" spans="1:5" x14ac:dyDescent="0.25">
      <c r="A3137" s="3" t="s">
        <v>1251</v>
      </c>
      <c r="B3137" t="s">
        <v>186</v>
      </c>
      <c r="C3137">
        <v>0.41399999999999998</v>
      </c>
      <c r="D3137">
        <v>8.9</v>
      </c>
      <c r="E3137">
        <f t="shared" si="80"/>
        <v>3.6846000000000001</v>
      </c>
    </row>
    <row r="3138" spans="1:5" x14ac:dyDescent="0.25">
      <c r="A3138" s="3" t="s">
        <v>1394</v>
      </c>
      <c r="B3138" t="s">
        <v>179</v>
      </c>
      <c r="C3138">
        <v>1</v>
      </c>
      <c r="D3138">
        <v>7.35</v>
      </c>
      <c r="E3138">
        <f t="shared" si="80"/>
        <v>7.35</v>
      </c>
    </row>
    <row r="3139" spans="1:5" ht="30" x14ac:dyDescent="0.25">
      <c r="A3139" s="3" t="s">
        <v>1395</v>
      </c>
      <c r="B3139" t="s">
        <v>168</v>
      </c>
      <c r="C3139">
        <v>13</v>
      </c>
      <c r="D3139">
        <v>7.56</v>
      </c>
      <c r="E3139">
        <f t="shared" si="80"/>
        <v>98.28</v>
      </c>
    </row>
    <row r="3140" spans="1:5" ht="30" x14ac:dyDescent="0.25">
      <c r="A3140" s="3" t="s">
        <v>1222</v>
      </c>
      <c r="B3140" t="s">
        <v>161</v>
      </c>
      <c r="C3140">
        <v>30</v>
      </c>
      <c r="D3140">
        <v>0.6</v>
      </c>
      <c r="E3140">
        <f t="shared" si="80"/>
        <v>18</v>
      </c>
    </row>
    <row r="3141" spans="1:5" ht="30" x14ac:dyDescent="0.25">
      <c r="A3141" s="3" t="s">
        <v>1223</v>
      </c>
      <c r="B3141" t="s">
        <v>161</v>
      </c>
      <c r="C3141">
        <v>30</v>
      </c>
      <c r="D3141">
        <v>0.7</v>
      </c>
      <c r="E3141">
        <f t="shared" si="80"/>
        <v>21</v>
      </c>
    </row>
    <row r="3142" spans="1:5" ht="30" x14ac:dyDescent="0.25">
      <c r="A3142" s="3" t="s">
        <v>1224</v>
      </c>
      <c r="B3142" t="s">
        <v>161</v>
      </c>
      <c r="C3142">
        <v>30</v>
      </c>
      <c r="D3142">
        <v>0.09</v>
      </c>
      <c r="E3142">
        <f t="shared" si="80"/>
        <v>2.7</v>
      </c>
    </row>
    <row r="3143" spans="1:5" ht="30" x14ac:dyDescent="0.25">
      <c r="A3143" s="3" t="s">
        <v>1225</v>
      </c>
      <c r="B3143" t="s">
        <v>161</v>
      </c>
      <c r="C3143">
        <v>30</v>
      </c>
      <c r="D3143">
        <v>0.04</v>
      </c>
      <c r="E3143">
        <f t="shared" si="80"/>
        <v>1.2</v>
      </c>
    </row>
    <row r="3144" spans="1:5" x14ac:dyDescent="0.25">
      <c r="A3144" s="3" t="s">
        <v>162</v>
      </c>
      <c r="B3144" t="s">
        <v>9</v>
      </c>
      <c r="C3144" t="s">
        <v>9</v>
      </c>
      <c r="D3144" t="s">
        <v>9</v>
      </c>
      <c r="E3144">
        <f>SUM(E3127:E3143)</f>
        <v>2232.1090999999992</v>
      </c>
    </row>
    <row r="3146" spans="1:5" x14ac:dyDescent="0.25">
      <c r="A3146" s="3" t="s">
        <v>163</v>
      </c>
      <c r="B3146" t="s">
        <v>9</v>
      </c>
      <c r="C3146" t="s">
        <v>9</v>
      </c>
      <c r="D3146" t="s">
        <v>9</v>
      </c>
      <c r="E3146">
        <f>E3124+E3144</f>
        <v>2531.0590999999995</v>
      </c>
    </row>
    <row r="3147" spans="1:5" x14ac:dyDescent="0.25">
      <c r="A3147" s="3" t="s">
        <v>164</v>
      </c>
      <c r="B3147" t="s">
        <v>9</v>
      </c>
      <c r="C3147" t="s">
        <v>9</v>
      </c>
      <c r="D3147" s="2">
        <v>0</v>
      </c>
      <c r="E3147">
        <f>ROUND((E3146*D3147),4)</f>
        <v>0</v>
      </c>
    </row>
    <row r="3148" spans="1:5" x14ac:dyDescent="0.25">
      <c r="A3148" s="3" t="s">
        <v>165</v>
      </c>
      <c r="B3148" t="s">
        <v>9</v>
      </c>
      <c r="C3148" t="s">
        <v>9</v>
      </c>
      <c r="D3148" t="s">
        <v>9</v>
      </c>
      <c r="E3148">
        <f>SUM(E3146:E3147)</f>
        <v>2531.0590999999995</v>
      </c>
    </row>
    <row r="3150" spans="1:5" x14ac:dyDescent="0.25">
      <c r="A3150" s="3" t="s">
        <v>1215</v>
      </c>
      <c r="B3150" t="s">
        <v>950</v>
      </c>
    </row>
    <row r="3151" spans="1:5" ht="30" x14ac:dyDescent="0.25">
      <c r="A3151" s="3" t="s">
        <v>1634</v>
      </c>
    </row>
    <row r="3152" spans="1:5" x14ac:dyDescent="0.25">
      <c r="A3152" s="3" t="s">
        <v>166</v>
      </c>
    </row>
    <row r="3154" spans="1:5" x14ac:dyDescent="0.25">
      <c r="A3154" s="3" t="s">
        <v>156</v>
      </c>
      <c r="B3154" t="s">
        <v>157</v>
      </c>
      <c r="C3154" t="s">
        <v>158</v>
      </c>
      <c r="D3154" t="s">
        <v>159</v>
      </c>
      <c r="E3154" t="s">
        <v>160</v>
      </c>
    </row>
    <row r="3155" spans="1:5" x14ac:dyDescent="0.25">
      <c r="A3155" s="3" t="s">
        <v>1388</v>
      </c>
      <c r="B3155" t="s">
        <v>161</v>
      </c>
      <c r="C3155">
        <v>15</v>
      </c>
      <c r="D3155">
        <v>8.6199999999999992</v>
      </c>
      <c r="E3155">
        <f>ROUND((C3155*D3155),4)</f>
        <v>129.30000000000001</v>
      </c>
    </row>
    <row r="3156" spans="1:5" x14ac:dyDescent="0.25">
      <c r="A3156" s="3" t="s">
        <v>1389</v>
      </c>
      <c r="B3156" t="s">
        <v>161</v>
      </c>
      <c r="C3156">
        <v>15</v>
      </c>
      <c r="D3156">
        <v>11.31</v>
      </c>
      <c r="E3156">
        <f>ROUND((C3156*D3156),4)</f>
        <v>169.65</v>
      </c>
    </row>
    <row r="3157" spans="1:5" x14ac:dyDescent="0.25">
      <c r="A3157" s="3" t="s">
        <v>162</v>
      </c>
      <c r="B3157" t="s">
        <v>9</v>
      </c>
      <c r="C3157" t="s">
        <v>9</v>
      </c>
      <c r="D3157" t="s">
        <v>9</v>
      </c>
      <c r="E3157">
        <f>SUM(E3155:E3156)</f>
        <v>298.95000000000005</v>
      </c>
    </row>
    <row r="3159" spans="1:5" x14ac:dyDescent="0.25">
      <c r="A3159" s="3" t="s">
        <v>167</v>
      </c>
      <c r="B3159" t="s">
        <v>157</v>
      </c>
      <c r="C3159" t="s">
        <v>158</v>
      </c>
      <c r="D3159" t="s">
        <v>159</v>
      </c>
      <c r="E3159" t="s">
        <v>160</v>
      </c>
    </row>
    <row r="3160" spans="1:5" x14ac:dyDescent="0.25">
      <c r="A3160" s="3" t="s">
        <v>1244</v>
      </c>
      <c r="B3160" t="s">
        <v>168</v>
      </c>
      <c r="C3160">
        <v>8.6999999999999994E-2</v>
      </c>
      <c r="D3160">
        <v>6.93</v>
      </c>
      <c r="E3160">
        <f t="shared" ref="E3160:E3176" si="81">ROUND((C3160*D3160),4)</f>
        <v>0.60289999999999999</v>
      </c>
    </row>
    <row r="3161" spans="1:5" x14ac:dyDescent="0.25">
      <c r="A3161" s="3" t="s">
        <v>1245</v>
      </c>
      <c r="B3161" t="s">
        <v>186</v>
      </c>
      <c r="C3161">
        <v>0.41399999999999998</v>
      </c>
      <c r="D3161">
        <v>33.270000000000003</v>
      </c>
      <c r="E3161">
        <f t="shared" si="81"/>
        <v>13.7738</v>
      </c>
    </row>
    <row r="3162" spans="1:5" x14ac:dyDescent="0.25">
      <c r="A3162" s="3" t="s">
        <v>1246</v>
      </c>
      <c r="B3162" t="s">
        <v>168</v>
      </c>
      <c r="C3162">
        <v>0.41399999999999998</v>
      </c>
      <c r="D3162">
        <v>27.73</v>
      </c>
      <c r="E3162">
        <f t="shared" si="81"/>
        <v>11.4802</v>
      </c>
    </row>
    <row r="3163" spans="1:5" x14ac:dyDescent="0.25">
      <c r="A3163" s="3" t="s">
        <v>1247</v>
      </c>
      <c r="B3163" t="s">
        <v>168</v>
      </c>
      <c r="C3163">
        <v>0.41399999999999998</v>
      </c>
      <c r="D3163">
        <v>11.73</v>
      </c>
      <c r="E3163">
        <f t="shared" si="81"/>
        <v>4.8562000000000003</v>
      </c>
    </row>
    <row r="3164" spans="1:5" x14ac:dyDescent="0.25">
      <c r="A3164" s="3" t="s">
        <v>1248</v>
      </c>
      <c r="B3164" t="s">
        <v>168</v>
      </c>
      <c r="C3164">
        <v>8.6999999999999994E-2</v>
      </c>
      <c r="D3164">
        <v>93.94</v>
      </c>
      <c r="E3164">
        <f t="shared" si="81"/>
        <v>8.1728000000000005</v>
      </c>
    </row>
    <row r="3165" spans="1:5" ht="30" x14ac:dyDescent="0.25">
      <c r="A3165" s="3" t="s">
        <v>1390</v>
      </c>
      <c r="B3165" t="s">
        <v>176</v>
      </c>
      <c r="C3165">
        <v>30.38</v>
      </c>
      <c r="D3165">
        <v>32.94</v>
      </c>
      <c r="E3165">
        <f t="shared" si="81"/>
        <v>1000.7172</v>
      </c>
    </row>
    <row r="3166" spans="1:5" ht="30" x14ac:dyDescent="0.25">
      <c r="A3166" s="3" t="s">
        <v>1391</v>
      </c>
      <c r="B3166" t="s">
        <v>176</v>
      </c>
      <c r="C3166">
        <v>15.19</v>
      </c>
      <c r="D3166">
        <v>13.35</v>
      </c>
      <c r="E3166">
        <f t="shared" si="81"/>
        <v>202.78649999999999</v>
      </c>
    </row>
    <row r="3167" spans="1:5" ht="30" x14ac:dyDescent="0.25">
      <c r="A3167" s="3" t="s">
        <v>1392</v>
      </c>
      <c r="B3167" t="s">
        <v>179</v>
      </c>
      <c r="C3167">
        <v>1</v>
      </c>
      <c r="D3167">
        <v>28.57</v>
      </c>
      <c r="E3167">
        <f t="shared" si="81"/>
        <v>28.57</v>
      </c>
    </row>
    <row r="3168" spans="1:5" x14ac:dyDescent="0.25">
      <c r="A3168" s="3" t="s">
        <v>1393</v>
      </c>
      <c r="B3168" t="s">
        <v>168</v>
      </c>
      <c r="C3168">
        <v>20</v>
      </c>
      <c r="D3168">
        <v>5.98</v>
      </c>
      <c r="E3168">
        <f t="shared" si="81"/>
        <v>119.6</v>
      </c>
    </row>
    <row r="3169" spans="1:5" ht="30" x14ac:dyDescent="0.25">
      <c r="A3169" s="3" t="s">
        <v>1250</v>
      </c>
      <c r="B3169" t="s">
        <v>168</v>
      </c>
      <c r="C3169">
        <v>8.6999999999999994E-2</v>
      </c>
      <c r="D3169">
        <v>16</v>
      </c>
      <c r="E3169">
        <f t="shared" si="81"/>
        <v>1.3919999999999999</v>
      </c>
    </row>
    <row r="3170" spans="1:5" x14ac:dyDescent="0.25">
      <c r="A3170" s="3" t="s">
        <v>1251</v>
      </c>
      <c r="B3170" t="s">
        <v>186</v>
      </c>
      <c r="C3170">
        <v>0.41399999999999998</v>
      </c>
      <c r="D3170">
        <v>8.9</v>
      </c>
      <c r="E3170">
        <f t="shared" si="81"/>
        <v>3.6846000000000001</v>
      </c>
    </row>
    <row r="3171" spans="1:5" x14ac:dyDescent="0.25">
      <c r="A3171" s="3" t="s">
        <v>1394</v>
      </c>
      <c r="B3171" t="s">
        <v>179</v>
      </c>
      <c r="C3171">
        <v>1</v>
      </c>
      <c r="D3171">
        <v>7.35</v>
      </c>
      <c r="E3171">
        <f t="shared" si="81"/>
        <v>7.35</v>
      </c>
    </row>
    <row r="3172" spans="1:5" ht="30" x14ac:dyDescent="0.25">
      <c r="A3172" s="3" t="s">
        <v>1395</v>
      </c>
      <c r="B3172" t="s">
        <v>168</v>
      </c>
      <c r="C3172">
        <v>10</v>
      </c>
      <c r="D3172">
        <v>7.56</v>
      </c>
      <c r="E3172">
        <f t="shared" si="81"/>
        <v>75.599999999999994</v>
      </c>
    </row>
    <row r="3173" spans="1:5" ht="30" x14ac:dyDescent="0.25">
      <c r="A3173" s="3" t="s">
        <v>1222</v>
      </c>
      <c r="B3173" t="s">
        <v>161</v>
      </c>
      <c r="C3173">
        <v>30</v>
      </c>
      <c r="D3173">
        <v>0.6</v>
      </c>
      <c r="E3173">
        <f t="shared" si="81"/>
        <v>18</v>
      </c>
    </row>
    <row r="3174" spans="1:5" ht="30" x14ac:dyDescent="0.25">
      <c r="A3174" s="3" t="s">
        <v>1223</v>
      </c>
      <c r="B3174" t="s">
        <v>161</v>
      </c>
      <c r="C3174">
        <v>30</v>
      </c>
      <c r="D3174">
        <v>0.7</v>
      </c>
      <c r="E3174">
        <f t="shared" si="81"/>
        <v>21</v>
      </c>
    </row>
    <row r="3175" spans="1:5" ht="30" x14ac:dyDescent="0.25">
      <c r="A3175" s="3" t="s">
        <v>1224</v>
      </c>
      <c r="B3175" t="s">
        <v>161</v>
      </c>
      <c r="C3175">
        <v>30</v>
      </c>
      <c r="D3175">
        <v>0.09</v>
      </c>
      <c r="E3175">
        <f t="shared" si="81"/>
        <v>2.7</v>
      </c>
    </row>
    <row r="3176" spans="1:5" ht="30" x14ac:dyDescent="0.25">
      <c r="A3176" s="3" t="s">
        <v>1225</v>
      </c>
      <c r="B3176" t="s">
        <v>161</v>
      </c>
      <c r="C3176">
        <v>30</v>
      </c>
      <c r="D3176">
        <v>0.04</v>
      </c>
      <c r="E3176">
        <f t="shared" si="81"/>
        <v>1.2</v>
      </c>
    </row>
    <row r="3177" spans="1:5" x14ac:dyDescent="0.25">
      <c r="A3177" s="3" t="s">
        <v>162</v>
      </c>
      <c r="B3177" t="s">
        <v>9</v>
      </c>
      <c r="C3177" t="s">
        <v>9</v>
      </c>
      <c r="D3177" t="s">
        <v>9</v>
      </c>
      <c r="E3177">
        <f>SUM(E3160:E3176)</f>
        <v>1521.4861999999998</v>
      </c>
    </row>
    <row r="3179" spans="1:5" x14ac:dyDescent="0.25">
      <c r="A3179" s="3" t="s">
        <v>163</v>
      </c>
      <c r="B3179" t="s">
        <v>9</v>
      </c>
      <c r="C3179" t="s">
        <v>9</v>
      </c>
      <c r="D3179" t="s">
        <v>9</v>
      </c>
      <c r="E3179">
        <f>E3157+E3177</f>
        <v>1820.4361999999999</v>
      </c>
    </row>
    <row r="3180" spans="1:5" x14ac:dyDescent="0.25">
      <c r="A3180" s="3" t="s">
        <v>164</v>
      </c>
      <c r="B3180" t="s">
        <v>9</v>
      </c>
      <c r="C3180" t="s">
        <v>9</v>
      </c>
      <c r="D3180" s="2">
        <v>0</v>
      </c>
      <c r="E3180">
        <f>ROUND((E3179*D3180),4)</f>
        <v>0</v>
      </c>
    </row>
    <row r="3181" spans="1:5" x14ac:dyDescent="0.25">
      <c r="A3181" s="3" t="s">
        <v>165</v>
      </c>
      <c r="B3181" t="s">
        <v>9</v>
      </c>
      <c r="C3181" t="s">
        <v>9</v>
      </c>
      <c r="D3181" t="s">
        <v>9</v>
      </c>
      <c r="E3181">
        <f>SUM(E3179:E3180)</f>
        <v>1820.4361999999999</v>
      </c>
    </row>
    <row r="3183" spans="1:5" x14ac:dyDescent="0.25">
      <c r="A3183" s="3" t="s">
        <v>1215</v>
      </c>
      <c r="B3183" t="s">
        <v>953</v>
      </c>
    </row>
    <row r="3184" spans="1:5" ht="30" x14ac:dyDescent="0.25">
      <c r="A3184" s="3" t="s">
        <v>1635</v>
      </c>
    </row>
    <row r="3185" spans="1:5" x14ac:dyDescent="0.25">
      <c r="A3185" s="3" t="s">
        <v>166</v>
      </c>
    </row>
    <row r="3187" spans="1:5" x14ac:dyDescent="0.25">
      <c r="A3187" s="3" t="s">
        <v>156</v>
      </c>
      <c r="B3187" t="s">
        <v>157</v>
      </c>
      <c r="C3187" t="s">
        <v>158</v>
      </c>
      <c r="D3187" t="s">
        <v>159</v>
      </c>
      <c r="E3187" t="s">
        <v>160</v>
      </c>
    </row>
    <row r="3188" spans="1:5" x14ac:dyDescent="0.25">
      <c r="A3188" s="3" t="s">
        <v>1388</v>
      </c>
      <c r="B3188" t="s">
        <v>161</v>
      </c>
      <c r="C3188">
        <v>33.700000000000003</v>
      </c>
      <c r="D3188">
        <v>8.6199999999999992</v>
      </c>
      <c r="E3188">
        <f>ROUND((C3188*D3188),4)</f>
        <v>290.49400000000003</v>
      </c>
    </row>
    <row r="3189" spans="1:5" x14ac:dyDescent="0.25">
      <c r="A3189" s="3" t="s">
        <v>1389</v>
      </c>
      <c r="B3189" t="s">
        <v>161</v>
      </c>
      <c r="C3189">
        <v>32.200000000000003</v>
      </c>
      <c r="D3189">
        <v>11.31</v>
      </c>
      <c r="E3189">
        <f>ROUND((C3189*D3189),4)</f>
        <v>364.18200000000002</v>
      </c>
    </row>
    <row r="3190" spans="1:5" x14ac:dyDescent="0.25">
      <c r="A3190" s="3" t="s">
        <v>1241</v>
      </c>
      <c r="B3190" t="s">
        <v>161</v>
      </c>
      <c r="C3190">
        <v>1.5</v>
      </c>
      <c r="D3190">
        <v>11.48</v>
      </c>
      <c r="E3190">
        <f>ROUND((C3190*D3190),4)</f>
        <v>17.22</v>
      </c>
    </row>
    <row r="3191" spans="1:5" x14ac:dyDescent="0.25">
      <c r="A3191" s="3" t="s">
        <v>162</v>
      </c>
      <c r="B3191" t="s">
        <v>9</v>
      </c>
      <c r="C3191" t="s">
        <v>9</v>
      </c>
      <c r="D3191" t="s">
        <v>9</v>
      </c>
      <c r="E3191">
        <f>SUM(E3188:E3190)</f>
        <v>671.89600000000007</v>
      </c>
    </row>
    <row r="3193" spans="1:5" x14ac:dyDescent="0.25">
      <c r="A3193" s="3" t="s">
        <v>167</v>
      </c>
      <c r="B3193" t="s">
        <v>157</v>
      </c>
      <c r="C3193" t="s">
        <v>158</v>
      </c>
      <c r="D3193" t="s">
        <v>159</v>
      </c>
      <c r="E3193" t="s">
        <v>160</v>
      </c>
    </row>
    <row r="3194" spans="1:5" x14ac:dyDescent="0.25">
      <c r="A3194" s="3" t="s">
        <v>1244</v>
      </c>
      <c r="B3194" t="s">
        <v>168</v>
      </c>
      <c r="C3194">
        <v>0.19545999999999999</v>
      </c>
      <c r="D3194">
        <v>6.93</v>
      </c>
      <c r="E3194">
        <f t="shared" ref="E3194:E3211" si="82">ROUND((C3194*D3194),4)</f>
        <v>1.3545</v>
      </c>
    </row>
    <row r="3195" spans="1:5" x14ac:dyDescent="0.25">
      <c r="A3195" s="3" t="s">
        <v>1245</v>
      </c>
      <c r="B3195" t="s">
        <v>186</v>
      </c>
      <c r="C3195">
        <v>0.93011999999999995</v>
      </c>
      <c r="D3195">
        <v>33.270000000000003</v>
      </c>
      <c r="E3195">
        <f t="shared" si="82"/>
        <v>30.9451</v>
      </c>
    </row>
    <row r="3196" spans="1:5" ht="30" x14ac:dyDescent="0.25">
      <c r="A3196" s="3" t="s">
        <v>1636</v>
      </c>
      <c r="B3196" t="s">
        <v>168</v>
      </c>
      <c r="C3196">
        <v>9</v>
      </c>
      <c r="D3196">
        <v>0.4</v>
      </c>
      <c r="E3196">
        <f t="shared" si="82"/>
        <v>3.6</v>
      </c>
    </row>
    <row r="3197" spans="1:5" x14ac:dyDescent="0.25">
      <c r="A3197" s="3" t="s">
        <v>1246</v>
      </c>
      <c r="B3197" t="s">
        <v>168</v>
      </c>
      <c r="C3197">
        <v>0.93011999999999995</v>
      </c>
      <c r="D3197">
        <v>27.73</v>
      </c>
      <c r="E3197">
        <f t="shared" si="82"/>
        <v>25.792200000000001</v>
      </c>
    </row>
    <row r="3198" spans="1:5" x14ac:dyDescent="0.25">
      <c r="A3198" s="3" t="s">
        <v>1247</v>
      </c>
      <c r="B3198" t="s">
        <v>168</v>
      </c>
      <c r="C3198">
        <v>0.93011999999999995</v>
      </c>
      <c r="D3198">
        <v>11.73</v>
      </c>
      <c r="E3198">
        <f t="shared" si="82"/>
        <v>10.910299999999999</v>
      </c>
    </row>
    <row r="3199" spans="1:5" x14ac:dyDescent="0.25">
      <c r="A3199" s="3" t="s">
        <v>1248</v>
      </c>
      <c r="B3199" t="s">
        <v>168</v>
      </c>
      <c r="C3199">
        <v>0.19545999999999999</v>
      </c>
      <c r="D3199">
        <v>93.94</v>
      </c>
      <c r="E3199">
        <f t="shared" si="82"/>
        <v>18.361499999999999</v>
      </c>
    </row>
    <row r="3200" spans="1:5" ht="30" x14ac:dyDescent="0.25">
      <c r="A3200" s="3" t="s">
        <v>1390</v>
      </c>
      <c r="B3200" t="s">
        <v>176</v>
      </c>
      <c r="C3200">
        <v>42</v>
      </c>
      <c r="D3200">
        <v>32.94</v>
      </c>
      <c r="E3200">
        <f t="shared" si="82"/>
        <v>1383.48</v>
      </c>
    </row>
    <row r="3201" spans="1:5" ht="30" x14ac:dyDescent="0.25">
      <c r="A3201" s="3" t="s">
        <v>1440</v>
      </c>
      <c r="B3201" t="s">
        <v>176</v>
      </c>
      <c r="C3201">
        <v>20</v>
      </c>
      <c r="D3201">
        <v>26.24</v>
      </c>
      <c r="E3201">
        <f t="shared" si="82"/>
        <v>524.79999999999995</v>
      </c>
    </row>
    <row r="3202" spans="1:5" ht="30" x14ac:dyDescent="0.25">
      <c r="A3202" s="3" t="s">
        <v>1392</v>
      </c>
      <c r="B3202" t="s">
        <v>179</v>
      </c>
      <c r="C3202">
        <v>37</v>
      </c>
      <c r="D3202">
        <v>28.57</v>
      </c>
      <c r="E3202">
        <f t="shared" si="82"/>
        <v>1057.0899999999999</v>
      </c>
    </row>
    <row r="3203" spans="1:5" ht="30" x14ac:dyDescent="0.25">
      <c r="A3203" s="3" t="s">
        <v>1250</v>
      </c>
      <c r="B3203" t="s">
        <v>168</v>
      </c>
      <c r="C3203">
        <v>0.19545999999999999</v>
      </c>
      <c r="D3203">
        <v>16</v>
      </c>
      <c r="E3203">
        <f t="shared" si="82"/>
        <v>3.1274000000000002</v>
      </c>
    </row>
    <row r="3204" spans="1:5" x14ac:dyDescent="0.25">
      <c r="A3204" s="3" t="s">
        <v>1251</v>
      </c>
      <c r="B3204" t="s">
        <v>186</v>
      </c>
      <c r="C3204">
        <v>0.93011999999999995</v>
      </c>
      <c r="D3204">
        <v>8.9</v>
      </c>
      <c r="E3204">
        <f t="shared" si="82"/>
        <v>8.2781000000000002</v>
      </c>
    </row>
    <row r="3205" spans="1:5" ht="30" x14ac:dyDescent="0.25">
      <c r="A3205" s="3" t="s">
        <v>1637</v>
      </c>
      <c r="B3205" t="s">
        <v>170</v>
      </c>
      <c r="C3205">
        <v>7.65</v>
      </c>
      <c r="D3205">
        <v>6.35</v>
      </c>
      <c r="E3205">
        <f t="shared" si="82"/>
        <v>48.577500000000001</v>
      </c>
    </row>
    <row r="3206" spans="1:5" x14ac:dyDescent="0.25">
      <c r="A3206" s="3" t="s">
        <v>1442</v>
      </c>
      <c r="B3206" t="s">
        <v>179</v>
      </c>
      <c r="C3206">
        <v>1.5</v>
      </c>
      <c r="D3206">
        <v>8.67</v>
      </c>
      <c r="E3206">
        <f t="shared" si="82"/>
        <v>13.005000000000001</v>
      </c>
    </row>
    <row r="3207" spans="1:5" x14ac:dyDescent="0.25">
      <c r="A3207" s="3" t="s">
        <v>1638</v>
      </c>
      <c r="B3207" t="s">
        <v>179</v>
      </c>
      <c r="C3207">
        <v>3</v>
      </c>
      <c r="D3207">
        <v>8.1999999999999993</v>
      </c>
      <c r="E3207">
        <f t="shared" si="82"/>
        <v>24.6</v>
      </c>
    </row>
    <row r="3208" spans="1:5" ht="30" x14ac:dyDescent="0.25">
      <c r="A3208" s="3" t="s">
        <v>1222</v>
      </c>
      <c r="B3208" t="s">
        <v>161</v>
      </c>
      <c r="C3208">
        <v>67.400000000000006</v>
      </c>
      <c r="D3208">
        <v>0.6</v>
      </c>
      <c r="E3208">
        <f t="shared" si="82"/>
        <v>40.44</v>
      </c>
    </row>
    <row r="3209" spans="1:5" ht="30" x14ac:dyDescent="0.25">
      <c r="A3209" s="3" t="s">
        <v>1223</v>
      </c>
      <c r="B3209" t="s">
        <v>161</v>
      </c>
      <c r="C3209">
        <v>67.400000000000006</v>
      </c>
      <c r="D3209">
        <v>0.7</v>
      </c>
      <c r="E3209">
        <f t="shared" si="82"/>
        <v>47.18</v>
      </c>
    </row>
    <row r="3210" spans="1:5" ht="30" x14ac:dyDescent="0.25">
      <c r="A3210" s="3" t="s">
        <v>1224</v>
      </c>
      <c r="B3210" t="s">
        <v>161</v>
      </c>
      <c r="C3210">
        <v>67.400000000000006</v>
      </c>
      <c r="D3210">
        <v>0.09</v>
      </c>
      <c r="E3210">
        <f t="shared" si="82"/>
        <v>6.0659999999999998</v>
      </c>
    </row>
    <row r="3211" spans="1:5" ht="30" x14ac:dyDescent="0.25">
      <c r="A3211" s="3" t="s">
        <v>1225</v>
      </c>
      <c r="B3211" t="s">
        <v>161</v>
      </c>
      <c r="C3211">
        <v>67.400000000000006</v>
      </c>
      <c r="D3211">
        <v>0.04</v>
      </c>
      <c r="E3211">
        <f t="shared" si="82"/>
        <v>2.6960000000000002</v>
      </c>
    </row>
    <row r="3212" spans="1:5" x14ac:dyDescent="0.25">
      <c r="A3212" s="3" t="s">
        <v>162</v>
      </c>
      <c r="B3212" t="s">
        <v>9</v>
      </c>
      <c r="C3212" t="s">
        <v>9</v>
      </c>
      <c r="D3212" t="s">
        <v>9</v>
      </c>
      <c r="E3212">
        <f>SUM(E3194:E3211)</f>
        <v>3250.3035999999993</v>
      </c>
    </row>
    <row r="3214" spans="1:5" x14ac:dyDescent="0.25">
      <c r="A3214" s="3" t="s">
        <v>163</v>
      </c>
      <c r="B3214" t="s">
        <v>9</v>
      </c>
      <c r="C3214" t="s">
        <v>9</v>
      </c>
      <c r="D3214" t="s">
        <v>9</v>
      </c>
      <c r="E3214">
        <f>E3191+E3212</f>
        <v>3922.1995999999995</v>
      </c>
    </row>
    <row r="3215" spans="1:5" x14ac:dyDescent="0.25">
      <c r="A3215" s="3" t="s">
        <v>164</v>
      </c>
      <c r="B3215" t="s">
        <v>9</v>
      </c>
      <c r="C3215" t="s">
        <v>9</v>
      </c>
      <c r="D3215" s="2">
        <v>0</v>
      </c>
      <c r="E3215">
        <f>ROUND((E3214*D3215),4)</f>
        <v>0</v>
      </c>
    </row>
    <row r="3216" spans="1:5" x14ac:dyDescent="0.25">
      <c r="A3216" s="3" t="s">
        <v>165</v>
      </c>
      <c r="B3216" t="s">
        <v>9</v>
      </c>
      <c r="C3216" t="s">
        <v>9</v>
      </c>
      <c r="D3216" t="s">
        <v>9</v>
      </c>
      <c r="E3216">
        <f>SUM(E3214:E3215)</f>
        <v>3922.1995999999995</v>
      </c>
    </row>
    <row r="3218" spans="1:5" x14ac:dyDescent="0.25">
      <c r="A3218" s="3" t="s">
        <v>1215</v>
      </c>
      <c r="B3218" t="s">
        <v>956</v>
      </c>
    </row>
    <row r="3219" spans="1:5" ht="30" x14ac:dyDescent="0.25">
      <c r="A3219" s="3" t="s">
        <v>1639</v>
      </c>
    </row>
    <row r="3220" spans="1:5" x14ac:dyDescent="0.25">
      <c r="A3220" s="3" t="s">
        <v>166</v>
      </c>
    </row>
    <row r="3222" spans="1:5" x14ac:dyDescent="0.25">
      <c r="A3222" s="3" t="s">
        <v>156</v>
      </c>
      <c r="B3222" t="s">
        <v>157</v>
      </c>
      <c r="C3222" t="s">
        <v>158</v>
      </c>
      <c r="D3222" t="s">
        <v>159</v>
      </c>
      <c r="E3222" t="s">
        <v>160</v>
      </c>
    </row>
    <row r="3223" spans="1:5" x14ac:dyDescent="0.25">
      <c r="A3223" s="3" t="s">
        <v>1388</v>
      </c>
      <c r="B3223" t="s">
        <v>161</v>
      </c>
      <c r="C3223">
        <v>41</v>
      </c>
      <c r="D3223">
        <v>8.6199999999999992</v>
      </c>
      <c r="E3223">
        <f>ROUND((C3223*D3223),4)</f>
        <v>353.42</v>
      </c>
    </row>
    <row r="3224" spans="1:5" x14ac:dyDescent="0.25">
      <c r="A3224" s="3" t="s">
        <v>1389</v>
      </c>
      <c r="B3224" t="s">
        <v>161</v>
      </c>
      <c r="C3224">
        <v>39</v>
      </c>
      <c r="D3224">
        <v>11.31</v>
      </c>
      <c r="E3224">
        <f>ROUND((C3224*D3224),4)</f>
        <v>441.09</v>
      </c>
    </row>
    <row r="3225" spans="1:5" x14ac:dyDescent="0.25">
      <c r="A3225" s="3" t="s">
        <v>1241</v>
      </c>
      <c r="B3225" t="s">
        <v>161</v>
      </c>
      <c r="C3225">
        <v>2</v>
      </c>
      <c r="D3225">
        <v>11.48</v>
      </c>
      <c r="E3225">
        <f>ROUND((C3225*D3225),4)</f>
        <v>22.96</v>
      </c>
    </row>
    <row r="3226" spans="1:5" x14ac:dyDescent="0.25">
      <c r="A3226" s="3" t="s">
        <v>162</v>
      </c>
      <c r="B3226" t="s">
        <v>9</v>
      </c>
      <c r="C3226" t="s">
        <v>9</v>
      </c>
      <c r="D3226" t="s">
        <v>9</v>
      </c>
      <c r="E3226">
        <f>SUM(E3223:E3225)</f>
        <v>817.47</v>
      </c>
    </row>
    <row r="3228" spans="1:5" x14ac:dyDescent="0.25">
      <c r="A3228" s="3" t="s">
        <v>167</v>
      </c>
      <c r="B3228" t="s">
        <v>157</v>
      </c>
      <c r="C3228" t="s">
        <v>158</v>
      </c>
      <c r="D3228" t="s">
        <v>159</v>
      </c>
      <c r="E3228" t="s">
        <v>160</v>
      </c>
    </row>
    <row r="3229" spans="1:5" x14ac:dyDescent="0.25">
      <c r="A3229" s="3" t="s">
        <v>1244</v>
      </c>
      <c r="B3229" t="s">
        <v>168</v>
      </c>
      <c r="C3229">
        <v>0.23780000000000001</v>
      </c>
      <c r="D3229">
        <v>6.93</v>
      </c>
      <c r="E3229">
        <f t="shared" ref="E3229:E3246" si="83">ROUND((C3229*D3229),4)</f>
        <v>1.6479999999999999</v>
      </c>
    </row>
    <row r="3230" spans="1:5" x14ac:dyDescent="0.25">
      <c r="A3230" s="3" t="s">
        <v>1245</v>
      </c>
      <c r="B3230" t="s">
        <v>186</v>
      </c>
      <c r="C3230">
        <v>1.1315999999999999</v>
      </c>
      <c r="D3230">
        <v>33.270000000000003</v>
      </c>
      <c r="E3230">
        <f t="shared" si="83"/>
        <v>37.648299999999999</v>
      </c>
    </row>
    <row r="3231" spans="1:5" ht="30" x14ac:dyDescent="0.25">
      <c r="A3231" s="3" t="s">
        <v>1636</v>
      </c>
      <c r="B3231" t="s">
        <v>168</v>
      </c>
      <c r="C3231">
        <v>12</v>
      </c>
      <c r="D3231">
        <v>0.4</v>
      </c>
      <c r="E3231">
        <f t="shared" si="83"/>
        <v>4.8</v>
      </c>
    </row>
    <row r="3232" spans="1:5" x14ac:dyDescent="0.25">
      <c r="A3232" s="3" t="s">
        <v>1246</v>
      </c>
      <c r="B3232" t="s">
        <v>168</v>
      </c>
      <c r="C3232">
        <v>1.1315999999999999</v>
      </c>
      <c r="D3232">
        <v>27.73</v>
      </c>
      <c r="E3232">
        <f t="shared" si="83"/>
        <v>31.379300000000001</v>
      </c>
    </row>
    <row r="3233" spans="1:5" x14ac:dyDescent="0.25">
      <c r="A3233" s="3" t="s">
        <v>1247</v>
      </c>
      <c r="B3233" t="s">
        <v>168</v>
      </c>
      <c r="C3233">
        <v>1.1315999999999999</v>
      </c>
      <c r="D3233">
        <v>11.73</v>
      </c>
      <c r="E3233">
        <f t="shared" si="83"/>
        <v>13.2737</v>
      </c>
    </row>
    <row r="3234" spans="1:5" x14ac:dyDescent="0.25">
      <c r="A3234" s="3" t="s">
        <v>1248</v>
      </c>
      <c r="B3234" t="s">
        <v>168</v>
      </c>
      <c r="C3234">
        <v>0.23780000000000001</v>
      </c>
      <c r="D3234">
        <v>93.94</v>
      </c>
      <c r="E3234">
        <f t="shared" si="83"/>
        <v>22.338899999999999</v>
      </c>
    </row>
    <row r="3235" spans="1:5" ht="30" x14ac:dyDescent="0.25">
      <c r="A3235" s="3" t="s">
        <v>1390</v>
      </c>
      <c r="B3235" t="s">
        <v>176</v>
      </c>
      <c r="C3235">
        <v>52.5</v>
      </c>
      <c r="D3235">
        <v>32.94</v>
      </c>
      <c r="E3235">
        <f t="shared" si="83"/>
        <v>1729.35</v>
      </c>
    </row>
    <row r="3236" spans="1:5" ht="30" x14ac:dyDescent="0.25">
      <c r="A3236" s="3" t="s">
        <v>1440</v>
      </c>
      <c r="B3236" t="s">
        <v>176</v>
      </c>
      <c r="C3236">
        <v>25</v>
      </c>
      <c r="D3236">
        <v>26.24</v>
      </c>
      <c r="E3236">
        <f t="shared" si="83"/>
        <v>656</v>
      </c>
    </row>
    <row r="3237" spans="1:5" ht="30" x14ac:dyDescent="0.25">
      <c r="A3237" s="3" t="s">
        <v>1392</v>
      </c>
      <c r="B3237" t="s">
        <v>179</v>
      </c>
      <c r="C3237">
        <v>46</v>
      </c>
      <c r="D3237">
        <v>28.57</v>
      </c>
      <c r="E3237">
        <f t="shared" si="83"/>
        <v>1314.22</v>
      </c>
    </row>
    <row r="3238" spans="1:5" ht="30" x14ac:dyDescent="0.25">
      <c r="A3238" s="3" t="s">
        <v>1250</v>
      </c>
      <c r="B3238" t="s">
        <v>168</v>
      </c>
      <c r="C3238">
        <v>0.23780000000000001</v>
      </c>
      <c r="D3238">
        <v>16</v>
      </c>
      <c r="E3238">
        <f t="shared" si="83"/>
        <v>3.8048000000000002</v>
      </c>
    </row>
    <row r="3239" spans="1:5" x14ac:dyDescent="0.25">
      <c r="A3239" s="3" t="s">
        <v>1251</v>
      </c>
      <c r="B3239" t="s">
        <v>186</v>
      </c>
      <c r="C3239">
        <v>1.1315999999999999</v>
      </c>
      <c r="D3239">
        <v>8.9</v>
      </c>
      <c r="E3239">
        <f t="shared" si="83"/>
        <v>10.071199999999999</v>
      </c>
    </row>
    <row r="3240" spans="1:5" ht="30" x14ac:dyDescent="0.25">
      <c r="A3240" s="3" t="s">
        <v>1637</v>
      </c>
      <c r="B3240" t="s">
        <v>170</v>
      </c>
      <c r="C3240">
        <v>10.199999999999999</v>
      </c>
      <c r="D3240">
        <v>6.35</v>
      </c>
      <c r="E3240">
        <f t="shared" si="83"/>
        <v>64.77</v>
      </c>
    </row>
    <row r="3241" spans="1:5" x14ac:dyDescent="0.25">
      <c r="A3241" s="3" t="s">
        <v>1442</v>
      </c>
      <c r="B3241" t="s">
        <v>179</v>
      </c>
      <c r="C3241">
        <v>1.5</v>
      </c>
      <c r="D3241">
        <v>8.67</v>
      </c>
      <c r="E3241">
        <f t="shared" si="83"/>
        <v>13.005000000000001</v>
      </c>
    </row>
    <row r="3242" spans="1:5" x14ac:dyDescent="0.25">
      <c r="A3242" s="3" t="s">
        <v>1638</v>
      </c>
      <c r="B3242" t="s">
        <v>179</v>
      </c>
      <c r="C3242">
        <v>4</v>
      </c>
      <c r="D3242">
        <v>8.1999999999999993</v>
      </c>
      <c r="E3242">
        <f t="shared" si="83"/>
        <v>32.799999999999997</v>
      </c>
    </row>
    <row r="3243" spans="1:5" ht="30" x14ac:dyDescent="0.25">
      <c r="A3243" s="3" t="s">
        <v>1222</v>
      </c>
      <c r="B3243" t="s">
        <v>161</v>
      </c>
      <c r="C3243">
        <v>82</v>
      </c>
      <c r="D3243">
        <v>0.6</v>
      </c>
      <c r="E3243">
        <f t="shared" si="83"/>
        <v>49.2</v>
      </c>
    </row>
    <row r="3244" spans="1:5" ht="30" x14ac:dyDescent="0.25">
      <c r="A3244" s="3" t="s">
        <v>1223</v>
      </c>
      <c r="B3244" t="s">
        <v>161</v>
      </c>
      <c r="C3244">
        <v>82</v>
      </c>
      <c r="D3244">
        <v>0.7</v>
      </c>
      <c r="E3244">
        <f t="shared" si="83"/>
        <v>57.4</v>
      </c>
    </row>
    <row r="3245" spans="1:5" ht="30" x14ac:dyDescent="0.25">
      <c r="A3245" s="3" t="s">
        <v>1224</v>
      </c>
      <c r="B3245" t="s">
        <v>161</v>
      </c>
      <c r="C3245">
        <v>82</v>
      </c>
      <c r="D3245">
        <v>0.09</v>
      </c>
      <c r="E3245">
        <f t="shared" si="83"/>
        <v>7.38</v>
      </c>
    </row>
    <row r="3246" spans="1:5" ht="30" x14ac:dyDescent="0.25">
      <c r="A3246" s="3" t="s">
        <v>1225</v>
      </c>
      <c r="B3246" t="s">
        <v>161</v>
      </c>
      <c r="C3246">
        <v>82</v>
      </c>
      <c r="D3246">
        <v>0.04</v>
      </c>
      <c r="E3246">
        <f t="shared" si="83"/>
        <v>3.28</v>
      </c>
    </row>
    <row r="3247" spans="1:5" x14ac:dyDescent="0.25">
      <c r="A3247" s="3" t="s">
        <v>162</v>
      </c>
      <c r="B3247" t="s">
        <v>9</v>
      </c>
      <c r="C3247" t="s">
        <v>9</v>
      </c>
      <c r="D3247" t="s">
        <v>9</v>
      </c>
      <c r="E3247">
        <f>SUM(E3229:E3246)</f>
        <v>4052.3692000000001</v>
      </c>
    </row>
    <row r="3249" spans="1:5" x14ac:dyDescent="0.25">
      <c r="A3249" s="3" t="s">
        <v>163</v>
      </c>
      <c r="B3249" t="s">
        <v>9</v>
      </c>
      <c r="C3249" t="s">
        <v>9</v>
      </c>
      <c r="D3249" t="s">
        <v>9</v>
      </c>
      <c r="E3249">
        <f>E3226+E3247</f>
        <v>4869.8392000000003</v>
      </c>
    </row>
    <row r="3250" spans="1:5" x14ac:dyDescent="0.25">
      <c r="A3250" s="3" t="s">
        <v>164</v>
      </c>
      <c r="B3250" t="s">
        <v>9</v>
      </c>
      <c r="C3250" t="s">
        <v>9</v>
      </c>
      <c r="D3250" s="2">
        <v>0</v>
      </c>
      <c r="E3250">
        <f>ROUND((E3249*D3250),4)</f>
        <v>0</v>
      </c>
    </row>
    <row r="3251" spans="1:5" x14ac:dyDescent="0.25">
      <c r="A3251" s="3" t="s">
        <v>165</v>
      </c>
      <c r="B3251" t="s">
        <v>9</v>
      </c>
      <c r="C3251" t="s">
        <v>9</v>
      </c>
      <c r="D3251" t="s">
        <v>9</v>
      </c>
      <c r="E3251">
        <f>SUM(E3249:E3250)</f>
        <v>4869.8392000000003</v>
      </c>
    </row>
    <row r="3253" spans="1:5" x14ac:dyDescent="0.25">
      <c r="A3253" s="3" t="s">
        <v>1640</v>
      </c>
      <c r="B3253" t="s">
        <v>97</v>
      </c>
    </row>
    <row r="3254" spans="1:5" ht="30" x14ac:dyDescent="0.25">
      <c r="A3254" s="3" t="s">
        <v>1641</v>
      </c>
    </row>
    <row r="3255" spans="1:5" x14ac:dyDescent="0.25">
      <c r="A3255" s="3" t="s">
        <v>166</v>
      </c>
    </row>
    <row r="3257" spans="1:5" x14ac:dyDescent="0.25">
      <c r="A3257" s="3" t="s">
        <v>156</v>
      </c>
      <c r="B3257" t="s">
        <v>157</v>
      </c>
      <c r="C3257" t="s">
        <v>158</v>
      </c>
      <c r="D3257" t="s">
        <v>159</v>
      </c>
      <c r="E3257" t="s">
        <v>160</v>
      </c>
    </row>
    <row r="3258" spans="1:5" x14ac:dyDescent="0.25">
      <c r="A3258" s="3" t="s">
        <v>1259</v>
      </c>
      <c r="B3258" t="s">
        <v>161</v>
      </c>
      <c r="C3258">
        <v>0.3</v>
      </c>
      <c r="D3258">
        <v>11.48</v>
      </c>
      <c r="E3258">
        <f>ROUND((C3258*D3258),4)</f>
        <v>3.444</v>
      </c>
    </row>
    <row r="3259" spans="1:5" x14ac:dyDescent="0.25">
      <c r="A3259" s="3" t="s">
        <v>162</v>
      </c>
      <c r="B3259" t="s">
        <v>9</v>
      </c>
      <c r="C3259" t="s">
        <v>9</v>
      </c>
      <c r="D3259" t="s">
        <v>9</v>
      </c>
      <c r="E3259">
        <f>SUM(E3258:E3258)</f>
        <v>3.444</v>
      </c>
    </row>
    <row r="3261" spans="1:5" x14ac:dyDescent="0.25">
      <c r="A3261" s="3" t="s">
        <v>167</v>
      </c>
      <c r="B3261" t="s">
        <v>157</v>
      </c>
      <c r="C3261" t="s">
        <v>158</v>
      </c>
      <c r="D3261" t="s">
        <v>159</v>
      </c>
      <c r="E3261" t="s">
        <v>160</v>
      </c>
    </row>
    <row r="3262" spans="1:5" x14ac:dyDescent="0.25">
      <c r="A3262" s="3" t="s">
        <v>1244</v>
      </c>
      <c r="B3262" t="s">
        <v>168</v>
      </c>
      <c r="C3262">
        <v>8.7000000000000001E-4</v>
      </c>
      <c r="D3262">
        <v>6.93</v>
      </c>
      <c r="E3262">
        <f t="shared" ref="E3262:E3274" si="84">ROUND((C3262*D3262),4)</f>
        <v>6.0000000000000001E-3</v>
      </c>
    </row>
    <row r="3263" spans="1:5" x14ac:dyDescent="0.25">
      <c r="A3263" s="3" t="s">
        <v>1245</v>
      </c>
      <c r="B3263" t="s">
        <v>186</v>
      </c>
      <c r="C3263">
        <v>4.1399999999999996E-3</v>
      </c>
      <c r="D3263">
        <v>33.270000000000003</v>
      </c>
      <c r="E3263">
        <f t="shared" si="84"/>
        <v>0.13769999999999999</v>
      </c>
    </row>
    <row r="3264" spans="1:5" ht="30" x14ac:dyDescent="0.25">
      <c r="A3264" s="3" t="s">
        <v>1642</v>
      </c>
      <c r="B3264" t="s">
        <v>182</v>
      </c>
      <c r="C3264">
        <v>1</v>
      </c>
      <c r="D3264">
        <v>1</v>
      </c>
      <c r="E3264">
        <f t="shared" si="84"/>
        <v>1</v>
      </c>
    </row>
    <row r="3265" spans="1:5" x14ac:dyDescent="0.25">
      <c r="A3265" s="3" t="s">
        <v>1246</v>
      </c>
      <c r="B3265" t="s">
        <v>168</v>
      </c>
      <c r="C3265">
        <v>4.1399999999999996E-3</v>
      </c>
      <c r="D3265">
        <v>27.73</v>
      </c>
      <c r="E3265">
        <f t="shared" si="84"/>
        <v>0.1148</v>
      </c>
    </row>
    <row r="3266" spans="1:5" x14ac:dyDescent="0.25">
      <c r="A3266" s="3" t="s">
        <v>1247</v>
      </c>
      <c r="B3266" t="s">
        <v>168</v>
      </c>
      <c r="C3266">
        <v>4.1399999999999996E-3</v>
      </c>
      <c r="D3266">
        <v>11.73</v>
      </c>
      <c r="E3266">
        <f t="shared" si="84"/>
        <v>4.8599999999999997E-2</v>
      </c>
    </row>
    <row r="3267" spans="1:5" x14ac:dyDescent="0.25">
      <c r="A3267" s="3" t="s">
        <v>1248</v>
      </c>
      <c r="B3267" t="s">
        <v>168</v>
      </c>
      <c r="C3267">
        <v>8.7000000000000001E-4</v>
      </c>
      <c r="D3267">
        <v>93.94</v>
      </c>
      <c r="E3267">
        <f t="shared" si="84"/>
        <v>8.1699999999999995E-2</v>
      </c>
    </row>
    <row r="3268" spans="1:5" x14ac:dyDescent="0.25">
      <c r="A3268" s="3" t="s">
        <v>1643</v>
      </c>
      <c r="B3268" t="s">
        <v>168</v>
      </c>
      <c r="C3268">
        <v>1</v>
      </c>
      <c r="D3268">
        <v>9.07</v>
      </c>
      <c r="E3268">
        <f t="shared" si="84"/>
        <v>9.07</v>
      </c>
    </row>
    <row r="3269" spans="1:5" ht="30" x14ac:dyDescent="0.25">
      <c r="A3269" s="3" t="s">
        <v>1250</v>
      </c>
      <c r="B3269" t="s">
        <v>168</v>
      </c>
      <c r="C3269">
        <v>8.7000000000000001E-4</v>
      </c>
      <c r="D3269">
        <v>16</v>
      </c>
      <c r="E3269">
        <f t="shared" si="84"/>
        <v>1.3899999999999999E-2</v>
      </c>
    </row>
    <row r="3270" spans="1:5" x14ac:dyDescent="0.25">
      <c r="A3270" s="3" t="s">
        <v>1251</v>
      </c>
      <c r="B3270" t="s">
        <v>186</v>
      </c>
      <c r="C3270">
        <v>4.1399999999999996E-3</v>
      </c>
      <c r="D3270">
        <v>8.9</v>
      </c>
      <c r="E3270">
        <f t="shared" si="84"/>
        <v>3.6799999999999999E-2</v>
      </c>
    </row>
    <row r="3271" spans="1:5" ht="30" x14ac:dyDescent="0.25">
      <c r="A3271" s="3" t="s">
        <v>1222</v>
      </c>
      <c r="B3271" t="s">
        <v>161</v>
      </c>
      <c r="C3271">
        <v>0.3</v>
      </c>
      <c r="D3271">
        <v>0.6</v>
      </c>
      <c r="E3271">
        <f t="shared" si="84"/>
        <v>0.18</v>
      </c>
    </row>
    <row r="3272" spans="1:5" ht="30" x14ac:dyDescent="0.25">
      <c r="A3272" s="3" t="s">
        <v>1223</v>
      </c>
      <c r="B3272" t="s">
        <v>161</v>
      </c>
      <c r="C3272">
        <v>0.3</v>
      </c>
      <c r="D3272">
        <v>0.7</v>
      </c>
      <c r="E3272">
        <f t="shared" si="84"/>
        <v>0.21</v>
      </c>
    </row>
    <row r="3273" spans="1:5" ht="30" x14ac:dyDescent="0.25">
      <c r="A3273" s="3" t="s">
        <v>1224</v>
      </c>
      <c r="B3273" t="s">
        <v>161</v>
      </c>
      <c r="C3273">
        <v>0.3</v>
      </c>
      <c r="D3273">
        <v>0.09</v>
      </c>
      <c r="E3273">
        <f t="shared" si="84"/>
        <v>2.7E-2</v>
      </c>
    </row>
    <row r="3274" spans="1:5" ht="30" x14ac:dyDescent="0.25">
      <c r="A3274" s="3" t="s">
        <v>1225</v>
      </c>
      <c r="B3274" t="s">
        <v>161</v>
      </c>
      <c r="C3274">
        <v>0.3</v>
      </c>
      <c r="D3274">
        <v>0.04</v>
      </c>
      <c r="E3274">
        <f t="shared" si="84"/>
        <v>1.2E-2</v>
      </c>
    </row>
    <row r="3275" spans="1:5" x14ac:dyDescent="0.25">
      <c r="A3275" s="3" t="s">
        <v>162</v>
      </c>
      <c r="B3275" t="s">
        <v>9</v>
      </c>
      <c r="C3275" t="s">
        <v>9</v>
      </c>
      <c r="D3275" t="s">
        <v>9</v>
      </c>
      <c r="E3275">
        <f>SUM(E3262:E3274)</f>
        <v>10.938499999999999</v>
      </c>
    </row>
    <row r="3277" spans="1:5" x14ac:dyDescent="0.25">
      <c r="A3277" s="3" t="s">
        <v>163</v>
      </c>
      <c r="B3277" t="s">
        <v>9</v>
      </c>
      <c r="C3277" t="s">
        <v>9</v>
      </c>
      <c r="D3277" t="s">
        <v>9</v>
      </c>
      <c r="E3277">
        <f>E3259+E3275</f>
        <v>14.3825</v>
      </c>
    </row>
    <row r="3278" spans="1:5" x14ac:dyDescent="0.25">
      <c r="A3278" s="3" t="s">
        <v>164</v>
      </c>
      <c r="B3278" t="s">
        <v>9</v>
      </c>
      <c r="C3278" t="s">
        <v>9</v>
      </c>
      <c r="D3278" s="2">
        <v>0</v>
      </c>
      <c r="E3278">
        <f>ROUND((E3277*D3278),4)</f>
        <v>0</v>
      </c>
    </row>
    <row r="3279" spans="1:5" x14ac:dyDescent="0.25">
      <c r="A3279" s="3" t="s">
        <v>165</v>
      </c>
      <c r="B3279" t="s">
        <v>9</v>
      </c>
      <c r="C3279" t="s">
        <v>9</v>
      </c>
      <c r="D3279" t="s">
        <v>9</v>
      </c>
      <c r="E3279">
        <f>SUM(E3277:E3278)</f>
        <v>14.3825</v>
      </c>
    </row>
    <row r="3281" spans="1:5" x14ac:dyDescent="0.25">
      <c r="A3281" s="3" t="s">
        <v>1644</v>
      </c>
      <c r="B3281" t="s">
        <v>968</v>
      </c>
    </row>
    <row r="3282" spans="1:5" ht="30" x14ac:dyDescent="0.25">
      <c r="A3282" s="3" t="s">
        <v>1645</v>
      </c>
    </row>
    <row r="3283" spans="1:5" x14ac:dyDescent="0.25">
      <c r="A3283" s="3" t="s">
        <v>1379</v>
      </c>
    </row>
    <row r="3285" spans="1:5" x14ac:dyDescent="0.25">
      <c r="A3285" s="3" t="s">
        <v>167</v>
      </c>
      <c r="B3285" t="s">
        <v>157</v>
      </c>
      <c r="C3285" t="s">
        <v>158</v>
      </c>
      <c r="D3285" t="s">
        <v>159</v>
      </c>
      <c r="E3285" t="s">
        <v>160</v>
      </c>
    </row>
    <row r="3286" spans="1:5" ht="30" x14ac:dyDescent="0.25">
      <c r="A3286" s="3" t="s">
        <v>1646</v>
      </c>
      <c r="B3286" t="s">
        <v>182</v>
      </c>
      <c r="C3286">
        <v>1</v>
      </c>
      <c r="D3286">
        <v>18.03</v>
      </c>
      <c r="E3286">
        <f>ROUND((C3286*D3286),4)</f>
        <v>18.03</v>
      </c>
    </row>
    <row r="3287" spans="1:5" x14ac:dyDescent="0.25">
      <c r="A3287" s="3" t="s">
        <v>162</v>
      </c>
      <c r="B3287" t="s">
        <v>9</v>
      </c>
      <c r="C3287" t="s">
        <v>9</v>
      </c>
      <c r="D3287" t="s">
        <v>9</v>
      </c>
      <c r="E3287">
        <f>SUM(E3286:E3286)</f>
        <v>18.03</v>
      </c>
    </row>
    <row r="3289" spans="1:5" x14ac:dyDescent="0.25">
      <c r="A3289" s="3" t="s">
        <v>163</v>
      </c>
      <c r="B3289" t="s">
        <v>9</v>
      </c>
      <c r="C3289" t="s">
        <v>9</v>
      </c>
      <c r="D3289" t="s">
        <v>9</v>
      </c>
      <c r="E3289">
        <f>E3287</f>
        <v>18.03</v>
      </c>
    </row>
    <row r="3290" spans="1:5" x14ac:dyDescent="0.25">
      <c r="A3290" s="3" t="s">
        <v>164</v>
      </c>
      <c r="B3290" t="s">
        <v>9</v>
      </c>
      <c r="C3290" t="s">
        <v>9</v>
      </c>
      <c r="D3290" s="2">
        <v>0</v>
      </c>
      <c r="E3290">
        <f>ROUND((E3289*D3290),4)</f>
        <v>0</v>
      </c>
    </row>
    <row r="3291" spans="1:5" x14ac:dyDescent="0.25">
      <c r="A3291" s="3" t="s">
        <v>165</v>
      </c>
      <c r="B3291" t="s">
        <v>9</v>
      </c>
      <c r="C3291" t="s">
        <v>9</v>
      </c>
      <c r="D3291" t="s">
        <v>9</v>
      </c>
      <c r="E3291">
        <f>SUM(E3289:E3290)</f>
        <v>18.03</v>
      </c>
    </row>
    <row r="3293" spans="1:5" x14ac:dyDescent="0.25">
      <c r="A3293" s="3" t="s">
        <v>1647</v>
      </c>
      <c r="B3293" t="s">
        <v>972</v>
      </c>
    </row>
    <row r="3294" spans="1:5" ht="30" x14ac:dyDescent="0.25">
      <c r="A3294" s="3" t="s">
        <v>1648</v>
      </c>
    </row>
    <row r="3295" spans="1:5" x14ac:dyDescent="0.25">
      <c r="A3295" s="3" t="s">
        <v>166</v>
      </c>
    </row>
    <row r="3297" spans="1:5" x14ac:dyDescent="0.25">
      <c r="A3297" s="3" t="s">
        <v>167</v>
      </c>
      <c r="B3297" t="s">
        <v>157</v>
      </c>
      <c r="C3297" t="s">
        <v>158</v>
      </c>
      <c r="D3297" t="s">
        <v>159</v>
      </c>
      <c r="E3297" t="s">
        <v>160</v>
      </c>
    </row>
    <row r="3298" spans="1:5" x14ac:dyDescent="0.25">
      <c r="A3298" s="3" t="s">
        <v>1649</v>
      </c>
      <c r="B3298" t="s">
        <v>168</v>
      </c>
      <c r="C3298">
        <v>1</v>
      </c>
      <c r="D3298">
        <v>0.89</v>
      </c>
      <c r="E3298">
        <f>ROUND((C3298*D3298),4)</f>
        <v>0.89</v>
      </c>
    </row>
    <row r="3299" spans="1:5" x14ac:dyDescent="0.25">
      <c r="A3299" s="3" t="s">
        <v>162</v>
      </c>
      <c r="B3299" t="s">
        <v>9</v>
      </c>
      <c r="C3299" t="s">
        <v>9</v>
      </c>
      <c r="D3299" t="s">
        <v>9</v>
      </c>
      <c r="E3299">
        <f>SUM(E3298:E3298)</f>
        <v>0.89</v>
      </c>
    </row>
    <row r="3301" spans="1:5" x14ac:dyDescent="0.25">
      <c r="A3301" s="3" t="s">
        <v>163</v>
      </c>
      <c r="B3301" t="s">
        <v>9</v>
      </c>
      <c r="C3301" t="s">
        <v>9</v>
      </c>
      <c r="D3301" t="s">
        <v>9</v>
      </c>
      <c r="E3301">
        <f>E3299</f>
        <v>0.89</v>
      </c>
    </row>
    <row r="3302" spans="1:5" x14ac:dyDescent="0.25">
      <c r="A3302" s="3" t="s">
        <v>164</v>
      </c>
      <c r="B3302" t="s">
        <v>9</v>
      </c>
      <c r="C3302" t="s">
        <v>9</v>
      </c>
      <c r="D3302" s="2">
        <v>0</v>
      </c>
      <c r="E3302">
        <f>ROUND((E3301*D3302),4)</f>
        <v>0</v>
      </c>
    </row>
    <row r="3303" spans="1:5" x14ac:dyDescent="0.25">
      <c r="A3303" s="3" t="s">
        <v>165</v>
      </c>
      <c r="B3303" t="s">
        <v>9</v>
      </c>
      <c r="C3303" t="s">
        <v>9</v>
      </c>
      <c r="D3303" t="s">
        <v>9</v>
      </c>
      <c r="E3303">
        <f>SUM(E3301:E3302)</f>
        <v>0.89</v>
      </c>
    </row>
    <row r="3305" spans="1:5" x14ac:dyDescent="0.25">
      <c r="A3305" s="3" t="s">
        <v>1650</v>
      </c>
      <c r="B3305" t="s">
        <v>976</v>
      </c>
    </row>
    <row r="3306" spans="1:5" ht="30" x14ac:dyDescent="0.25">
      <c r="A3306" s="3" t="s">
        <v>1651</v>
      </c>
    </row>
    <row r="3307" spans="1:5" x14ac:dyDescent="0.25">
      <c r="A3307" s="3" t="s">
        <v>166</v>
      </c>
    </row>
    <row r="3309" spans="1:5" x14ac:dyDescent="0.25">
      <c r="A3309" s="3" t="s">
        <v>167</v>
      </c>
      <c r="B3309" t="s">
        <v>157</v>
      </c>
      <c r="C3309" t="s">
        <v>158</v>
      </c>
      <c r="D3309" t="s">
        <v>159</v>
      </c>
      <c r="E3309" t="s">
        <v>160</v>
      </c>
    </row>
    <row r="3310" spans="1:5" ht="30" x14ac:dyDescent="0.25">
      <c r="A3310" s="3" t="s">
        <v>1652</v>
      </c>
      <c r="B3310" t="s">
        <v>168</v>
      </c>
      <c r="C3310">
        <v>1</v>
      </c>
      <c r="D3310">
        <v>2.11</v>
      </c>
      <c r="E3310">
        <f>ROUND((C3310*D3310),4)</f>
        <v>2.11</v>
      </c>
    </row>
    <row r="3311" spans="1:5" x14ac:dyDescent="0.25">
      <c r="A3311" s="3" t="s">
        <v>162</v>
      </c>
      <c r="B3311" t="s">
        <v>9</v>
      </c>
      <c r="C3311" t="s">
        <v>9</v>
      </c>
      <c r="D3311" t="s">
        <v>9</v>
      </c>
      <c r="E3311">
        <f>SUM(E3310:E3310)</f>
        <v>2.11</v>
      </c>
    </row>
    <row r="3313" spans="1:5" x14ac:dyDescent="0.25">
      <c r="A3313" s="3" t="s">
        <v>163</v>
      </c>
      <c r="B3313" t="s">
        <v>9</v>
      </c>
      <c r="C3313" t="s">
        <v>9</v>
      </c>
      <c r="D3313" t="s">
        <v>9</v>
      </c>
      <c r="E3313">
        <f>E3311</f>
        <v>2.11</v>
      </c>
    </row>
    <row r="3314" spans="1:5" x14ac:dyDescent="0.25">
      <c r="A3314" s="3" t="s">
        <v>164</v>
      </c>
      <c r="B3314" t="s">
        <v>9</v>
      </c>
      <c r="C3314" t="s">
        <v>9</v>
      </c>
      <c r="D3314" s="2">
        <v>0</v>
      </c>
      <c r="E3314">
        <f>ROUND((E3313*D3314),4)</f>
        <v>0</v>
      </c>
    </row>
    <row r="3315" spans="1:5" x14ac:dyDescent="0.25">
      <c r="A3315" s="3" t="s">
        <v>165</v>
      </c>
      <c r="B3315" t="s">
        <v>9</v>
      </c>
      <c r="C3315" t="s">
        <v>9</v>
      </c>
      <c r="D3315" t="s">
        <v>9</v>
      </c>
      <c r="E3315">
        <f>SUM(E3313:E3314)</f>
        <v>2.11</v>
      </c>
    </row>
    <row r="3317" spans="1:5" x14ac:dyDescent="0.25">
      <c r="A3317" s="3" t="s">
        <v>1653</v>
      </c>
      <c r="B3317" t="s">
        <v>981</v>
      </c>
    </row>
    <row r="3318" spans="1:5" ht="30" x14ac:dyDescent="0.25">
      <c r="A3318" s="3" t="s">
        <v>1654</v>
      </c>
    </row>
    <row r="3319" spans="1:5" x14ac:dyDescent="0.25">
      <c r="A3319" s="3" t="s">
        <v>169</v>
      </c>
    </row>
    <row r="3321" spans="1:5" x14ac:dyDescent="0.25">
      <c r="A3321" s="3" t="s">
        <v>167</v>
      </c>
      <c r="B3321" t="s">
        <v>157</v>
      </c>
      <c r="C3321" t="s">
        <v>158</v>
      </c>
      <c r="D3321" t="s">
        <v>159</v>
      </c>
      <c r="E3321" t="s">
        <v>160</v>
      </c>
    </row>
    <row r="3322" spans="1:5" ht="45" x14ac:dyDescent="0.25">
      <c r="A3322" s="3" t="s">
        <v>1655</v>
      </c>
      <c r="B3322" t="s">
        <v>170</v>
      </c>
      <c r="C3322">
        <v>1</v>
      </c>
      <c r="D3322">
        <v>45.26</v>
      </c>
      <c r="E3322">
        <f>ROUND((C3322*D3322),4)</f>
        <v>45.26</v>
      </c>
    </row>
    <row r="3323" spans="1:5" x14ac:dyDescent="0.25">
      <c r="A3323" s="3" t="s">
        <v>162</v>
      </c>
      <c r="B3323" t="s">
        <v>9</v>
      </c>
      <c r="C3323" t="s">
        <v>9</v>
      </c>
      <c r="D3323" t="s">
        <v>9</v>
      </c>
      <c r="E3323">
        <f>SUM(E3322:E3322)</f>
        <v>45.26</v>
      </c>
    </row>
    <row r="3325" spans="1:5" x14ac:dyDescent="0.25">
      <c r="A3325" s="3" t="s">
        <v>163</v>
      </c>
      <c r="B3325" t="s">
        <v>9</v>
      </c>
      <c r="C3325" t="s">
        <v>9</v>
      </c>
      <c r="D3325" t="s">
        <v>9</v>
      </c>
      <c r="E3325">
        <f>E3323</f>
        <v>45.26</v>
      </c>
    </row>
    <row r="3326" spans="1:5" x14ac:dyDescent="0.25">
      <c r="A3326" s="3" t="s">
        <v>164</v>
      </c>
      <c r="B3326" t="s">
        <v>9</v>
      </c>
      <c r="C3326" t="s">
        <v>9</v>
      </c>
      <c r="D3326" s="2">
        <v>0</v>
      </c>
      <c r="E3326">
        <f>ROUND((E3325*D3326),4)</f>
        <v>0</v>
      </c>
    </row>
    <row r="3327" spans="1:5" x14ac:dyDescent="0.25">
      <c r="A3327" s="3" t="s">
        <v>165</v>
      </c>
      <c r="B3327" t="s">
        <v>9</v>
      </c>
      <c r="C3327" t="s">
        <v>9</v>
      </c>
      <c r="D3327" t="s">
        <v>9</v>
      </c>
      <c r="E3327">
        <f>SUM(E3325:E3326)</f>
        <v>45.26</v>
      </c>
    </row>
    <row r="3329" spans="1:5" x14ac:dyDescent="0.25">
      <c r="A3329" s="3" t="s">
        <v>1656</v>
      </c>
      <c r="B3329" t="s">
        <v>986</v>
      </c>
    </row>
    <row r="3330" spans="1:5" ht="30" x14ac:dyDescent="0.25">
      <c r="A3330" s="3" t="s">
        <v>1657</v>
      </c>
    </row>
    <row r="3331" spans="1:5" x14ac:dyDescent="0.25">
      <c r="A3331" s="3" t="s">
        <v>166</v>
      </c>
    </row>
    <row r="3333" spans="1:5" x14ac:dyDescent="0.25">
      <c r="A3333" s="3" t="s">
        <v>156</v>
      </c>
      <c r="B3333" t="s">
        <v>157</v>
      </c>
      <c r="C3333" t="s">
        <v>158</v>
      </c>
      <c r="D3333" t="s">
        <v>159</v>
      </c>
      <c r="E3333" t="s">
        <v>160</v>
      </c>
    </row>
    <row r="3334" spans="1:5" ht="30" x14ac:dyDescent="0.25">
      <c r="A3334" s="3" t="s">
        <v>1279</v>
      </c>
      <c r="B3334" t="s">
        <v>161</v>
      </c>
      <c r="C3334">
        <v>0.51500000000000001</v>
      </c>
      <c r="D3334">
        <v>17.010000000000002</v>
      </c>
      <c r="E3334">
        <f>ROUND((C3334*D3334),4)</f>
        <v>8.7601999999999993</v>
      </c>
    </row>
    <row r="3335" spans="1:5" ht="30" x14ac:dyDescent="0.25">
      <c r="A3335" s="3" t="s">
        <v>1278</v>
      </c>
      <c r="B3335" t="s">
        <v>161</v>
      </c>
      <c r="C3335">
        <v>0.51500000000000001</v>
      </c>
      <c r="D3335">
        <v>11.49</v>
      </c>
      <c r="E3335">
        <f>ROUND((C3335*D3335),4)</f>
        <v>5.9173999999999998</v>
      </c>
    </row>
    <row r="3336" spans="1:5" x14ac:dyDescent="0.25">
      <c r="A3336" s="3" t="s">
        <v>162</v>
      </c>
      <c r="B3336" t="s">
        <v>9</v>
      </c>
      <c r="C3336" t="s">
        <v>9</v>
      </c>
      <c r="D3336" t="s">
        <v>9</v>
      </c>
      <c r="E3336">
        <f>SUM(E3334:E3335)</f>
        <v>14.677599999999998</v>
      </c>
    </row>
    <row r="3338" spans="1:5" x14ac:dyDescent="0.25">
      <c r="A3338" s="3" t="s">
        <v>167</v>
      </c>
      <c r="B3338" t="s">
        <v>157</v>
      </c>
      <c r="C3338" t="s">
        <v>158</v>
      </c>
      <c r="D3338" t="s">
        <v>159</v>
      </c>
      <c r="E3338" t="s">
        <v>160</v>
      </c>
    </row>
    <row r="3339" spans="1:5" ht="30" x14ac:dyDescent="0.25">
      <c r="A3339" s="3" t="s">
        <v>1658</v>
      </c>
      <c r="B3339" t="s">
        <v>168</v>
      </c>
      <c r="C3339">
        <v>1</v>
      </c>
      <c r="D3339">
        <v>7.51</v>
      </c>
      <c r="E3339">
        <f>ROUND((C3339*D3339),4)</f>
        <v>7.51</v>
      </c>
    </row>
    <row r="3340" spans="1:5" x14ac:dyDescent="0.25">
      <c r="A3340" s="3" t="s">
        <v>162</v>
      </c>
      <c r="B3340" t="s">
        <v>9</v>
      </c>
      <c r="C3340" t="s">
        <v>9</v>
      </c>
      <c r="D3340" t="s">
        <v>9</v>
      </c>
      <c r="E3340">
        <f>SUM(E3339:E3339)</f>
        <v>7.51</v>
      </c>
    </row>
    <row r="3342" spans="1:5" x14ac:dyDescent="0.25">
      <c r="A3342" s="3" t="s">
        <v>163</v>
      </c>
      <c r="B3342" t="s">
        <v>9</v>
      </c>
      <c r="C3342" t="s">
        <v>9</v>
      </c>
      <c r="D3342" t="s">
        <v>9</v>
      </c>
      <c r="E3342">
        <f>E3336+E3340</f>
        <v>22.187599999999996</v>
      </c>
    </row>
    <row r="3343" spans="1:5" x14ac:dyDescent="0.25">
      <c r="A3343" s="3" t="s">
        <v>164</v>
      </c>
      <c r="B3343" t="s">
        <v>9</v>
      </c>
      <c r="C3343" t="s">
        <v>9</v>
      </c>
      <c r="D3343" s="2">
        <v>0</v>
      </c>
      <c r="E3343">
        <f>ROUND((E3342*D3343),4)</f>
        <v>0</v>
      </c>
    </row>
    <row r="3344" spans="1:5" x14ac:dyDescent="0.25">
      <c r="A3344" s="3" t="s">
        <v>165</v>
      </c>
      <c r="B3344" t="s">
        <v>9</v>
      </c>
      <c r="C3344" t="s">
        <v>9</v>
      </c>
      <c r="D3344" t="s">
        <v>9</v>
      </c>
      <c r="E3344">
        <f>SUM(E3342:E3343)</f>
        <v>22.187599999999996</v>
      </c>
    </row>
    <row r="3346" spans="1:5" x14ac:dyDescent="0.25">
      <c r="A3346" s="3" t="s">
        <v>1659</v>
      </c>
      <c r="B3346" t="s">
        <v>990</v>
      </c>
    </row>
    <row r="3347" spans="1:5" ht="30" x14ac:dyDescent="0.25">
      <c r="A3347" s="3" t="s">
        <v>1660</v>
      </c>
    </row>
    <row r="3348" spans="1:5" x14ac:dyDescent="0.25">
      <c r="A3348" s="3" t="s">
        <v>166</v>
      </c>
    </row>
    <row r="3350" spans="1:5" x14ac:dyDescent="0.25">
      <c r="A3350" s="3" t="s">
        <v>156</v>
      </c>
      <c r="B3350" t="s">
        <v>157</v>
      </c>
      <c r="C3350" t="s">
        <v>158</v>
      </c>
      <c r="D3350" t="s">
        <v>159</v>
      </c>
      <c r="E3350" t="s">
        <v>160</v>
      </c>
    </row>
    <row r="3351" spans="1:5" ht="30" x14ac:dyDescent="0.25">
      <c r="A3351" s="3" t="s">
        <v>1279</v>
      </c>
      <c r="B3351" t="s">
        <v>161</v>
      </c>
      <c r="C3351">
        <v>0.51500000000000001</v>
      </c>
      <c r="D3351">
        <v>17.010000000000002</v>
      </c>
      <c r="E3351">
        <f>ROUND((C3351*D3351),4)</f>
        <v>8.7601999999999993</v>
      </c>
    </row>
    <row r="3352" spans="1:5" ht="30" x14ac:dyDescent="0.25">
      <c r="A3352" s="3" t="s">
        <v>1278</v>
      </c>
      <c r="B3352" t="s">
        <v>161</v>
      </c>
      <c r="C3352">
        <v>0.51500000000000001</v>
      </c>
      <c r="D3352">
        <v>11.49</v>
      </c>
      <c r="E3352">
        <f>ROUND((C3352*D3352),4)</f>
        <v>5.9173999999999998</v>
      </c>
    </row>
    <row r="3353" spans="1:5" x14ac:dyDescent="0.25">
      <c r="A3353" s="3" t="s">
        <v>162</v>
      </c>
      <c r="B3353" t="s">
        <v>9</v>
      </c>
      <c r="C3353" t="s">
        <v>9</v>
      </c>
      <c r="D3353" t="s">
        <v>9</v>
      </c>
      <c r="E3353">
        <f>SUM(E3351:E3352)</f>
        <v>14.677599999999998</v>
      </c>
    </row>
    <row r="3355" spans="1:5" x14ac:dyDescent="0.25">
      <c r="A3355" s="3" t="s">
        <v>167</v>
      </c>
      <c r="B3355" t="s">
        <v>157</v>
      </c>
      <c r="C3355" t="s">
        <v>158</v>
      </c>
      <c r="D3355" t="s">
        <v>159</v>
      </c>
      <c r="E3355" t="s">
        <v>160</v>
      </c>
    </row>
    <row r="3356" spans="1:5" ht="30" x14ac:dyDescent="0.25">
      <c r="A3356" s="3" t="s">
        <v>1661</v>
      </c>
      <c r="B3356" t="s">
        <v>168</v>
      </c>
      <c r="C3356">
        <v>1</v>
      </c>
      <c r="D3356">
        <v>7.93</v>
      </c>
      <c r="E3356">
        <f>ROUND((C3356*D3356),4)</f>
        <v>7.93</v>
      </c>
    </row>
    <row r="3357" spans="1:5" x14ac:dyDescent="0.25">
      <c r="A3357" s="3" t="s">
        <v>162</v>
      </c>
      <c r="B3357" t="s">
        <v>9</v>
      </c>
      <c r="C3357" t="s">
        <v>9</v>
      </c>
      <c r="D3357" t="s">
        <v>9</v>
      </c>
      <c r="E3357">
        <f>SUM(E3356:E3356)</f>
        <v>7.93</v>
      </c>
    </row>
    <row r="3359" spans="1:5" x14ac:dyDescent="0.25">
      <c r="A3359" s="3" t="s">
        <v>163</v>
      </c>
      <c r="B3359" t="s">
        <v>9</v>
      </c>
      <c r="C3359" t="s">
        <v>9</v>
      </c>
      <c r="D3359" t="s">
        <v>9</v>
      </c>
      <c r="E3359">
        <f>E3353+E3357</f>
        <v>22.607599999999998</v>
      </c>
    </row>
    <row r="3360" spans="1:5" x14ac:dyDescent="0.25">
      <c r="A3360" s="3" t="s">
        <v>164</v>
      </c>
      <c r="B3360" t="s">
        <v>9</v>
      </c>
      <c r="C3360" t="s">
        <v>9</v>
      </c>
      <c r="D3360" s="2">
        <v>0</v>
      </c>
      <c r="E3360">
        <f>ROUND((E3359*D3360),4)</f>
        <v>0</v>
      </c>
    </row>
    <row r="3361" spans="1:5" x14ac:dyDescent="0.25">
      <c r="A3361" s="3" t="s">
        <v>165</v>
      </c>
      <c r="B3361" t="s">
        <v>9</v>
      </c>
      <c r="C3361" t="s">
        <v>9</v>
      </c>
      <c r="D3361" t="s">
        <v>9</v>
      </c>
      <c r="E3361">
        <f>SUM(E3359:E3360)</f>
        <v>22.607599999999998</v>
      </c>
    </row>
    <row r="3363" spans="1:5" x14ac:dyDescent="0.25">
      <c r="A3363" s="3" t="s">
        <v>1662</v>
      </c>
      <c r="B3363" t="s">
        <v>994</v>
      </c>
    </row>
    <row r="3364" spans="1:5" ht="30" x14ac:dyDescent="0.25">
      <c r="A3364" s="3" t="s">
        <v>1663</v>
      </c>
    </row>
    <row r="3365" spans="1:5" x14ac:dyDescent="0.25">
      <c r="A3365" s="3" t="s">
        <v>166</v>
      </c>
    </row>
    <row r="3367" spans="1:5" x14ac:dyDescent="0.25">
      <c r="A3367" s="3" t="s">
        <v>156</v>
      </c>
      <c r="B3367" t="s">
        <v>157</v>
      </c>
      <c r="C3367" t="s">
        <v>158</v>
      </c>
      <c r="D3367" t="s">
        <v>159</v>
      </c>
      <c r="E3367" t="s">
        <v>160</v>
      </c>
    </row>
    <row r="3368" spans="1:5" ht="30" x14ac:dyDescent="0.25">
      <c r="A3368" s="3" t="s">
        <v>1279</v>
      </c>
      <c r="B3368" t="s">
        <v>161</v>
      </c>
      <c r="C3368">
        <v>0.51500000000000001</v>
      </c>
      <c r="D3368">
        <v>17.010000000000002</v>
      </c>
      <c r="E3368">
        <f>ROUND((C3368*D3368),4)</f>
        <v>8.7601999999999993</v>
      </c>
    </row>
    <row r="3369" spans="1:5" ht="30" x14ac:dyDescent="0.25">
      <c r="A3369" s="3" t="s">
        <v>1278</v>
      </c>
      <c r="B3369" t="s">
        <v>161</v>
      </c>
      <c r="C3369">
        <v>0.51500000000000001</v>
      </c>
      <c r="D3369">
        <v>11.49</v>
      </c>
      <c r="E3369">
        <f>ROUND((C3369*D3369),4)</f>
        <v>5.9173999999999998</v>
      </c>
    </row>
    <row r="3370" spans="1:5" x14ac:dyDescent="0.25">
      <c r="A3370" s="3" t="s">
        <v>162</v>
      </c>
      <c r="B3370" t="s">
        <v>9</v>
      </c>
      <c r="C3370" t="s">
        <v>9</v>
      </c>
      <c r="D3370" t="s">
        <v>9</v>
      </c>
      <c r="E3370">
        <f>SUM(E3368:E3369)</f>
        <v>14.677599999999998</v>
      </c>
    </row>
    <row r="3372" spans="1:5" x14ac:dyDescent="0.25">
      <c r="A3372" s="3" t="s">
        <v>167</v>
      </c>
      <c r="B3372" t="s">
        <v>157</v>
      </c>
      <c r="C3372" t="s">
        <v>158</v>
      </c>
      <c r="D3372" t="s">
        <v>159</v>
      </c>
      <c r="E3372" t="s">
        <v>160</v>
      </c>
    </row>
    <row r="3373" spans="1:5" ht="30" x14ac:dyDescent="0.25">
      <c r="A3373" s="3" t="s">
        <v>1664</v>
      </c>
      <c r="B3373" t="s">
        <v>168</v>
      </c>
      <c r="C3373">
        <v>1</v>
      </c>
      <c r="D3373">
        <v>8.36</v>
      </c>
      <c r="E3373">
        <f>ROUND((C3373*D3373),4)</f>
        <v>8.36</v>
      </c>
    </row>
    <row r="3374" spans="1:5" x14ac:dyDescent="0.25">
      <c r="A3374" s="3" t="s">
        <v>162</v>
      </c>
      <c r="B3374" t="s">
        <v>9</v>
      </c>
      <c r="C3374" t="s">
        <v>9</v>
      </c>
      <c r="D3374" t="s">
        <v>9</v>
      </c>
      <c r="E3374">
        <f>SUM(E3373:E3373)</f>
        <v>8.36</v>
      </c>
    </row>
    <row r="3376" spans="1:5" x14ac:dyDescent="0.25">
      <c r="A3376" s="3" t="s">
        <v>163</v>
      </c>
      <c r="B3376" t="s">
        <v>9</v>
      </c>
      <c r="C3376" t="s">
        <v>9</v>
      </c>
      <c r="D3376" t="s">
        <v>9</v>
      </c>
      <c r="E3376">
        <f>E3370+E3374</f>
        <v>23.037599999999998</v>
      </c>
    </row>
    <row r="3377" spans="1:5" x14ac:dyDescent="0.25">
      <c r="A3377" s="3" t="s">
        <v>164</v>
      </c>
      <c r="B3377" t="s">
        <v>9</v>
      </c>
      <c r="C3377" t="s">
        <v>9</v>
      </c>
      <c r="D3377" s="2">
        <v>0</v>
      </c>
      <c r="E3377">
        <f>ROUND((E3376*D3377),4)</f>
        <v>0</v>
      </c>
    </row>
    <row r="3378" spans="1:5" x14ac:dyDescent="0.25">
      <c r="A3378" s="3" t="s">
        <v>165</v>
      </c>
      <c r="B3378" t="s">
        <v>9</v>
      </c>
      <c r="C3378" t="s">
        <v>9</v>
      </c>
      <c r="D3378" t="s">
        <v>9</v>
      </c>
      <c r="E3378">
        <f>SUM(E3376:E3377)</f>
        <v>23.037599999999998</v>
      </c>
    </row>
    <row r="3380" spans="1:5" x14ac:dyDescent="0.25">
      <c r="A3380" s="3" t="s">
        <v>1665</v>
      </c>
      <c r="B3380" t="s">
        <v>998</v>
      </c>
    </row>
    <row r="3381" spans="1:5" ht="30" x14ac:dyDescent="0.25">
      <c r="A3381" s="3" t="s">
        <v>1666</v>
      </c>
    </row>
    <row r="3382" spans="1:5" x14ac:dyDescent="0.25">
      <c r="A3382" s="3" t="s">
        <v>166</v>
      </c>
    </row>
    <row r="3384" spans="1:5" x14ac:dyDescent="0.25">
      <c r="A3384" s="3" t="s">
        <v>167</v>
      </c>
      <c r="B3384" t="s">
        <v>157</v>
      </c>
      <c r="C3384" t="s">
        <v>158</v>
      </c>
      <c r="D3384" t="s">
        <v>159</v>
      </c>
      <c r="E3384" t="s">
        <v>160</v>
      </c>
    </row>
    <row r="3385" spans="1:5" x14ac:dyDescent="0.25">
      <c r="A3385" s="3" t="s">
        <v>1667</v>
      </c>
      <c r="B3385" t="s">
        <v>168</v>
      </c>
      <c r="C3385">
        <v>1</v>
      </c>
      <c r="D3385">
        <v>9.5</v>
      </c>
      <c r="E3385">
        <f>ROUND((C3385*D3385),4)</f>
        <v>9.5</v>
      </c>
    </row>
    <row r="3386" spans="1:5" x14ac:dyDescent="0.25">
      <c r="A3386" s="3" t="s">
        <v>162</v>
      </c>
      <c r="B3386" t="s">
        <v>9</v>
      </c>
      <c r="C3386" t="s">
        <v>9</v>
      </c>
      <c r="D3386" t="s">
        <v>9</v>
      </c>
      <c r="E3386">
        <f>SUM(E3385:E3385)</f>
        <v>9.5</v>
      </c>
    </row>
    <row r="3388" spans="1:5" x14ac:dyDescent="0.25">
      <c r="A3388" s="3" t="s">
        <v>163</v>
      </c>
      <c r="B3388" t="s">
        <v>9</v>
      </c>
      <c r="C3388" t="s">
        <v>9</v>
      </c>
      <c r="D3388" t="s">
        <v>9</v>
      </c>
      <c r="E3388">
        <f>E3386</f>
        <v>9.5</v>
      </c>
    </row>
    <row r="3389" spans="1:5" x14ac:dyDescent="0.25">
      <c r="A3389" s="3" t="s">
        <v>164</v>
      </c>
      <c r="B3389" t="s">
        <v>9</v>
      </c>
      <c r="C3389" t="s">
        <v>9</v>
      </c>
      <c r="D3389" s="2">
        <v>0</v>
      </c>
      <c r="E3389">
        <f>ROUND((E3388*D3389),4)</f>
        <v>0</v>
      </c>
    </row>
    <row r="3390" spans="1:5" x14ac:dyDescent="0.25">
      <c r="A3390" s="3" t="s">
        <v>165</v>
      </c>
      <c r="B3390" t="s">
        <v>9</v>
      </c>
      <c r="C3390" t="s">
        <v>9</v>
      </c>
      <c r="D3390" t="s">
        <v>9</v>
      </c>
      <c r="E3390">
        <f>SUM(E3388:E3389)</f>
        <v>9.5</v>
      </c>
    </row>
    <row r="3392" spans="1:5" x14ac:dyDescent="0.25">
      <c r="A3392" s="3" t="s">
        <v>1300</v>
      </c>
      <c r="B3392" t="s">
        <v>1002</v>
      </c>
    </row>
    <row r="3393" spans="1:5" ht="30" x14ac:dyDescent="0.25">
      <c r="A3393" s="3" t="s">
        <v>1301</v>
      </c>
    </row>
    <row r="3394" spans="1:5" x14ac:dyDescent="0.25">
      <c r="A3394" s="3" t="s">
        <v>166</v>
      </c>
    </row>
    <row r="3396" spans="1:5" x14ac:dyDescent="0.25">
      <c r="A3396" s="3" t="s">
        <v>156</v>
      </c>
      <c r="B3396" t="s">
        <v>157</v>
      </c>
      <c r="C3396" t="s">
        <v>158</v>
      </c>
      <c r="D3396" t="s">
        <v>159</v>
      </c>
      <c r="E3396" t="s">
        <v>160</v>
      </c>
    </row>
    <row r="3397" spans="1:5" x14ac:dyDescent="0.25">
      <c r="A3397" s="3" t="s">
        <v>1357</v>
      </c>
      <c r="B3397" t="s">
        <v>161</v>
      </c>
      <c r="C3397">
        <v>0.1</v>
      </c>
      <c r="D3397">
        <v>5.9</v>
      </c>
      <c r="E3397">
        <f>ROUND((C3397*D3397),4)</f>
        <v>0.59</v>
      </c>
    </row>
    <row r="3398" spans="1:5" x14ac:dyDescent="0.25">
      <c r="A3398" s="3" t="s">
        <v>1358</v>
      </c>
      <c r="B3398" t="s">
        <v>161</v>
      </c>
      <c r="C3398">
        <v>0.1</v>
      </c>
      <c r="D3398">
        <v>8.81</v>
      </c>
      <c r="E3398">
        <f>ROUND((C3398*D3398),4)</f>
        <v>0.88100000000000001</v>
      </c>
    </row>
    <row r="3399" spans="1:5" x14ac:dyDescent="0.25">
      <c r="A3399" s="3" t="s">
        <v>162</v>
      </c>
      <c r="B3399" t="s">
        <v>9</v>
      </c>
      <c r="C3399" t="s">
        <v>9</v>
      </c>
      <c r="D3399" t="s">
        <v>9</v>
      </c>
      <c r="E3399">
        <f>SUM(E3397:E3398)</f>
        <v>1.4710000000000001</v>
      </c>
    </row>
    <row r="3401" spans="1:5" x14ac:dyDescent="0.25">
      <c r="A3401" s="3" t="s">
        <v>167</v>
      </c>
      <c r="B3401" t="s">
        <v>157</v>
      </c>
      <c r="C3401" t="s">
        <v>158</v>
      </c>
      <c r="D3401" t="s">
        <v>159</v>
      </c>
      <c r="E3401" t="s">
        <v>160</v>
      </c>
    </row>
    <row r="3402" spans="1:5" ht="30" x14ac:dyDescent="0.25">
      <c r="A3402" s="3" t="s">
        <v>1304</v>
      </c>
      <c r="B3402" t="s">
        <v>168</v>
      </c>
      <c r="C3402">
        <v>1</v>
      </c>
      <c r="D3402">
        <v>0.14000000000000001</v>
      </c>
      <c r="E3402">
        <f>ROUND((C3402*D3402),4)</f>
        <v>0.14000000000000001</v>
      </c>
    </row>
    <row r="3403" spans="1:5" x14ac:dyDescent="0.25">
      <c r="A3403" s="3" t="s">
        <v>162</v>
      </c>
      <c r="B3403" t="s">
        <v>9</v>
      </c>
      <c r="C3403" t="s">
        <v>9</v>
      </c>
      <c r="D3403" t="s">
        <v>9</v>
      </c>
      <c r="E3403">
        <f>SUM(E3402:E3402)</f>
        <v>0.14000000000000001</v>
      </c>
    </row>
    <row r="3405" spans="1:5" x14ac:dyDescent="0.25">
      <c r="A3405" s="3" t="s">
        <v>163</v>
      </c>
      <c r="B3405" t="s">
        <v>9</v>
      </c>
      <c r="C3405" t="s">
        <v>9</v>
      </c>
      <c r="D3405" t="s">
        <v>9</v>
      </c>
      <c r="E3405">
        <f>E3399+E3403</f>
        <v>1.6110000000000002</v>
      </c>
    </row>
    <row r="3406" spans="1:5" x14ac:dyDescent="0.25">
      <c r="A3406" s="3" t="s">
        <v>164</v>
      </c>
      <c r="B3406" t="s">
        <v>9</v>
      </c>
      <c r="C3406" t="s">
        <v>9</v>
      </c>
      <c r="D3406" s="2">
        <v>0</v>
      </c>
      <c r="E3406">
        <f>ROUND((E3405*D3406),4)</f>
        <v>0</v>
      </c>
    </row>
    <row r="3407" spans="1:5" x14ac:dyDescent="0.25">
      <c r="A3407" s="3" t="s">
        <v>165</v>
      </c>
      <c r="B3407" t="s">
        <v>9</v>
      </c>
      <c r="C3407" t="s">
        <v>9</v>
      </c>
      <c r="D3407" t="s">
        <v>9</v>
      </c>
      <c r="E3407">
        <f>SUM(E3405:E3406)</f>
        <v>1.6110000000000002</v>
      </c>
    </row>
    <row r="3409" spans="1:5" x14ac:dyDescent="0.25">
      <c r="A3409" s="3" t="s">
        <v>1668</v>
      </c>
      <c r="B3409" t="s">
        <v>1004</v>
      </c>
    </row>
    <row r="3410" spans="1:5" x14ac:dyDescent="0.25">
      <c r="A3410" s="3" t="s">
        <v>1669</v>
      </c>
    </row>
    <row r="3411" spans="1:5" x14ac:dyDescent="0.25">
      <c r="A3411" s="3" t="s">
        <v>166</v>
      </c>
    </row>
    <row r="3413" spans="1:5" x14ac:dyDescent="0.25">
      <c r="A3413" s="3" t="s">
        <v>167</v>
      </c>
      <c r="B3413" t="s">
        <v>157</v>
      </c>
      <c r="C3413" t="s">
        <v>158</v>
      </c>
      <c r="D3413" t="s">
        <v>159</v>
      </c>
      <c r="E3413" t="s">
        <v>160</v>
      </c>
    </row>
    <row r="3414" spans="1:5" x14ac:dyDescent="0.25">
      <c r="A3414" s="3" t="s">
        <v>1670</v>
      </c>
      <c r="B3414" t="s">
        <v>168</v>
      </c>
      <c r="C3414">
        <v>1</v>
      </c>
      <c r="D3414">
        <v>6.97</v>
      </c>
      <c r="E3414">
        <f>ROUND((C3414*D3414),4)</f>
        <v>6.97</v>
      </c>
    </row>
    <row r="3415" spans="1:5" x14ac:dyDescent="0.25">
      <c r="A3415" s="3" t="s">
        <v>162</v>
      </c>
      <c r="B3415" t="s">
        <v>9</v>
      </c>
      <c r="C3415" t="s">
        <v>9</v>
      </c>
      <c r="D3415" t="s">
        <v>9</v>
      </c>
      <c r="E3415">
        <f>SUM(E3414:E3414)</f>
        <v>6.97</v>
      </c>
    </row>
    <row r="3417" spans="1:5" x14ac:dyDescent="0.25">
      <c r="A3417" s="3" t="s">
        <v>163</v>
      </c>
      <c r="B3417" t="s">
        <v>9</v>
      </c>
      <c r="C3417" t="s">
        <v>9</v>
      </c>
      <c r="D3417" t="s">
        <v>9</v>
      </c>
      <c r="E3417">
        <f>E3415</f>
        <v>6.97</v>
      </c>
    </row>
    <row r="3418" spans="1:5" x14ac:dyDescent="0.25">
      <c r="A3418" s="3" t="s">
        <v>164</v>
      </c>
      <c r="B3418" t="s">
        <v>9</v>
      </c>
      <c r="C3418" t="s">
        <v>9</v>
      </c>
      <c r="D3418" s="2">
        <v>0</v>
      </c>
      <c r="E3418">
        <f>ROUND((E3417*D3418),4)</f>
        <v>0</v>
      </c>
    </row>
    <row r="3419" spans="1:5" x14ac:dyDescent="0.25">
      <c r="A3419" s="3" t="s">
        <v>165</v>
      </c>
      <c r="B3419" t="s">
        <v>9</v>
      </c>
      <c r="C3419" t="s">
        <v>9</v>
      </c>
      <c r="D3419" t="s">
        <v>9</v>
      </c>
      <c r="E3419">
        <f>SUM(E3417:E3418)</f>
        <v>6.97</v>
      </c>
    </row>
    <row r="3421" spans="1:5" x14ac:dyDescent="0.25">
      <c r="A3421" s="3" t="s">
        <v>1671</v>
      </c>
      <c r="B3421" t="s">
        <v>1008</v>
      </c>
    </row>
    <row r="3422" spans="1:5" x14ac:dyDescent="0.25">
      <c r="A3422" s="3" t="s">
        <v>1672</v>
      </c>
    </row>
    <row r="3423" spans="1:5" x14ac:dyDescent="0.25">
      <c r="A3423" s="3" t="s">
        <v>166</v>
      </c>
    </row>
    <row r="3425" spans="1:5" x14ac:dyDescent="0.25">
      <c r="A3425" s="3" t="s">
        <v>167</v>
      </c>
      <c r="B3425" t="s">
        <v>157</v>
      </c>
      <c r="C3425" t="s">
        <v>158</v>
      </c>
      <c r="D3425" t="s">
        <v>159</v>
      </c>
      <c r="E3425" t="s">
        <v>160</v>
      </c>
    </row>
    <row r="3426" spans="1:5" ht="30" x14ac:dyDescent="0.25">
      <c r="A3426" s="3" t="s">
        <v>1673</v>
      </c>
      <c r="B3426" t="s">
        <v>168</v>
      </c>
      <c r="C3426">
        <v>1</v>
      </c>
      <c r="D3426">
        <v>0.26</v>
      </c>
      <c r="E3426">
        <f>ROUND((C3426*D3426),4)</f>
        <v>0.26</v>
      </c>
    </row>
    <row r="3427" spans="1:5" x14ac:dyDescent="0.25">
      <c r="A3427" s="3" t="s">
        <v>162</v>
      </c>
      <c r="B3427" t="s">
        <v>9</v>
      </c>
      <c r="C3427" t="s">
        <v>9</v>
      </c>
      <c r="D3427" t="s">
        <v>9</v>
      </c>
      <c r="E3427">
        <f>SUM(E3426:E3426)</f>
        <v>0.26</v>
      </c>
    </row>
    <row r="3429" spans="1:5" x14ac:dyDescent="0.25">
      <c r="A3429" s="3" t="s">
        <v>163</v>
      </c>
      <c r="B3429" t="s">
        <v>9</v>
      </c>
      <c r="C3429" t="s">
        <v>9</v>
      </c>
      <c r="D3429" t="s">
        <v>9</v>
      </c>
      <c r="E3429">
        <f>E3427</f>
        <v>0.26</v>
      </c>
    </row>
    <row r="3430" spans="1:5" x14ac:dyDescent="0.25">
      <c r="A3430" s="3" t="s">
        <v>164</v>
      </c>
      <c r="B3430" t="s">
        <v>9</v>
      </c>
      <c r="C3430" t="s">
        <v>9</v>
      </c>
      <c r="D3430" s="2">
        <v>0</v>
      </c>
      <c r="E3430">
        <f>ROUND((E3429*D3430),4)</f>
        <v>0</v>
      </c>
    </row>
    <row r="3431" spans="1:5" x14ac:dyDescent="0.25">
      <c r="A3431" s="3" t="s">
        <v>165</v>
      </c>
      <c r="B3431" t="s">
        <v>9</v>
      </c>
      <c r="C3431" t="s">
        <v>9</v>
      </c>
      <c r="D3431" t="s">
        <v>9</v>
      </c>
      <c r="E3431">
        <f>SUM(E3429:E3430)</f>
        <v>0.26</v>
      </c>
    </row>
    <row r="3433" spans="1:5" x14ac:dyDescent="0.25">
      <c r="A3433" s="3" t="s">
        <v>1674</v>
      </c>
      <c r="B3433" t="s">
        <v>100</v>
      </c>
    </row>
    <row r="3434" spans="1:5" ht="30" x14ac:dyDescent="0.25">
      <c r="A3434" s="3" t="s">
        <v>309</v>
      </c>
    </row>
    <row r="3435" spans="1:5" x14ac:dyDescent="0.25">
      <c r="A3435" s="3" t="s">
        <v>169</v>
      </c>
    </row>
    <row r="3437" spans="1:5" x14ac:dyDescent="0.25">
      <c r="A3437" s="3" t="s">
        <v>156</v>
      </c>
      <c r="B3437" t="s">
        <v>157</v>
      </c>
      <c r="C3437" t="s">
        <v>158</v>
      </c>
      <c r="D3437" t="s">
        <v>159</v>
      </c>
      <c r="E3437" t="s">
        <v>160</v>
      </c>
    </row>
    <row r="3438" spans="1:5" x14ac:dyDescent="0.25">
      <c r="A3438" s="3" t="s">
        <v>1258</v>
      </c>
      <c r="B3438" t="s">
        <v>161</v>
      </c>
      <c r="C3438">
        <v>0.05</v>
      </c>
      <c r="D3438">
        <v>8.66</v>
      </c>
      <c r="E3438">
        <f>ROUND((C3438*D3438),4)</f>
        <v>0.433</v>
      </c>
    </row>
    <row r="3439" spans="1:5" x14ac:dyDescent="0.25">
      <c r="A3439" s="3" t="s">
        <v>1259</v>
      </c>
      <c r="B3439" t="s">
        <v>161</v>
      </c>
      <c r="C3439">
        <v>0.05</v>
      </c>
      <c r="D3439">
        <v>11.48</v>
      </c>
      <c r="E3439">
        <f>ROUND((C3439*D3439),4)</f>
        <v>0.57399999999999995</v>
      </c>
    </row>
    <row r="3440" spans="1:5" x14ac:dyDescent="0.25">
      <c r="A3440" s="3" t="s">
        <v>162</v>
      </c>
      <c r="B3440" t="s">
        <v>9</v>
      </c>
      <c r="C3440" t="s">
        <v>9</v>
      </c>
      <c r="D3440" t="s">
        <v>9</v>
      </c>
      <c r="E3440">
        <f>SUM(E3438:E3439)</f>
        <v>1.0069999999999999</v>
      </c>
    </row>
    <row r="3442" spans="1:5" x14ac:dyDescent="0.25">
      <c r="A3442" s="3" t="s">
        <v>167</v>
      </c>
      <c r="B3442" t="s">
        <v>157</v>
      </c>
      <c r="C3442" t="s">
        <v>158</v>
      </c>
      <c r="D3442" t="s">
        <v>159</v>
      </c>
      <c r="E3442" t="s">
        <v>160</v>
      </c>
    </row>
    <row r="3443" spans="1:5" x14ac:dyDescent="0.25">
      <c r="A3443" s="3" t="s">
        <v>1244</v>
      </c>
      <c r="B3443" t="s">
        <v>168</v>
      </c>
      <c r="C3443">
        <v>2.9E-4</v>
      </c>
      <c r="D3443">
        <v>6.93</v>
      </c>
      <c r="E3443">
        <f t="shared" ref="E3443:E3455" si="85">ROUND((C3443*D3443),4)</f>
        <v>2E-3</v>
      </c>
    </row>
    <row r="3444" spans="1:5" x14ac:dyDescent="0.25">
      <c r="A3444" s="3" t="s">
        <v>1245</v>
      </c>
      <c r="B3444" t="s">
        <v>186</v>
      </c>
      <c r="C3444">
        <v>1.3799999999999999E-3</v>
      </c>
      <c r="D3444">
        <v>33.270000000000003</v>
      </c>
      <c r="E3444">
        <f t="shared" si="85"/>
        <v>4.5900000000000003E-2</v>
      </c>
    </row>
    <row r="3445" spans="1:5" ht="30" x14ac:dyDescent="0.25">
      <c r="A3445" s="3" t="s">
        <v>1675</v>
      </c>
      <c r="B3445" t="s">
        <v>170</v>
      </c>
      <c r="C3445">
        <v>1</v>
      </c>
      <c r="D3445">
        <v>1.1599999999999999</v>
      </c>
      <c r="E3445">
        <f t="shared" si="85"/>
        <v>1.1599999999999999</v>
      </c>
    </row>
    <row r="3446" spans="1:5" x14ac:dyDescent="0.25">
      <c r="A3446" s="3" t="s">
        <v>1246</v>
      </c>
      <c r="B3446" t="s">
        <v>168</v>
      </c>
      <c r="C3446">
        <v>1.3799999999999999E-3</v>
      </c>
      <c r="D3446">
        <v>27.73</v>
      </c>
      <c r="E3446">
        <f t="shared" si="85"/>
        <v>3.8300000000000001E-2</v>
      </c>
    </row>
    <row r="3447" spans="1:5" x14ac:dyDescent="0.25">
      <c r="A3447" s="3" t="s">
        <v>1247</v>
      </c>
      <c r="B3447" t="s">
        <v>168</v>
      </c>
      <c r="C3447">
        <v>1.3799999999999999E-3</v>
      </c>
      <c r="D3447">
        <v>11.73</v>
      </c>
      <c r="E3447">
        <f t="shared" si="85"/>
        <v>1.6199999999999999E-2</v>
      </c>
    </row>
    <row r="3448" spans="1:5" x14ac:dyDescent="0.25">
      <c r="A3448" s="3" t="s">
        <v>1248</v>
      </c>
      <c r="B3448" t="s">
        <v>168</v>
      </c>
      <c r="C3448">
        <v>2.9E-4</v>
      </c>
      <c r="D3448">
        <v>93.94</v>
      </c>
      <c r="E3448">
        <f t="shared" si="85"/>
        <v>2.7199999999999998E-2</v>
      </c>
    </row>
    <row r="3449" spans="1:5" ht="30" x14ac:dyDescent="0.25">
      <c r="A3449" s="3" t="s">
        <v>1250</v>
      </c>
      <c r="B3449" t="s">
        <v>168</v>
      </c>
      <c r="C3449">
        <v>2.9E-4</v>
      </c>
      <c r="D3449">
        <v>16</v>
      </c>
      <c r="E3449">
        <f t="shared" si="85"/>
        <v>4.5999999999999999E-3</v>
      </c>
    </row>
    <row r="3450" spans="1:5" ht="30" x14ac:dyDescent="0.25">
      <c r="A3450" s="3" t="s">
        <v>1345</v>
      </c>
      <c r="B3450" t="s">
        <v>168</v>
      </c>
      <c r="C3450">
        <v>5.5999999999999999E-3</v>
      </c>
      <c r="D3450">
        <v>0.81</v>
      </c>
      <c r="E3450">
        <f t="shared" si="85"/>
        <v>4.4999999999999997E-3</v>
      </c>
    </row>
    <row r="3451" spans="1:5" x14ac:dyDescent="0.25">
      <c r="A3451" s="3" t="s">
        <v>1251</v>
      </c>
      <c r="B3451" t="s">
        <v>186</v>
      </c>
      <c r="C3451">
        <v>1.3799999999999999E-3</v>
      </c>
      <c r="D3451">
        <v>8.9</v>
      </c>
      <c r="E3451">
        <f t="shared" si="85"/>
        <v>1.23E-2</v>
      </c>
    </row>
    <row r="3452" spans="1:5" ht="30" x14ac:dyDescent="0.25">
      <c r="A3452" s="3" t="s">
        <v>1222</v>
      </c>
      <c r="B3452" t="s">
        <v>161</v>
      </c>
      <c r="C3452">
        <v>0.1</v>
      </c>
      <c r="D3452">
        <v>0.6</v>
      </c>
      <c r="E3452">
        <f t="shared" si="85"/>
        <v>0.06</v>
      </c>
    </row>
    <row r="3453" spans="1:5" ht="30" x14ac:dyDescent="0.25">
      <c r="A3453" s="3" t="s">
        <v>1223</v>
      </c>
      <c r="B3453" t="s">
        <v>161</v>
      </c>
      <c r="C3453">
        <v>0.1</v>
      </c>
      <c r="D3453">
        <v>0.7</v>
      </c>
      <c r="E3453">
        <f t="shared" si="85"/>
        <v>7.0000000000000007E-2</v>
      </c>
    </row>
    <row r="3454" spans="1:5" ht="30" x14ac:dyDescent="0.25">
      <c r="A3454" s="3" t="s">
        <v>1224</v>
      </c>
      <c r="B3454" t="s">
        <v>161</v>
      </c>
      <c r="C3454">
        <v>0.1</v>
      </c>
      <c r="D3454">
        <v>0.09</v>
      </c>
      <c r="E3454">
        <f t="shared" si="85"/>
        <v>8.9999999999999993E-3</v>
      </c>
    </row>
    <row r="3455" spans="1:5" ht="30" x14ac:dyDescent="0.25">
      <c r="A3455" s="3" t="s">
        <v>1225</v>
      </c>
      <c r="B3455" t="s">
        <v>161</v>
      </c>
      <c r="C3455">
        <v>0.1</v>
      </c>
      <c r="D3455">
        <v>0.04</v>
      </c>
      <c r="E3455">
        <f t="shared" si="85"/>
        <v>4.0000000000000001E-3</v>
      </c>
    </row>
    <row r="3456" spans="1:5" x14ac:dyDescent="0.25">
      <c r="A3456" s="3" t="s">
        <v>162</v>
      </c>
      <c r="B3456" t="s">
        <v>9</v>
      </c>
      <c r="C3456" t="s">
        <v>9</v>
      </c>
      <c r="D3456" t="s">
        <v>9</v>
      </c>
      <c r="E3456">
        <f>SUM(E3443:E3455)</f>
        <v>1.4539999999999997</v>
      </c>
    </row>
    <row r="3458" spans="1:5" x14ac:dyDescent="0.25">
      <c r="A3458" s="3" t="s">
        <v>163</v>
      </c>
      <c r="B3458" t="s">
        <v>9</v>
      </c>
      <c r="C3458" t="s">
        <v>9</v>
      </c>
      <c r="D3458" t="s">
        <v>9</v>
      </c>
      <c r="E3458">
        <f>E3440+E3456</f>
        <v>2.4609999999999994</v>
      </c>
    </row>
    <row r="3459" spans="1:5" x14ac:dyDescent="0.25">
      <c r="A3459" s="3" t="s">
        <v>164</v>
      </c>
      <c r="B3459" t="s">
        <v>9</v>
      </c>
      <c r="C3459" t="s">
        <v>9</v>
      </c>
      <c r="D3459" s="2">
        <v>0</v>
      </c>
      <c r="E3459">
        <f>ROUND((E3458*D3459),4)</f>
        <v>0</v>
      </c>
    </row>
    <row r="3460" spans="1:5" x14ac:dyDescent="0.25">
      <c r="A3460" s="3" t="s">
        <v>165</v>
      </c>
      <c r="B3460" t="s">
        <v>9</v>
      </c>
      <c r="C3460" t="s">
        <v>9</v>
      </c>
      <c r="D3460" t="s">
        <v>9</v>
      </c>
      <c r="E3460">
        <f>SUM(E3458:E3459)</f>
        <v>2.4609999999999994</v>
      </c>
    </row>
    <row r="3462" spans="1:5" x14ac:dyDescent="0.25">
      <c r="A3462" s="3" t="s">
        <v>1676</v>
      </c>
      <c r="B3462" t="s">
        <v>102</v>
      </c>
    </row>
    <row r="3463" spans="1:5" ht="30" x14ac:dyDescent="0.25">
      <c r="A3463" s="3" t="s">
        <v>310</v>
      </c>
    </row>
    <row r="3464" spans="1:5" x14ac:dyDescent="0.25">
      <c r="A3464" s="3" t="s">
        <v>169</v>
      </c>
    </row>
    <row r="3466" spans="1:5" x14ac:dyDescent="0.25">
      <c r="A3466" s="3" t="s">
        <v>156</v>
      </c>
      <c r="B3466" t="s">
        <v>157</v>
      </c>
      <c r="C3466" t="s">
        <v>158</v>
      </c>
      <c r="D3466" t="s">
        <v>159</v>
      </c>
      <c r="E3466" t="s">
        <v>160</v>
      </c>
    </row>
    <row r="3467" spans="1:5" x14ac:dyDescent="0.25">
      <c r="A3467" s="3" t="s">
        <v>1258</v>
      </c>
      <c r="B3467" t="s">
        <v>161</v>
      </c>
      <c r="C3467">
        <v>6.0999999999999999E-2</v>
      </c>
      <c r="D3467">
        <v>8.66</v>
      </c>
      <c r="E3467">
        <f>ROUND((C3467*D3467),4)</f>
        <v>0.52829999999999999</v>
      </c>
    </row>
    <row r="3468" spans="1:5" x14ac:dyDescent="0.25">
      <c r="A3468" s="3" t="s">
        <v>1259</v>
      </c>
      <c r="B3468" t="s">
        <v>161</v>
      </c>
      <c r="C3468">
        <v>6.0999999999999999E-2</v>
      </c>
      <c r="D3468">
        <v>11.48</v>
      </c>
      <c r="E3468">
        <f>ROUND((C3468*D3468),4)</f>
        <v>0.70030000000000003</v>
      </c>
    </row>
    <row r="3469" spans="1:5" x14ac:dyDescent="0.25">
      <c r="A3469" s="3" t="s">
        <v>162</v>
      </c>
      <c r="B3469" t="s">
        <v>9</v>
      </c>
      <c r="C3469" t="s">
        <v>9</v>
      </c>
      <c r="D3469" t="s">
        <v>9</v>
      </c>
      <c r="E3469">
        <f>SUM(E3467:E3468)</f>
        <v>1.2286000000000001</v>
      </c>
    </row>
    <row r="3471" spans="1:5" x14ac:dyDescent="0.25">
      <c r="A3471" s="3" t="s">
        <v>167</v>
      </c>
      <c r="B3471" t="s">
        <v>157</v>
      </c>
      <c r="C3471" t="s">
        <v>158</v>
      </c>
      <c r="D3471" t="s">
        <v>159</v>
      </c>
      <c r="E3471" t="s">
        <v>160</v>
      </c>
    </row>
    <row r="3472" spans="1:5" x14ac:dyDescent="0.25">
      <c r="A3472" s="3" t="s">
        <v>1244</v>
      </c>
      <c r="B3472" t="s">
        <v>168</v>
      </c>
      <c r="C3472">
        <v>3.5379999999999998E-4</v>
      </c>
      <c r="D3472">
        <v>6.93</v>
      </c>
      <c r="E3472">
        <f t="shared" ref="E3472:E3484" si="86">ROUND((C3472*D3472),4)</f>
        <v>2.5000000000000001E-3</v>
      </c>
    </row>
    <row r="3473" spans="1:5" x14ac:dyDescent="0.25">
      <c r="A3473" s="3" t="s">
        <v>1245</v>
      </c>
      <c r="B3473" t="s">
        <v>186</v>
      </c>
      <c r="C3473">
        <v>1.6835999999999999E-3</v>
      </c>
      <c r="D3473">
        <v>33.270000000000003</v>
      </c>
      <c r="E3473">
        <f t="shared" si="86"/>
        <v>5.6000000000000001E-2</v>
      </c>
    </row>
    <row r="3474" spans="1:5" ht="30" x14ac:dyDescent="0.25">
      <c r="A3474" s="3" t="s">
        <v>1677</v>
      </c>
      <c r="B3474" t="s">
        <v>170</v>
      </c>
      <c r="C3474">
        <v>1</v>
      </c>
      <c r="D3474">
        <v>1.93</v>
      </c>
      <c r="E3474">
        <f t="shared" si="86"/>
        <v>1.93</v>
      </c>
    </row>
    <row r="3475" spans="1:5" x14ac:dyDescent="0.25">
      <c r="A3475" s="3" t="s">
        <v>1246</v>
      </c>
      <c r="B3475" t="s">
        <v>168</v>
      </c>
      <c r="C3475">
        <v>1.6835999999999999E-3</v>
      </c>
      <c r="D3475">
        <v>27.73</v>
      </c>
      <c r="E3475">
        <f t="shared" si="86"/>
        <v>4.6699999999999998E-2</v>
      </c>
    </row>
    <row r="3476" spans="1:5" x14ac:dyDescent="0.25">
      <c r="A3476" s="3" t="s">
        <v>1247</v>
      </c>
      <c r="B3476" t="s">
        <v>168</v>
      </c>
      <c r="C3476">
        <v>1.6835999999999999E-3</v>
      </c>
      <c r="D3476">
        <v>11.73</v>
      </c>
      <c r="E3476">
        <f t="shared" si="86"/>
        <v>1.9699999999999999E-2</v>
      </c>
    </row>
    <row r="3477" spans="1:5" x14ac:dyDescent="0.25">
      <c r="A3477" s="3" t="s">
        <v>1248</v>
      </c>
      <c r="B3477" t="s">
        <v>168</v>
      </c>
      <c r="C3477">
        <v>3.5379999999999998E-4</v>
      </c>
      <c r="D3477">
        <v>93.94</v>
      </c>
      <c r="E3477">
        <f t="shared" si="86"/>
        <v>3.32E-2</v>
      </c>
    </row>
    <row r="3478" spans="1:5" ht="30" x14ac:dyDescent="0.25">
      <c r="A3478" s="3" t="s">
        <v>1250</v>
      </c>
      <c r="B3478" t="s">
        <v>168</v>
      </c>
      <c r="C3478">
        <v>3.5379999999999998E-4</v>
      </c>
      <c r="D3478">
        <v>16</v>
      </c>
      <c r="E3478">
        <f t="shared" si="86"/>
        <v>5.7000000000000002E-3</v>
      </c>
    </row>
    <row r="3479" spans="1:5" ht="30" x14ac:dyDescent="0.25">
      <c r="A3479" s="3" t="s">
        <v>1345</v>
      </c>
      <c r="B3479" t="s">
        <v>168</v>
      </c>
      <c r="C3479">
        <v>5.5999999999999999E-3</v>
      </c>
      <c r="D3479">
        <v>0.81</v>
      </c>
      <c r="E3479">
        <f t="shared" si="86"/>
        <v>4.4999999999999997E-3</v>
      </c>
    </row>
    <row r="3480" spans="1:5" x14ac:dyDescent="0.25">
      <c r="A3480" s="3" t="s">
        <v>1251</v>
      </c>
      <c r="B3480" t="s">
        <v>186</v>
      </c>
      <c r="C3480">
        <v>1.6835999999999999E-3</v>
      </c>
      <c r="D3480">
        <v>8.9</v>
      </c>
      <c r="E3480">
        <f t="shared" si="86"/>
        <v>1.4999999999999999E-2</v>
      </c>
    </row>
    <row r="3481" spans="1:5" ht="30" x14ac:dyDescent="0.25">
      <c r="A3481" s="3" t="s">
        <v>1222</v>
      </c>
      <c r="B3481" t="s">
        <v>161</v>
      </c>
      <c r="C3481">
        <v>0.122</v>
      </c>
      <c r="D3481">
        <v>0.6</v>
      </c>
      <c r="E3481">
        <f t="shared" si="86"/>
        <v>7.3200000000000001E-2</v>
      </c>
    </row>
    <row r="3482" spans="1:5" ht="30" x14ac:dyDescent="0.25">
      <c r="A3482" s="3" t="s">
        <v>1223</v>
      </c>
      <c r="B3482" t="s">
        <v>161</v>
      </c>
      <c r="C3482">
        <v>0.122</v>
      </c>
      <c r="D3482">
        <v>0.7</v>
      </c>
      <c r="E3482">
        <f t="shared" si="86"/>
        <v>8.5400000000000004E-2</v>
      </c>
    </row>
    <row r="3483" spans="1:5" ht="30" x14ac:dyDescent="0.25">
      <c r="A3483" s="3" t="s">
        <v>1224</v>
      </c>
      <c r="B3483" t="s">
        <v>161</v>
      </c>
      <c r="C3483">
        <v>0.122</v>
      </c>
      <c r="D3483">
        <v>0.09</v>
      </c>
      <c r="E3483">
        <f t="shared" si="86"/>
        <v>1.0999999999999999E-2</v>
      </c>
    </row>
    <row r="3484" spans="1:5" ht="30" x14ac:dyDescent="0.25">
      <c r="A3484" s="3" t="s">
        <v>1225</v>
      </c>
      <c r="B3484" t="s">
        <v>161</v>
      </c>
      <c r="C3484">
        <v>0.122</v>
      </c>
      <c r="D3484">
        <v>0.04</v>
      </c>
      <c r="E3484">
        <f t="shared" si="86"/>
        <v>4.8999999999999998E-3</v>
      </c>
    </row>
    <row r="3485" spans="1:5" x14ac:dyDescent="0.25">
      <c r="A3485" s="3" t="s">
        <v>162</v>
      </c>
      <c r="B3485" t="s">
        <v>9</v>
      </c>
      <c r="C3485" t="s">
        <v>9</v>
      </c>
      <c r="D3485" t="s">
        <v>9</v>
      </c>
      <c r="E3485">
        <f>SUM(E3472:E3484)</f>
        <v>2.2878000000000003</v>
      </c>
    </row>
    <row r="3487" spans="1:5" x14ac:dyDescent="0.25">
      <c r="A3487" s="3" t="s">
        <v>163</v>
      </c>
      <c r="B3487" t="s">
        <v>9</v>
      </c>
      <c r="C3487" t="s">
        <v>9</v>
      </c>
      <c r="D3487" t="s">
        <v>9</v>
      </c>
      <c r="E3487">
        <f>E3469+E3485</f>
        <v>3.5164000000000004</v>
      </c>
    </row>
    <row r="3488" spans="1:5" x14ac:dyDescent="0.25">
      <c r="A3488" s="3" t="s">
        <v>164</v>
      </c>
      <c r="B3488" t="s">
        <v>9</v>
      </c>
      <c r="C3488" t="s">
        <v>9</v>
      </c>
      <c r="D3488" s="2">
        <v>0</v>
      </c>
      <c r="E3488">
        <f>ROUND((E3487*D3488),4)</f>
        <v>0</v>
      </c>
    </row>
    <row r="3489" spans="1:5" x14ac:dyDescent="0.25">
      <c r="A3489" s="3" t="s">
        <v>165</v>
      </c>
      <c r="B3489" t="s">
        <v>9</v>
      </c>
      <c r="C3489" t="s">
        <v>9</v>
      </c>
      <c r="D3489" t="s">
        <v>9</v>
      </c>
      <c r="E3489">
        <f>SUM(E3487:E3488)</f>
        <v>3.5164000000000004</v>
      </c>
    </row>
    <row r="3491" spans="1:5" x14ac:dyDescent="0.25">
      <c r="A3491" s="3" t="s">
        <v>1678</v>
      </c>
      <c r="B3491" t="s">
        <v>104</v>
      </c>
    </row>
    <row r="3492" spans="1:5" ht="30" x14ac:dyDescent="0.25">
      <c r="A3492" s="3" t="s">
        <v>311</v>
      </c>
    </row>
    <row r="3493" spans="1:5" x14ac:dyDescent="0.25">
      <c r="A3493" s="3" t="s">
        <v>169</v>
      </c>
    </row>
    <row r="3495" spans="1:5" x14ac:dyDescent="0.25">
      <c r="A3495" s="3" t="s">
        <v>156</v>
      </c>
      <c r="B3495" t="s">
        <v>157</v>
      </c>
      <c r="C3495" t="s">
        <v>158</v>
      </c>
      <c r="D3495" t="s">
        <v>159</v>
      </c>
      <c r="E3495" t="s">
        <v>160</v>
      </c>
    </row>
    <row r="3496" spans="1:5" x14ac:dyDescent="0.25">
      <c r="A3496" s="3" t="s">
        <v>1258</v>
      </c>
      <c r="B3496" t="s">
        <v>161</v>
      </c>
      <c r="C3496">
        <v>7.0000000000000007E-2</v>
      </c>
      <c r="D3496">
        <v>8.66</v>
      </c>
      <c r="E3496">
        <f>ROUND((C3496*D3496),4)</f>
        <v>0.60619999999999996</v>
      </c>
    </row>
    <row r="3497" spans="1:5" x14ac:dyDescent="0.25">
      <c r="A3497" s="3" t="s">
        <v>1259</v>
      </c>
      <c r="B3497" t="s">
        <v>161</v>
      </c>
      <c r="C3497">
        <v>7.0000000000000007E-2</v>
      </c>
      <c r="D3497">
        <v>11.48</v>
      </c>
      <c r="E3497">
        <f>ROUND((C3497*D3497),4)</f>
        <v>0.80359999999999998</v>
      </c>
    </row>
    <row r="3498" spans="1:5" x14ac:dyDescent="0.25">
      <c r="A3498" s="3" t="s">
        <v>162</v>
      </c>
      <c r="B3498" t="s">
        <v>9</v>
      </c>
      <c r="C3498" t="s">
        <v>9</v>
      </c>
      <c r="D3498" t="s">
        <v>9</v>
      </c>
      <c r="E3498">
        <f>SUM(E3496:E3497)</f>
        <v>1.4097999999999999</v>
      </c>
    </row>
    <row r="3500" spans="1:5" x14ac:dyDescent="0.25">
      <c r="A3500" s="3" t="s">
        <v>167</v>
      </c>
      <c r="B3500" t="s">
        <v>157</v>
      </c>
      <c r="C3500" t="s">
        <v>158</v>
      </c>
      <c r="D3500" t="s">
        <v>159</v>
      </c>
      <c r="E3500" t="s">
        <v>160</v>
      </c>
    </row>
    <row r="3501" spans="1:5" x14ac:dyDescent="0.25">
      <c r="A3501" s="3" t="s">
        <v>1244</v>
      </c>
      <c r="B3501" t="s">
        <v>168</v>
      </c>
      <c r="C3501">
        <v>4.06E-4</v>
      </c>
      <c r="D3501">
        <v>6.93</v>
      </c>
      <c r="E3501">
        <f t="shared" ref="E3501:E3513" si="87">ROUND((C3501*D3501),4)</f>
        <v>2.8E-3</v>
      </c>
    </row>
    <row r="3502" spans="1:5" x14ac:dyDescent="0.25">
      <c r="A3502" s="3" t="s">
        <v>1245</v>
      </c>
      <c r="B3502" t="s">
        <v>186</v>
      </c>
      <c r="C3502">
        <v>1.9319999999999999E-3</v>
      </c>
      <c r="D3502">
        <v>33.270000000000003</v>
      </c>
      <c r="E3502">
        <f t="shared" si="87"/>
        <v>6.4299999999999996E-2</v>
      </c>
    </row>
    <row r="3503" spans="1:5" ht="30" x14ac:dyDescent="0.25">
      <c r="A3503" s="3" t="s">
        <v>1679</v>
      </c>
      <c r="B3503" t="s">
        <v>170</v>
      </c>
      <c r="C3503">
        <v>1</v>
      </c>
      <c r="D3503">
        <v>2.4</v>
      </c>
      <c r="E3503">
        <f t="shared" si="87"/>
        <v>2.4</v>
      </c>
    </row>
    <row r="3504" spans="1:5" x14ac:dyDescent="0.25">
      <c r="A3504" s="3" t="s">
        <v>1246</v>
      </c>
      <c r="B3504" t="s">
        <v>168</v>
      </c>
      <c r="C3504">
        <v>1.9319999999999999E-3</v>
      </c>
      <c r="D3504">
        <v>27.73</v>
      </c>
      <c r="E3504">
        <f t="shared" si="87"/>
        <v>5.3600000000000002E-2</v>
      </c>
    </row>
    <row r="3505" spans="1:5" x14ac:dyDescent="0.25">
      <c r="A3505" s="3" t="s">
        <v>1247</v>
      </c>
      <c r="B3505" t="s">
        <v>168</v>
      </c>
      <c r="C3505">
        <v>1.9319999999999999E-3</v>
      </c>
      <c r="D3505">
        <v>11.73</v>
      </c>
      <c r="E3505">
        <f t="shared" si="87"/>
        <v>2.2700000000000001E-2</v>
      </c>
    </row>
    <row r="3506" spans="1:5" x14ac:dyDescent="0.25">
      <c r="A3506" s="3" t="s">
        <v>1248</v>
      </c>
      <c r="B3506" t="s">
        <v>168</v>
      </c>
      <c r="C3506">
        <v>4.06E-4</v>
      </c>
      <c r="D3506">
        <v>93.94</v>
      </c>
      <c r="E3506">
        <f t="shared" si="87"/>
        <v>3.8100000000000002E-2</v>
      </c>
    </row>
    <row r="3507" spans="1:5" ht="30" x14ac:dyDescent="0.25">
      <c r="A3507" s="3" t="s">
        <v>1250</v>
      </c>
      <c r="B3507" t="s">
        <v>168</v>
      </c>
      <c r="C3507">
        <v>4.06E-4</v>
      </c>
      <c r="D3507">
        <v>16</v>
      </c>
      <c r="E3507">
        <f t="shared" si="87"/>
        <v>6.4999999999999997E-3</v>
      </c>
    </row>
    <row r="3508" spans="1:5" ht="30" x14ac:dyDescent="0.25">
      <c r="A3508" s="3" t="s">
        <v>1345</v>
      </c>
      <c r="B3508" t="s">
        <v>168</v>
      </c>
      <c r="C3508">
        <v>5.5999999999999999E-3</v>
      </c>
      <c r="D3508">
        <v>0.81</v>
      </c>
      <c r="E3508">
        <f t="shared" si="87"/>
        <v>4.4999999999999997E-3</v>
      </c>
    </row>
    <row r="3509" spans="1:5" x14ac:dyDescent="0.25">
      <c r="A3509" s="3" t="s">
        <v>1251</v>
      </c>
      <c r="B3509" t="s">
        <v>186</v>
      </c>
      <c r="C3509">
        <v>1.9319999999999999E-3</v>
      </c>
      <c r="D3509">
        <v>8.9</v>
      </c>
      <c r="E3509">
        <f t="shared" si="87"/>
        <v>1.72E-2</v>
      </c>
    </row>
    <row r="3510" spans="1:5" ht="30" x14ac:dyDescent="0.25">
      <c r="A3510" s="3" t="s">
        <v>1222</v>
      </c>
      <c r="B3510" t="s">
        <v>161</v>
      </c>
      <c r="C3510">
        <v>0.14000000000000001</v>
      </c>
      <c r="D3510">
        <v>0.6</v>
      </c>
      <c r="E3510">
        <f t="shared" si="87"/>
        <v>8.4000000000000005E-2</v>
      </c>
    </row>
    <row r="3511" spans="1:5" ht="30" x14ac:dyDescent="0.25">
      <c r="A3511" s="3" t="s">
        <v>1223</v>
      </c>
      <c r="B3511" t="s">
        <v>161</v>
      </c>
      <c r="C3511">
        <v>0.14000000000000001</v>
      </c>
      <c r="D3511">
        <v>0.7</v>
      </c>
      <c r="E3511">
        <f t="shared" si="87"/>
        <v>9.8000000000000004E-2</v>
      </c>
    </row>
    <row r="3512" spans="1:5" ht="30" x14ac:dyDescent="0.25">
      <c r="A3512" s="3" t="s">
        <v>1224</v>
      </c>
      <c r="B3512" t="s">
        <v>161</v>
      </c>
      <c r="C3512">
        <v>0.14000000000000001</v>
      </c>
      <c r="D3512">
        <v>0.09</v>
      </c>
      <c r="E3512">
        <f t="shared" si="87"/>
        <v>1.26E-2</v>
      </c>
    </row>
    <row r="3513" spans="1:5" ht="30" x14ac:dyDescent="0.25">
      <c r="A3513" s="3" t="s">
        <v>1225</v>
      </c>
      <c r="B3513" t="s">
        <v>161</v>
      </c>
      <c r="C3513">
        <v>0.14000000000000001</v>
      </c>
      <c r="D3513">
        <v>0.04</v>
      </c>
      <c r="E3513">
        <f t="shared" si="87"/>
        <v>5.5999999999999999E-3</v>
      </c>
    </row>
    <row r="3514" spans="1:5" x14ac:dyDescent="0.25">
      <c r="A3514" s="3" t="s">
        <v>162</v>
      </c>
      <c r="B3514" t="s">
        <v>9</v>
      </c>
      <c r="C3514" t="s">
        <v>9</v>
      </c>
      <c r="D3514" t="s">
        <v>9</v>
      </c>
      <c r="E3514">
        <f>SUM(E3501:E3513)</f>
        <v>2.8098999999999994</v>
      </c>
    </row>
    <row r="3516" spans="1:5" x14ac:dyDescent="0.25">
      <c r="A3516" s="3" t="s">
        <v>163</v>
      </c>
      <c r="B3516" t="s">
        <v>9</v>
      </c>
      <c r="C3516" t="s">
        <v>9</v>
      </c>
      <c r="D3516" t="s">
        <v>9</v>
      </c>
      <c r="E3516">
        <f>E3498+E3514</f>
        <v>4.2196999999999996</v>
      </c>
    </row>
    <row r="3517" spans="1:5" x14ac:dyDescent="0.25">
      <c r="A3517" s="3" t="s">
        <v>164</v>
      </c>
      <c r="B3517" t="s">
        <v>9</v>
      </c>
      <c r="C3517" t="s">
        <v>9</v>
      </c>
      <c r="D3517" s="2">
        <v>0</v>
      </c>
      <c r="E3517">
        <f>ROUND((E3516*D3517),4)</f>
        <v>0</v>
      </c>
    </row>
    <row r="3518" spans="1:5" x14ac:dyDescent="0.25">
      <c r="A3518" s="3" t="s">
        <v>165</v>
      </c>
      <c r="B3518" t="s">
        <v>9</v>
      </c>
      <c r="C3518" t="s">
        <v>9</v>
      </c>
      <c r="D3518" t="s">
        <v>9</v>
      </c>
      <c r="E3518">
        <f>SUM(E3516:E3517)</f>
        <v>4.2196999999999996</v>
      </c>
    </row>
    <row r="3520" spans="1:5" x14ac:dyDescent="0.25">
      <c r="A3520" s="3" t="s">
        <v>1680</v>
      </c>
      <c r="B3520" t="s">
        <v>106</v>
      </c>
    </row>
    <row r="3521" spans="1:5" ht="30" x14ac:dyDescent="0.25">
      <c r="A3521" s="3" t="s">
        <v>312</v>
      </c>
    </row>
    <row r="3522" spans="1:5" x14ac:dyDescent="0.25">
      <c r="A3522" s="3" t="s">
        <v>169</v>
      </c>
    </row>
    <row r="3524" spans="1:5" x14ac:dyDescent="0.25">
      <c r="A3524" s="3" t="s">
        <v>156</v>
      </c>
      <c r="B3524" t="s">
        <v>157</v>
      </c>
      <c r="C3524" t="s">
        <v>158</v>
      </c>
      <c r="D3524" t="s">
        <v>159</v>
      </c>
      <c r="E3524" t="s">
        <v>160</v>
      </c>
    </row>
    <row r="3525" spans="1:5" x14ac:dyDescent="0.25">
      <c r="A3525" s="3" t="s">
        <v>1258</v>
      </c>
      <c r="B3525" t="s">
        <v>161</v>
      </c>
      <c r="C3525">
        <v>0.09</v>
      </c>
      <c r="D3525">
        <v>8.66</v>
      </c>
      <c r="E3525">
        <f>ROUND((C3525*D3525),4)</f>
        <v>0.77939999999999998</v>
      </c>
    </row>
    <row r="3526" spans="1:5" x14ac:dyDescent="0.25">
      <c r="A3526" s="3" t="s">
        <v>1259</v>
      </c>
      <c r="B3526" t="s">
        <v>161</v>
      </c>
      <c r="C3526">
        <v>0.09</v>
      </c>
      <c r="D3526">
        <v>11.48</v>
      </c>
      <c r="E3526">
        <f>ROUND((C3526*D3526),4)</f>
        <v>1.0331999999999999</v>
      </c>
    </row>
    <row r="3527" spans="1:5" x14ac:dyDescent="0.25">
      <c r="A3527" s="3" t="s">
        <v>162</v>
      </c>
      <c r="B3527" t="s">
        <v>9</v>
      </c>
      <c r="C3527" t="s">
        <v>9</v>
      </c>
      <c r="D3527" t="s">
        <v>9</v>
      </c>
      <c r="E3527">
        <f>SUM(E3525:E3526)</f>
        <v>1.8125999999999998</v>
      </c>
    </row>
    <row r="3529" spans="1:5" x14ac:dyDescent="0.25">
      <c r="A3529" s="3" t="s">
        <v>167</v>
      </c>
      <c r="B3529" t="s">
        <v>157</v>
      </c>
      <c r="C3529" t="s">
        <v>158</v>
      </c>
      <c r="D3529" t="s">
        <v>159</v>
      </c>
      <c r="E3529" t="s">
        <v>160</v>
      </c>
    </row>
    <row r="3530" spans="1:5" x14ac:dyDescent="0.25">
      <c r="A3530" s="3" t="s">
        <v>1244</v>
      </c>
      <c r="B3530" t="s">
        <v>168</v>
      </c>
      <c r="C3530">
        <v>5.22E-4</v>
      </c>
      <c r="D3530">
        <v>6.93</v>
      </c>
      <c r="E3530">
        <f t="shared" ref="E3530:E3541" si="88">ROUND((C3530*D3530),4)</f>
        <v>3.5999999999999999E-3</v>
      </c>
    </row>
    <row r="3531" spans="1:5" x14ac:dyDescent="0.25">
      <c r="A3531" s="3" t="s">
        <v>1245</v>
      </c>
      <c r="B3531" t="s">
        <v>186</v>
      </c>
      <c r="C3531">
        <v>2.4840000000000001E-3</v>
      </c>
      <c r="D3531">
        <v>33.270000000000003</v>
      </c>
      <c r="E3531">
        <f t="shared" si="88"/>
        <v>8.2600000000000007E-2</v>
      </c>
    </row>
    <row r="3532" spans="1:5" ht="30" x14ac:dyDescent="0.25">
      <c r="A3532" s="3" t="s">
        <v>1681</v>
      </c>
      <c r="B3532" t="s">
        <v>170</v>
      </c>
      <c r="C3532">
        <v>1</v>
      </c>
      <c r="D3532">
        <v>5.54</v>
      </c>
      <c r="E3532">
        <f t="shared" si="88"/>
        <v>5.54</v>
      </c>
    </row>
    <row r="3533" spans="1:5" x14ac:dyDescent="0.25">
      <c r="A3533" s="3" t="s">
        <v>1246</v>
      </c>
      <c r="B3533" t="s">
        <v>168</v>
      </c>
      <c r="C3533">
        <v>2.4840000000000001E-3</v>
      </c>
      <c r="D3533">
        <v>27.73</v>
      </c>
      <c r="E3533">
        <f t="shared" si="88"/>
        <v>6.8900000000000003E-2</v>
      </c>
    </row>
    <row r="3534" spans="1:5" x14ac:dyDescent="0.25">
      <c r="A3534" s="3" t="s">
        <v>1247</v>
      </c>
      <c r="B3534" t="s">
        <v>168</v>
      </c>
      <c r="C3534">
        <v>2.4840000000000001E-3</v>
      </c>
      <c r="D3534">
        <v>11.73</v>
      </c>
      <c r="E3534">
        <f t="shared" si="88"/>
        <v>2.9100000000000001E-2</v>
      </c>
    </row>
    <row r="3535" spans="1:5" x14ac:dyDescent="0.25">
      <c r="A3535" s="3" t="s">
        <v>1248</v>
      </c>
      <c r="B3535" t="s">
        <v>168</v>
      </c>
      <c r="C3535">
        <v>5.22E-4</v>
      </c>
      <c r="D3535">
        <v>93.94</v>
      </c>
      <c r="E3535">
        <f t="shared" si="88"/>
        <v>4.9000000000000002E-2</v>
      </c>
    </row>
    <row r="3536" spans="1:5" ht="30" x14ac:dyDescent="0.25">
      <c r="A3536" s="3" t="s">
        <v>1250</v>
      </c>
      <c r="B3536" t="s">
        <v>168</v>
      </c>
      <c r="C3536">
        <v>5.22E-4</v>
      </c>
      <c r="D3536">
        <v>16</v>
      </c>
      <c r="E3536">
        <f t="shared" si="88"/>
        <v>8.3999999999999995E-3</v>
      </c>
    </row>
    <row r="3537" spans="1:5" x14ac:dyDescent="0.25">
      <c r="A3537" s="3" t="s">
        <v>1251</v>
      </c>
      <c r="B3537" t="s">
        <v>186</v>
      </c>
      <c r="C3537">
        <v>2.4840000000000001E-3</v>
      </c>
      <c r="D3537">
        <v>8.9</v>
      </c>
      <c r="E3537">
        <f t="shared" si="88"/>
        <v>2.2100000000000002E-2</v>
      </c>
    </row>
    <row r="3538" spans="1:5" ht="30" x14ac:dyDescent="0.25">
      <c r="A3538" s="3" t="s">
        <v>1222</v>
      </c>
      <c r="B3538" t="s">
        <v>161</v>
      </c>
      <c r="C3538">
        <v>0.18</v>
      </c>
      <c r="D3538">
        <v>0.6</v>
      </c>
      <c r="E3538">
        <f t="shared" si="88"/>
        <v>0.108</v>
      </c>
    </row>
    <row r="3539" spans="1:5" ht="30" x14ac:dyDescent="0.25">
      <c r="A3539" s="3" t="s">
        <v>1223</v>
      </c>
      <c r="B3539" t="s">
        <v>161</v>
      </c>
      <c r="C3539">
        <v>0.18</v>
      </c>
      <c r="D3539">
        <v>0.7</v>
      </c>
      <c r="E3539">
        <f t="shared" si="88"/>
        <v>0.126</v>
      </c>
    </row>
    <row r="3540" spans="1:5" ht="30" x14ac:dyDescent="0.25">
      <c r="A3540" s="3" t="s">
        <v>1224</v>
      </c>
      <c r="B3540" t="s">
        <v>161</v>
      </c>
      <c r="C3540">
        <v>0.18</v>
      </c>
      <c r="D3540">
        <v>0.09</v>
      </c>
      <c r="E3540">
        <f t="shared" si="88"/>
        <v>1.6199999999999999E-2</v>
      </c>
    </row>
    <row r="3541" spans="1:5" ht="30" x14ac:dyDescent="0.25">
      <c r="A3541" s="3" t="s">
        <v>1225</v>
      </c>
      <c r="B3541" t="s">
        <v>161</v>
      </c>
      <c r="C3541">
        <v>0.18</v>
      </c>
      <c r="D3541">
        <v>0.04</v>
      </c>
      <c r="E3541">
        <f t="shared" si="88"/>
        <v>7.1999999999999998E-3</v>
      </c>
    </row>
    <row r="3542" spans="1:5" x14ac:dyDescent="0.25">
      <c r="A3542" s="3" t="s">
        <v>162</v>
      </c>
      <c r="B3542" t="s">
        <v>9</v>
      </c>
      <c r="C3542" t="s">
        <v>9</v>
      </c>
      <c r="D3542" t="s">
        <v>9</v>
      </c>
      <c r="E3542">
        <f>SUM(E3530:E3541)</f>
        <v>6.0611000000000006</v>
      </c>
    </row>
    <row r="3544" spans="1:5" x14ac:dyDescent="0.25">
      <c r="A3544" s="3" t="s">
        <v>163</v>
      </c>
      <c r="B3544" t="s">
        <v>9</v>
      </c>
      <c r="C3544" t="s">
        <v>9</v>
      </c>
      <c r="D3544" t="s">
        <v>9</v>
      </c>
      <c r="E3544">
        <f>E3527+E3542</f>
        <v>7.8737000000000004</v>
      </c>
    </row>
    <row r="3545" spans="1:5" x14ac:dyDescent="0.25">
      <c r="A3545" s="3" t="s">
        <v>164</v>
      </c>
      <c r="B3545" t="s">
        <v>9</v>
      </c>
      <c r="C3545" t="s">
        <v>9</v>
      </c>
      <c r="D3545" s="2">
        <v>0</v>
      </c>
      <c r="E3545">
        <f>ROUND((E3544*D3545),4)</f>
        <v>0</v>
      </c>
    </row>
    <row r="3546" spans="1:5" x14ac:dyDescent="0.25">
      <c r="A3546" s="3" t="s">
        <v>165</v>
      </c>
      <c r="B3546" t="s">
        <v>9</v>
      </c>
      <c r="C3546" t="s">
        <v>9</v>
      </c>
      <c r="D3546" t="s">
        <v>9</v>
      </c>
      <c r="E3546">
        <f>SUM(E3544:E3545)</f>
        <v>7.8737000000000004</v>
      </c>
    </row>
    <row r="3548" spans="1:5" x14ac:dyDescent="0.25">
      <c r="A3548" s="3" t="s">
        <v>1682</v>
      </c>
      <c r="B3548" t="s">
        <v>108</v>
      </c>
    </row>
    <row r="3549" spans="1:5" ht="30" x14ac:dyDescent="0.25">
      <c r="A3549" s="3" t="s">
        <v>313</v>
      </c>
    </row>
    <row r="3550" spans="1:5" x14ac:dyDescent="0.25">
      <c r="A3550" s="3" t="s">
        <v>169</v>
      </c>
    </row>
    <row r="3552" spans="1:5" x14ac:dyDescent="0.25">
      <c r="A3552" s="3" t="s">
        <v>156</v>
      </c>
      <c r="B3552" t="s">
        <v>157</v>
      </c>
      <c r="C3552" t="s">
        <v>158</v>
      </c>
      <c r="D3552" t="s">
        <v>159</v>
      </c>
      <c r="E3552" t="s">
        <v>160</v>
      </c>
    </row>
    <row r="3553" spans="1:5" x14ac:dyDescent="0.25">
      <c r="A3553" s="3" t="s">
        <v>1258</v>
      </c>
      <c r="B3553" t="s">
        <v>161</v>
      </c>
      <c r="C3553">
        <v>0.1</v>
      </c>
      <c r="D3553">
        <v>8.66</v>
      </c>
      <c r="E3553">
        <f>ROUND((C3553*D3553),4)</f>
        <v>0.86599999999999999</v>
      </c>
    </row>
    <row r="3554" spans="1:5" x14ac:dyDescent="0.25">
      <c r="A3554" s="3" t="s">
        <v>1259</v>
      </c>
      <c r="B3554" t="s">
        <v>161</v>
      </c>
      <c r="C3554">
        <v>0.1</v>
      </c>
      <c r="D3554">
        <v>11.48</v>
      </c>
      <c r="E3554">
        <f>ROUND((C3554*D3554),4)</f>
        <v>1.1479999999999999</v>
      </c>
    </row>
    <row r="3555" spans="1:5" x14ac:dyDescent="0.25">
      <c r="A3555" s="3" t="s">
        <v>162</v>
      </c>
      <c r="B3555" t="s">
        <v>9</v>
      </c>
      <c r="C3555" t="s">
        <v>9</v>
      </c>
      <c r="D3555" t="s">
        <v>9</v>
      </c>
      <c r="E3555">
        <f>SUM(E3553:E3554)</f>
        <v>2.0139999999999998</v>
      </c>
    </row>
    <row r="3557" spans="1:5" x14ac:dyDescent="0.25">
      <c r="A3557" s="3" t="s">
        <v>167</v>
      </c>
      <c r="B3557" t="s">
        <v>157</v>
      </c>
      <c r="C3557" t="s">
        <v>158</v>
      </c>
      <c r="D3557" t="s">
        <v>159</v>
      </c>
      <c r="E3557" t="s">
        <v>160</v>
      </c>
    </row>
    <row r="3558" spans="1:5" x14ac:dyDescent="0.25">
      <c r="A3558" s="3" t="s">
        <v>1244</v>
      </c>
      <c r="B3558" t="s">
        <v>168</v>
      </c>
      <c r="C3558">
        <v>5.8E-4</v>
      </c>
      <c r="D3558">
        <v>6.93</v>
      </c>
      <c r="E3558">
        <f t="shared" ref="E3558:E3569" si="89">ROUND((C3558*D3558),4)</f>
        <v>4.0000000000000001E-3</v>
      </c>
    </row>
    <row r="3559" spans="1:5" x14ac:dyDescent="0.25">
      <c r="A3559" s="3" t="s">
        <v>1245</v>
      </c>
      <c r="B3559" t="s">
        <v>186</v>
      </c>
      <c r="C3559">
        <v>2.7599999999999999E-3</v>
      </c>
      <c r="D3559">
        <v>33.270000000000003</v>
      </c>
      <c r="E3559">
        <f t="shared" si="89"/>
        <v>9.1800000000000007E-2</v>
      </c>
    </row>
    <row r="3560" spans="1:5" ht="30" x14ac:dyDescent="0.25">
      <c r="A3560" s="3" t="s">
        <v>1683</v>
      </c>
      <c r="B3560" t="s">
        <v>170</v>
      </c>
      <c r="C3560">
        <v>1</v>
      </c>
      <c r="D3560">
        <v>8.5399999999999991</v>
      </c>
      <c r="E3560">
        <f t="shared" si="89"/>
        <v>8.5399999999999991</v>
      </c>
    </row>
    <row r="3561" spans="1:5" x14ac:dyDescent="0.25">
      <c r="A3561" s="3" t="s">
        <v>1246</v>
      </c>
      <c r="B3561" t="s">
        <v>168</v>
      </c>
      <c r="C3561">
        <v>2.7599999999999999E-3</v>
      </c>
      <c r="D3561">
        <v>27.73</v>
      </c>
      <c r="E3561">
        <f t="shared" si="89"/>
        <v>7.6499999999999999E-2</v>
      </c>
    </row>
    <row r="3562" spans="1:5" x14ac:dyDescent="0.25">
      <c r="A3562" s="3" t="s">
        <v>1247</v>
      </c>
      <c r="B3562" t="s">
        <v>168</v>
      </c>
      <c r="C3562">
        <v>2.7599999999999999E-3</v>
      </c>
      <c r="D3562">
        <v>11.73</v>
      </c>
      <c r="E3562">
        <f t="shared" si="89"/>
        <v>3.2399999999999998E-2</v>
      </c>
    </row>
    <row r="3563" spans="1:5" x14ac:dyDescent="0.25">
      <c r="A3563" s="3" t="s">
        <v>1248</v>
      </c>
      <c r="B3563" t="s">
        <v>168</v>
      </c>
      <c r="C3563">
        <v>5.8E-4</v>
      </c>
      <c r="D3563">
        <v>93.94</v>
      </c>
      <c r="E3563">
        <f t="shared" si="89"/>
        <v>5.45E-2</v>
      </c>
    </row>
    <row r="3564" spans="1:5" ht="30" x14ac:dyDescent="0.25">
      <c r="A3564" s="3" t="s">
        <v>1250</v>
      </c>
      <c r="B3564" t="s">
        <v>168</v>
      </c>
      <c r="C3564">
        <v>5.8E-4</v>
      </c>
      <c r="D3564">
        <v>16</v>
      </c>
      <c r="E3564">
        <f t="shared" si="89"/>
        <v>9.2999999999999992E-3</v>
      </c>
    </row>
    <row r="3565" spans="1:5" x14ac:dyDescent="0.25">
      <c r="A3565" s="3" t="s">
        <v>1251</v>
      </c>
      <c r="B3565" t="s">
        <v>186</v>
      </c>
      <c r="C3565">
        <v>2.7599999999999999E-3</v>
      </c>
      <c r="D3565">
        <v>8.9</v>
      </c>
      <c r="E3565">
        <f t="shared" si="89"/>
        <v>2.46E-2</v>
      </c>
    </row>
    <row r="3566" spans="1:5" ht="30" x14ac:dyDescent="0.25">
      <c r="A3566" s="3" t="s">
        <v>1222</v>
      </c>
      <c r="B3566" t="s">
        <v>161</v>
      </c>
      <c r="C3566">
        <v>0.2</v>
      </c>
      <c r="D3566">
        <v>0.6</v>
      </c>
      <c r="E3566">
        <f t="shared" si="89"/>
        <v>0.12</v>
      </c>
    </row>
    <row r="3567" spans="1:5" ht="30" x14ac:dyDescent="0.25">
      <c r="A3567" s="3" t="s">
        <v>1223</v>
      </c>
      <c r="B3567" t="s">
        <v>161</v>
      </c>
      <c r="C3567">
        <v>0.2</v>
      </c>
      <c r="D3567">
        <v>0.7</v>
      </c>
      <c r="E3567">
        <f t="shared" si="89"/>
        <v>0.14000000000000001</v>
      </c>
    </row>
    <row r="3568" spans="1:5" ht="30" x14ac:dyDescent="0.25">
      <c r="A3568" s="3" t="s">
        <v>1224</v>
      </c>
      <c r="B3568" t="s">
        <v>161</v>
      </c>
      <c r="C3568">
        <v>0.2</v>
      </c>
      <c r="D3568">
        <v>0.09</v>
      </c>
      <c r="E3568">
        <f t="shared" si="89"/>
        <v>1.7999999999999999E-2</v>
      </c>
    </row>
    <row r="3569" spans="1:5" ht="30" x14ac:dyDescent="0.25">
      <c r="A3569" s="3" t="s">
        <v>1225</v>
      </c>
      <c r="B3569" t="s">
        <v>161</v>
      </c>
      <c r="C3569">
        <v>0.2</v>
      </c>
      <c r="D3569">
        <v>0.04</v>
      </c>
      <c r="E3569">
        <f t="shared" si="89"/>
        <v>8.0000000000000002E-3</v>
      </c>
    </row>
    <row r="3570" spans="1:5" x14ac:dyDescent="0.25">
      <c r="A3570" s="3" t="s">
        <v>162</v>
      </c>
      <c r="B3570" t="s">
        <v>9</v>
      </c>
      <c r="C3570" t="s">
        <v>9</v>
      </c>
      <c r="D3570" t="s">
        <v>9</v>
      </c>
      <c r="E3570">
        <f>SUM(E3558:E3569)</f>
        <v>9.1190999999999995</v>
      </c>
    </row>
    <row r="3572" spans="1:5" x14ac:dyDescent="0.25">
      <c r="A3572" s="3" t="s">
        <v>163</v>
      </c>
      <c r="B3572" t="s">
        <v>9</v>
      </c>
      <c r="C3572" t="s">
        <v>9</v>
      </c>
      <c r="D3572" t="s">
        <v>9</v>
      </c>
      <c r="E3572">
        <f>E3555+E3570</f>
        <v>11.133099999999999</v>
      </c>
    </row>
    <row r="3573" spans="1:5" x14ac:dyDescent="0.25">
      <c r="A3573" s="3" t="s">
        <v>164</v>
      </c>
      <c r="B3573" t="s">
        <v>9</v>
      </c>
      <c r="C3573" t="s">
        <v>9</v>
      </c>
      <c r="D3573" s="2">
        <v>0</v>
      </c>
      <c r="E3573">
        <f>ROUND((E3572*D3573),4)</f>
        <v>0</v>
      </c>
    </row>
    <row r="3574" spans="1:5" x14ac:dyDescent="0.25">
      <c r="A3574" s="3" t="s">
        <v>165</v>
      </c>
      <c r="B3574" t="s">
        <v>9</v>
      </c>
      <c r="C3574" t="s">
        <v>9</v>
      </c>
      <c r="D3574" t="s">
        <v>9</v>
      </c>
      <c r="E3574">
        <f>SUM(E3572:E3573)</f>
        <v>11.133099999999999</v>
      </c>
    </row>
    <row r="3576" spans="1:5" x14ac:dyDescent="0.25">
      <c r="A3576" s="3" t="s">
        <v>1684</v>
      </c>
      <c r="B3576" t="s">
        <v>1017</v>
      </c>
    </row>
    <row r="3577" spans="1:5" ht="45" x14ac:dyDescent="0.25">
      <c r="A3577" s="3" t="s">
        <v>1685</v>
      </c>
    </row>
    <row r="3578" spans="1:5" x14ac:dyDescent="0.25">
      <c r="A3578" s="3" t="s">
        <v>166</v>
      </c>
    </row>
    <row r="3580" spans="1:5" x14ac:dyDescent="0.25">
      <c r="A3580" s="3" t="s">
        <v>167</v>
      </c>
      <c r="B3580" t="s">
        <v>157</v>
      </c>
      <c r="C3580" t="s">
        <v>158</v>
      </c>
      <c r="D3580" t="s">
        <v>159</v>
      </c>
      <c r="E3580" t="s">
        <v>160</v>
      </c>
    </row>
    <row r="3581" spans="1:5" ht="45" x14ac:dyDescent="0.25">
      <c r="A3581" s="3" t="s">
        <v>1686</v>
      </c>
      <c r="B3581" t="s">
        <v>168</v>
      </c>
      <c r="C3581">
        <v>1</v>
      </c>
      <c r="D3581" s="1">
        <v>2132.4899999999998</v>
      </c>
      <c r="E3581">
        <f>ROUND((C3581*D3581),4)</f>
        <v>2132.4899999999998</v>
      </c>
    </row>
    <row r="3582" spans="1:5" x14ac:dyDescent="0.25">
      <c r="A3582" s="3" t="s">
        <v>162</v>
      </c>
      <c r="B3582" t="s">
        <v>9</v>
      </c>
      <c r="C3582" t="s">
        <v>9</v>
      </c>
      <c r="D3582" t="s">
        <v>9</v>
      </c>
      <c r="E3582">
        <f>SUM(E3581:E3581)</f>
        <v>2132.4899999999998</v>
      </c>
    </row>
    <row r="3584" spans="1:5" x14ac:dyDescent="0.25">
      <c r="A3584" s="3" t="s">
        <v>163</v>
      </c>
      <c r="B3584" t="s">
        <v>9</v>
      </c>
      <c r="C3584" t="s">
        <v>9</v>
      </c>
      <c r="D3584" t="s">
        <v>9</v>
      </c>
      <c r="E3584">
        <f>E3582</f>
        <v>2132.4899999999998</v>
      </c>
    </row>
    <row r="3585" spans="1:5" x14ac:dyDescent="0.25">
      <c r="A3585" s="3" t="s">
        <v>164</v>
      </c>
      <c r="B3585" t="s">
        <v>9</v>
      </c>
      <c r="C3585" t="s">
        <v>9</v>
      </c>
      <c r="D3585" s="2">
        <v>0</v>
      </c>
      <c r="E3585">
        <f>ROUND((E3584*D3585),4)</f>
        <v>0</v>
      </c>
    </row>
    <row r="3586" spans="1:5" x14ac:dyDescent="0.25">
      <c r="A3586" s="3" t="s">
        <v>165</v>
      </c>
      <c r="B3586" t="s">
        <v>9</v>
      </c>
      <c r="C3586" t="s">
        <v>9</v>
      </c>
      <c r="D3586" t="s">
        <v>9</v>
      </c>
      <c r="E3586">
        <f>SUM(E3584:E3585)</f>
        <v>2132.4899999999998</v>
      </c>
    </row>
    <row r="3588" spans="1:5" x14ac:dyDescent="0.25">
      <c r="A3588" s="3" t="s">
        <v>1687</v>
      </c>
      <c r="B3588" t="s">
        <v>1021</v>
      </c>
    </row>
    <row r="3589" spans="1:5" ht="45" x14ac:dyDescent="0.25">
      <c r="A3589" s="3" t="s">
        <v>1688</v>
      </c>
    </row>
    <row r="3590" spans="1:5" x14ac:dyDescent="0.25">
      <c r="A3590" s="3" t="s">
        <v>166</v>
      </c>
    </row>
    <row r="3592" spans="1:5" x14ac:dyDescent="0.25">
      <c r="A3592" s="3" t="s">
        <v>167</v>
      </c>
      <c r="B3592" t="s">
        <v>157</v>
      </c>
      <c r="C3592" t="s">
        <v>158</v>
      </c>
      <c r="D3592" t="s">
        <v>159</v>
      </c>
      <c r="E3592" t="s">
        <v>160</v>
      </c>
    </row>
    <row r="3593" spans="1:5" ht="45" x14ac:dyDescent="0.25">
      <c r="A3593" s="3" t="s">
        <v>1689</v>
      </c>
      <c r="B3593" t="s">
        <v>168</v>
      </c>
      <c r="C3593">
        <v>1</v>
      </c>
      <c r="D3593" s="1">
        <v>2391.85</v>
      </c>
      <c r="E3593">
        <f>ROUND((C3593*D3593),4)</f>
        <v>2391.85</v>
      </c>
    </row>
    <row r="3594" spans="1:5" x14ac:dyDescent="0.25">
      <c r="A3594" s="3" t="s">
        <v>162</v>
      </c>
      <c r="B3594" t="s">
        <v>9</v>
      </c>
      <c r="C3594" t="s">
        <v>9</v>
      </c>
      <c r="D3594" t="s">
        <v>9</v>
      </c>
      <c r="E3594">
        <f>SUM(E3593:E3593)</f>
        <v>2391.85</v>
      </c>
    </row>
    <row r="3596" spans="1:5" x14ac:dyDescent="0.25">
      <c r="A3596" s="3" t="s">
        <v>163</v>
      </c>
      <c r="B3596" t="s">
        <v>9</v>
      </c>
      <c r="C3596" t="s">
        <v>9</v>
      </c>
      <c r="D3596" t="s">
        <v>9</v>
      </c>
      <c r="E3596">
        <f>E3594</f>
        <v>2391.85</v>
      </c>
    </row>
    <row r="3597" spans="1:5" x14ac:dyDescent="0.25">
      <c r="A3597" s="3" t="s">
        <v>164</v>
      </c>
      <c r="B3597" t="s">
        <v>9</v>
      </c>
      <c r="C3597" t="s">
        <v>9</v>
      </c>
      <c r="D3597" s="2">
        <v>0</v>
      </c>
      <c r="E3597">
        <f>ROUND((E3596*D3597),4)</f>
        <v>0</v>
      </c>
    </row>
    <row r="3598" spans="1:5" x14ac:dyDescent="0.25">
      <c r="A3598" s="3" t="s">
        <v>165</v>
      </c>
      <c r="B3598" t="s">
        <v>9</v>
      </c>
      <c r="C3598" t="s">
        <v>9</v>
      </c>
      <c r="D3598" t="s">
        <v>9</v>
      </c>
      <c r="E3598">
        <f>SUM(E3596:E3597)</f>
        <v>2391.85</v>
      </c>
    </row>
    <row r="3600" spans="1:5" x14ac:dyDescent="0.25">
      <c r="A3600" s="3" t="s">
        <v>1690</v>
      </c>
      <c r="B3600" t="s">
        <v>1027</v>
      </c>
    </row>
    <row r="3601" spans="1:5" x14ac:dyDescent="0.25">
      <c r="A3601" s="3" t="s">
        <v>1691</v>
      </c>
    </row>
    <row r="3602" spans="1:5" x14ac:dyDescent="0.25">
      <c r="A3602" s="3" t="s">
        <v>166</v>
      </c>
    </row>
    <row r="3604" spans="1:5" x14ac:dyDescent="0.25">
      <c r="A3604" s="3" t="s">
        <v>156</v>
      </c>
      <c r="B3604" t="s">
        <v>157</v>
      </c>
      <c r="C3604" t="s">
        <v>158</v>
      </c>
      <c r="D3604" t="s">
        <v>159</v>
      </c>
      <c r="E3604" t="s">
        <v>160</v>
      </c>
    </row>
    <row r="3605" spans="1:5" x14ac:dyDescent="0.25">
      <c r="A3605" s="3" t="s">
        <v>1273</v>
      </c>
      <c r="B3605" t="s">
        <v>161</v>
      </c>
      <c r="C3605">
        <v>0.6</v>
      </c>
      <c r="D3605">
        <v>6.49</v>
      </c>
      <c r="E3605">
        <f>ROUND((C3605*D3605),4)</f>
        <v>3.8940000000000001</v>
      </c>
    </row>
    <row r="3606" spans="1:5" x14ac:dyDescent="0.25">
      <c r="A3606" s="3" t="s">
        <v>1274</v>
      </c>
      <c r="B3606" t="s">
        <v>161</v>
      </c>
      <c r="C3606">
        <v>0.6</v>
      </c>
      <c r="D3606">
        <v>4.7699999999999996</v>
      </c>
      <c r="E3606">
        <f>ROUND((C3606*D3606),4)</f>
        <v>2.8620000000000001</v>
      </c>
    </row>
    <row r="3607" spans="1:5" x14ac:dyDescent="0.25">
      <c r="A3607" s="3" t="s">
        <v>162</v>
      </c>
      <c r="B3607" t="s">
        <v>9</v>
      </c>
      <c r="C3607" t="s">
        <v>9</v>
      </c>
      <c r="D3607" t="s">
        <v>9</v>
      </c>
      <c r="E3607">
        <f>SUM(E3605:E3606)</f>
        <v>6.7560000000000002</v>
      </c>
    </row>
    <row r="3609" spans="1:5" x14ac:dyDescent="0.25">
      <c r="A3609" s="3" t="s">
        <v>167</v>
      </c>
      <c r="B3609" t="s">
        <v>157</v>
      </c>
      <c r="C3609" t="s">
        <v>158</v>
      </c>
      <c r="D3609" t="s">
        <v>159</v>
      </c>
      <c r="E3609" t="s">
        <v>160</v>
      </c>
    </row>
    <row r="3610" spans="1:5" x14ac:dyDescent="0.25">
      <c r="A3610" s="3" t="s">
        <v>1692</v>
      </c>
      <c r="B3610" t="s">
        <v>168</v>
      </c>
      <c r="C3610">
        <v>1</v>
      </c>
      <c r="D3610">
        <v>251.79</v>
      </c>
      <c r="E3610">
        <f>ROUND((C3610*D3610),4)</f>
        <v>251.79</v>
      </c>
    </row>
    <row r="3611" spans="1:5" x14ac:dyDescent="0.25">
      <c r="A3611" s="3" t="s">
        <v>162</v>
      </c>
      <c r="B3611" t="s">
        <v>9</v>
      </c>
      <c r="C3611" t="s">
        <v>9</v>
      </c>
      <c r="D3611" t="s">
        <v>9</v>
      </c>
      <c r="E3611">
        <f>SUM(E3610:E3610)</f>
        <v>251.79</v>
      </c>
    </row>
    <row r="3613" spans="1:5" x14ac:dyDescent="0.25">
      <c r="A3613" s="3" t="s">
        <v>163</v>
      </c>
      <c r="B3613" t="s">
        <v>9</v>
      </c>
      <c r="C3613" t="s">
        <v>9</v>
      </c>
      <c r="D3613" t="s">
        <v>9</v>
      </c>
      <c r="E3613">
        <f>E3607+E3611</f>
        <v>258.54599999999999</v>
      </c>
    </row>
    <row r="3614" spans="1:5" x14ac:dyDescent="0.25">
      <c r="A3614" s="3" t="s">
        <v>164</v>
      </c>
      <c r="B3614" t="s">
        <v>9</v>
      </c>
      <c r="C3614" t="s">
        <v>9</v>
      </c>
      <c r="D3614" s="2">
        <v>0</v>
      </c>
      <c r="E3614">
        <f>ROUND((E3613*D3614),4)</f>
        <v>0</v>
      </c>
    </row>
    <row r="3615" spans="1:5" x14ac:dyDescent="0.25">
      <c r="A3615" s="3" t="s">
        <v>165</v>
      </c>
      <c r="B3615" t="s">
        <v>9</v>
      </c>
      <c r="C3615" t="s">
        <v>9</v>
      </c>
      <c r="D3615" t="s">
        <v>9</v>
      </c>
      <c r="E3615">
        <f>SUM(E3613:E3614)</f>
        <v>258.54599999999999</v>
      </c>
    </row>
    <row r="3617" spans="1:5" x14ac:dyDescent="0.25">
      <c r="A3617" s="3" t="s">
        <v>1690</v>
      </c>
      <c r="B3617" t="s">
        <v>1031</v>
      </c>
    </row>
    <row r="3618" spans="1:5" x14ac:dyDescent="0.25">
      <c r="A3618" s="3" t="s">
        <v>1691</v>
      </c>
    </row>
    <row r="3619" spans="1:5" x14ac:dyDescent="0.25">
      <c r="A3619" s="3" t="s">
        <v>166</v>
      </c>
    </row>
    <row r="3621" spans="1:5" x14ac:dyDescent="0.25">
      <c r="A3621" s="3" t="s">
        <v>156</v>
      </c>
      <c r="B3621" t="s">
        <v>157</v>
      </c>
      <c r="C3621" t="s">
        <v>158</v>
      </c>
      <c r="D3621" t="s">
        <v>159</v>
      </c>
      <c r="E3621" t="s">
        <v>160</v>
      </c>
    </row>
    <row r="3622" spans="1:5" x14ac:dyDescent="0.25">
      <c r="A3622" s="3" t="s">
        <v>1273</v>
      </c>
      <c r="B3622" t="s">
        <v>161</v>
      </c>
      <c r="C3622">
        <v>0.6</v>
      </c>
      <c r="D3622">
        <v>6.49</v>
      </c>
      <c r="E3622">
        <f>ROUND((C3622*D3622),4)</f>
        <v>3.8940000000000001</v>
      </c>
    </row>
    <row r="3623" spans="1:5" x14ac:dyDescent="0.25">
      <c r="A3623" s="3" t="s">
        <v>1274</v>
      </c>
      <c r="B3623" t="s">
        <v>161</v>
      </c>
      <c r="C3623">
        <v>0.6</v>
      </c>
      <c r="D3623">
        <v>4.7699999999999996</v>
      </c>
      <c r="E3623">
        <f>ROUND((C3623*D3623),4)</f>
        <v>2.8620000000000001</v>
      </c>
    </row>
    <row r="3624" spans="1:5" x14ac:dyDescent="0.25">
      <c r="A3624" s="3" t="s">
        <v>162</v>
      </c>
      <c r="B3624" t="s">
        <v>9</v>
      </c>
      <c r="C3624" t="s">
        <v>9</v>
      </c>
      <c r="D3624" t="s">
        <v>9</v>
      </c>
      <c r="E3624">
        <f>SUM(E3622:E3623)</f>
        <v>6.7560000000000002</v>
      </c>
    </row>
    <row r="3626" spans="1:5" x14ac:dyDescent="0.25">
      <c r="A3626" s="3" t="s">
        <v>167</v>
      </c>
      <c r="B3626" t="s">
        <v>157</v>
      </c>
      <c r="C3626" t="s">
        <v>158</v>
      </c>
      <c r="D3626" t="s">
        <v>159</v>
      </c>
      <c r="E3626" t="s">
        <v>160</v>
      </c>
    </row>
    <row r="3627" spans="1:5" x14ac:dyDescent="0.25">
      <c r="A3627" s="3" t="s">
        <v>1692</v>
      </c>
      <c r="B3627" t="s">
        <v>168</v>
      </c>
      <c r="C3627">
        <v>1</v>
      </c>
      <c r="D3627">
        <v>251.79</v>
      </c>
      <c r="E3627">
        <f>ROUND((C3627*D3627),4)</f>
        <v>251.79</v>
      </c>
    </row>
    <row r="3628" spans="1:5" x14ac:dyDescent="0.25">
      <c r="A3628" s="3" t="s">
        <v>162</v>
      </c>
      <c r="B3628" t="s">
        <v>9</v>
      </c>
      <c r="C3628" t="s">
        <v>9</v>
      </c>
      <c r="D3628" t="s">
        <v>9</v>
      </c>
      <c r="E3628">
        <f>SUM(E3627:E3627)</f>
        <v>251.79</v>
      </c>
    </row>
    <row r="3630" spans="1:5" x14ac:dyDescent="0.25">
      <c r="A3630" s="3" t="s">
        <v>163</v>
      </c>
      <c r="B3630" t="s">
        <v>9</v>
      </c>
      <c r="C3630" t="s">
        <v>9</v>
      </c>
      <c r="D3630" t="s">
        <v>9</v>
      </c>
      <c r="E3630">
        <f>E3624+E3628</f>
        <v>258.54599999999999</v>
      </c>
    </row>
    <row r="3631" spans="1:5" x14ac:dyDescent="0.25">
      <c r="A3631" s="3" t="s">
        <v>164</v>
      </c>
      <c r="B3631" t="s">
        <v>9</v>
      </c>
      <c r="C3631" t="s">
        <v>9</v>
      </c>
      <c r="D3631" s="2">
        <v>0</v>
      </c>
      <c r="E3631">
        <f>ROUND((E3630*D3631),4)</f>
        <v>0</v>
      </c>
    </row>
    <row r="3632" spans="1:5" x14ac:dyDescent="0.25">
      <c r="A3632" s="3" t="s">
        <v>165</v>
      </c>
      <c r="B3632" t="s">
        <v>9</v>
      </c>
      <c r="C3632" t="s">
        <v>9</v>
      </c>
      <c r="D3632" t="s">
        <v>9</v>
      </c>
      <c r="E3632">
        <f>SUM(E3630:E3631)</f>
        <v>258.54599999999999</v>
      </c>
    </row>
    <row r="3634" spans="1:5" x14ac:dyDescent="0.25">
      <c r="A3634" s="3" t="s">
        <v>1693</v>
      </c>
      <c r="B3634" t="s">
        <v>1033</v>
      </c>
    </row>
    <row r="3635" spans="1:5" ht="30" x14ac:dyDescent="0.25">
      <c r="A3635" s="3" t="s">
        <v>1694</v>
      </c>
    </row>
    <row r="3636" spans="1:5" x14ac:dyDescent="0.25">
      <c r="A3636" s="3" t="s">
        <v>166</v>
      </c>
    </row>
    <row r="3638" spans="1:5" x14ac:dyDescent="0.25">
      <c r="A3638" s="3" t="s">
        <v>167</v>
      </c>
      <c r="B3638" t="s">
        <v>157</v>
      </c>
      <c r="C3638" t="s">
        <v>158</v>
      </c>
      <c r="D3638" t="s">
        <v>159</v>
      </c>
      <c r="E3638" t="s">
        <v>160</v>
      </c>
    </row>
    <row r="3639" spans="1:5" ht="30" x14ac:dyDescent="0.25">
      <c r="A3639" s="3" t="s">
        <v>1695</v>
      </c>
      <c r="B3639" t="s">
        <v>168</v>
      </c>
      <c r="C3639">
        <v>1</v>
      </c>
      <c r="D3639">
        <v>12.45</v>
      </c>
      <c r="E3639">
        <f>ROUND((C3639*D3639),4)</f>
        <v>12.45</v>
      </c>
    </row>
    <row r="3640" spans="1:5" x14ac:dyDescent="0.25">
      <c r="A3640" s="3" t="s">
        <v>162</v>
      </c>
      <c r="B3640" t="s">
        <v>9</v>
      </c>
      <c r="C3640" t="s">
        <v>9</v>
      </c>
      <c r="D3640" t="s">
        <v>9</v>
      </c>
      <c r="E3640">
        <f>SUM(E3639:E3639)</f>
        <v>12.45</v>
      </c>
    </row>
    <row r="3642" spans="1:5" x14ac:dyDescent="0.25">
      <c r="A3642" s="3" t="s">
        <v>163</v>
      </c>
      <c r="B3642" t="s">
        <v>9</v>
      </c>
      <c r="C3642" t="s">
        <v>9</v>
      </c>
      <c r="D3642" t="s">
        <v>9</v>
      </c>
      <c r="E3642">
        <f>E3640</f>
        <v>12.45</v>
      </c>
    </row>
    <row r="3643" spans="1:5" x14ac:dyDescent="0.25">
      <c r="A3643" s="3" t="s">
        <v>164</v>
      </c>
      <c r="B3643" t="s">
        <v>9</v>
      </c>
      <c r="C3643" t="s">
        <v>9</v>
      </c>
      <c r="D3643" s="2">
        <v>0</v>
      </c>
      <c r="E3643">
        <f>ROUND((E3642*D3643),4)</f>
        <v>0</v>
      </c>
    </row>
    <row r="3644" spans="1:5" x14ac:dyDescent="0.25">
      <c r="A3644" s="3" t="s">
        <v>165</v>
      </c>
      <c r="B3644" t="s">
        <v>9</v>
      </c>
      <c r="C3644" t="s">
        <v>9</v>
      </c>
      <c r="D3644" t="s">
        <v>9</v>
      </c>
      <c r="E3644">
        <f>SUM(E3642:E3643)</f>
        <v>12.45</v>
      </c>
    </row>
    <row r="3646" spans="1:5" x14ac:dyDescent="0.25">
      <c r="A3646" s="3" t="s">
        <v>1546</v>
      </c>
      <c r="B3646" t="s">
        <v>1037</v>
      </c>
    </row>
    <row r="3647" spans="1:5" ht="30" x14ac:dyDescent="0.25">
      <c r="A3647" s="3" t="s">
        <v>1547</v>
      </c>
    </row>
    <row r="3648" spans="1:5" x14ac:dyDescent="0.25">
      <c r="A3648" s="3" t="s">
        <v>166</v>
      </c>
    </row>
    <row r="3650" spans="1:5" x14ac:dyDescent="0.25">
      <c r="A3650" s="3" t="s">
        <v>167</v>
      </c>
      <c r="B3650" t="s">
        <v>157</v>
      </c>
      <c r="C3650" t="s">
        <v>158</v>
      </c>
      <c r="D3650" t="s">
        <v>159</v>
      </c>
      <c r="E3650" t="s">
        <v>160</v>
      </c>
    </row>
    <row r="3651" spans="1:5" ht="30" x14ac:dyDescent="0.25">
      <c r="A3651" s="3" t="s">
        <v>1548</v>
      </c>
      <c r="B3651" t="s">
        <v>168</v>
      </c>
      <c r="C3651">
        <v>1</v>
      </c>
      <c r="D3651">
        <v>12.45</v>
      </c>
      <c r="E3651">
        <f>ROUND((C3651*D3651),4)</f>
        <v>12.45</v>
      </c>
    </row>
    <row r="3652" spans="1:5" x14ac:dyDescent="0.25">
      <c r="A3652" s="3" t="s">
        <v>162</v>
      </c>
      <c r="B3652" t="s">
        <v>9</v>
      </c>
      <c r="C3652" t="s">
        <v>9</v>
      </c>
      <c r="D3652" t="s">
        <v>9</v>
      </c>
      <c r="E3652">
        <f>SUM(E3651:E3651)</f>
        <v>12.45</v>
      </c>
    </row>
    <row r="3654" spans="1:5" x14ac:dyDescent="0.25">
      <c r="A3654" s="3" t="s">
        <v>163</v>
      </c>
      <c r="B3654" t="s">
        <v>9</v>
      </c>
      <c r="C3654" t="s">
        <v>9</v>
      </c>
      <c r="D3654" t="s">
        <v>9</v>
      </c>
      <c r="E3654">
        <f>E3652</f>
        <v>12.45</v>
      </c>
    </row>
    <row r="3655" spans="1:5" x14ac:dyDescent="0.25">
      <c r="A3655" s="3" t="s">
        <v>164</v>
      </c>
      <c r="B3655" t="s">
        <v>9</v>
      </c>
      <c r="C3655" t="s">
        <v>9</v>
      </c>
      <c r="D3655" s="2">
        <v>0</v>
      </c>
      <c r="E3655">
        <f>ROUND((E3654*D3655),4)</f>
        <v>0</v>
      </c>
    </row>
    <row r="3656" spans="1:5" x14ac:dyDescent="0.25">
      <c r="A3656" s="3" t="s">
        <v>165</v>
      </c>
      <c r="B3656" t="s">
        <v>9</v>
      </c>
      <c r="C3656" t="s">
        <v>9</v>
      </c>
      <c r="D3656" t="s">
        <v>9</v>
      </c>
      <c r="E3656">
        <f>SUM(E3654:E3655)</f>
        <v>12.45</v>
      </c>
    </row>
    <row r="3658" spans="1:5" x14ac:dyDescent="0.25">
      <c r="A3658" s="3" t="s">
        <v>1549</v>
      </c>
      <c r="B3658" t="s">
        <v>1039</v>
      </c>
    </row>
    <row r="3659" spans="1:5" ht="30" x14ac:dyDescent="0.25">
      <c r="A3659" s="3" t="s">
        <v>1550</v>
      </c>
    </row>
    <row r="3660" spans="1:5" x14ac:dyDescent="0.25">
      <c r="A3660" s="3" t="s">
        <v>166</v>
      </c>
    </row>
    <row r="3662" spans="1:5" x14ac:dyDescent="0.25">
      <c r="A3662" s="3" t="s">
        <v>167</v>
      </c>
      <c r="B3662" t="s">
        <v>157</v>
      </c>
      <c r="C3662" t="s">
        <v>158</v>
      </c>
      <c r="D3662" t="s">
        <v>159</v>
      </c>
      <c r="E3662" t="s">
        <v>160</v>
      </c>
    </row>
    <row r="3663" spans="1:5" ht="30" x14ac:dyDescent="0.25">
      <c r="A3663" s="3" t="s">
        <v>1551</v>
      </c>
      <c r="B3663" t="s">
        <v>168</v>
      </c>
      <c r="C3663">
        <v>1</v>
      </c>
      <c r="D3663">
        <v>12.45</v>
      </c>
      <c r="E3663">
        <f>ROUND((C3663*D3663),4)</f>
        <v>12.45</v>
      </c>
    </row>
    <row r="3664" spans="1:5" x14ac:dyDescent="0.25">
      <c r="A3664" s="3" t="s">
        <v>162</v>
      </c>
      <c r="B3664" t="s">
        <v>9</v>
      </c>
      <c r="C3664" t="s">
        <v>9</v>
      </c>
      <c r="D3664" t="s">
        <v>9</v>
      </c>
      <c r="E3664">
        <f>SUM(E3663:E3663)</f>
        <v>12.45</v>
      </c>
    </row>
    <row r="3666" spans="1:5" x14ac:dyDescent="0.25">
      <c r="A3666" s="3" t="s">
        <v>163</v>
      </c>
      <c r="B3666" t="s">
        <v>9</v>
      </c>
      <c r="C3666" t="s">
        <v>9</v>
      </c>
      <c r="D3666" t="s">
        <v>9</v>
      </c>
      <c r="E3666">
        <f>E3664</f>
        <v>12.45</v>
      </c>
    </row>
    <row r="3667" spans="1:5" x14ac:dyDescent="0.25">
      <c r="A3667" s="3" t="s">
        <v>164</v>
      </c>
      <c r="B3667" t="s">
        <v>9</v>
      </c>
      <c r="C3667" t="s">
        <v>9</v>
      </c>
      <c r="D3667" s="2">
        <v>0</v>
      </c>
      <c r="E3667">
        <f>ROUND((E3666*D3667),4)</f>
        <v>0</v>
      </c>
    </row>
    <row r="3668" spans="1:5" x14ac:dyDescent="0.25">
      <c r="A3668" s="3" t="s">
        <v>165</v>
      </c>
      <c r="B3668" t="s">
        <v>9</v>
      </c>
      <c r="C3668" t="s">
        <v>9</v>
      </c>
      <c r="D3668" t="s">
        <v>9</v>
      </c>
      <c r="E3668">
        <f>SUM(E3666:E3667)</f>
        <v>12.45</v>
      </c>
    </row>
    <row r="3670" spans="1:5" x14ac:dyDescent="0.25">
      <c r="A3670" s="3" t="s">
        <v>1696</v>
      </c>
      <c r="B3670" t="s">
        <v>1041</v>
      </c>
    </row>
    <row r="3671" spans="1:5" ht="30" x14ac:dyDescent="0.25">
      <c r="A3671" s="3" t="s">
        <v>1697</v>
      </c>
    </row>
    <row r="3672" spans="1:5" x14ac:dyDescent="0.25">
      <c r="A3672" s="3" t="s">
        <v>166</v>
      </c>
    </row>
    <row r="3674" spans="1:5" x14ac:dyDescent="0.25">
      <c r="A3674" s="3" t="s">
        <v>167</v>
      </c>
      <c r="B3674" t="s">
        <v>157</v>
      </c>
      <c r="C3674" t="s">
        <v>158</v>
      </c>
      <c r="D3674" t="s">
        <v>159</v>
      </c>
      <c r="E3674" t="s">
        <v>160</v>
      </c>
    </row>
    <row r="3675" spans="1:5" ht="30" x14ac:dyDescent="0.25">
      <c r="A3675" s="3" t="s">
        <v>1698</v>
      </c>
      <c r="B3675" t="s">
        <v>168</v>
      </c>
      <c r="C3675">
        <v>1</v>
      </c>
      <c r="D3675">
        <v>12.45</v>
      </c>
      <c r="E3675">
        <f>ROUND((C3675*D3675),4)</f>
        <v>12.45</v>
      </c>
    </row>
    <row r="3676" spans="1:5" x14ac:dyDescent="0.25">
      <c r="A3676" s="3" t="s">
        <v>162</v>
      </c>
      <c r="B3676" t="s">
        <v>9</v>
      </c>
      <c r="C3676" t="s">
        <v>9</v>
      </c>
      <c r="D3676" t="s">
        <v>9</v>
      </c>
      <c r="E3676">
        <f>SUM(E3675:E3675)</f>
        <v>12.45</v>
      </c>
    </row>
    <row r="3678" spans="1:5" x14ac:dyDescent="0.25">
      <c r="A3678" s="3" t="s">
        <v>163</v>
      </c>
      <c r="B3678" t="s">
        <v>9</v>
      </c>
      <c r="C3678" t="s">
        <v>9</v>
      </c>
      <c r="D3678" t="s">
        <v>9</v>
      </c>
      <c r="E3678">
        <f>E3676</f>
        <v>12.45</v>
      </c>
    </row>
    <row r="3679" spans="1:5" x14ac:dyDescent="0.25">
      <c r="A3679" s="3" t="s">
        <v>164</v>
      </c>
      <c r="B3679" t="s">
        <v>9</v>
      </c>
      <c r="C3679" t="s">
        <v>9</v>
      </c>
      <c r="D3679" s="2">
        <v>0</v>
      </c>
      <c r="E3679">
        <f>ROUND((E3678*D3679),4)</f>
        <v>0</v>
      </c>
    </row>
    <row r="3680" spans="1:5" x14ac:dyDescent="0.25">
      <c r="A3680" s="3" t="s">
        <v>165</v>
      </c>
      <c r="B3680" t="s">
        <v>9</v>
      </c>
      <c r="C3680" t="s">
        <v>9</v>
      </c>
      <c r="D3680" t="s">
        <v>9</v>
      </c>
      <c r="E3680">
        <f>SUM(E3678:E3679)</f>
        <v>12.45</v>
      </c>
    </row>
    <row r="3682" spans="1:5" x14ac:dyDescent="0.25">
      <c r="A3682" s="3" t="s">
        <v>1263</v>
      </c>
      <c r="B3682" t="s">
        <v>1045</v>
      </c>
    </row>
    <row r="3683" spans="1:5" x14ac:dyDescent="0.25">
      <c r="A3683" s="3" t="s">
        <v>1264</v>
      </c>
    </row>
    <row r="3684" spans="1:5" x14ac:dyDescent="0.25">
      <c r="A3684" s="3" t="s">
        <v>166</v>
      </c>
    </row>
    <row r="3686" spans="1:5" x14ac:dyDescent="0.25">
      <c r="A3686" s="3" t="s">
        <v>167</v>
      </c>
      <c r="B3686" t="s">
        <v>157</v>
      </c>
      <c r="C3686" t="s">
        <v>158</v>
      </c>
      <c r="D3686" t="s">
        <v>159</v>
      </c>
      <c r="E3686" t="s">
        <v>160</v>
      </c>
    </row>
    <row r="3687" spans="1:5" ht="30" x14ac:dyDescent="0.25">
      <c r="A3687" s="3" t="s">
        <v>1265</v>
      </c>
      <c r="B3687" t="s">
        <v>168</v>
      </c>
      <c r="C3687">
        <v>1</v>
      </c>
      <c r="D3687">
        <v>35.71</v>
      </c>
      <c r="E3687">
        <f>ROUND((C3687*D3687),4)</f>
        <v>35.71</v>
      </c>
    </row>
    <row r="3688" spans="1:5" x14ac:dyDescent="0.25">
      <c r="A3688" s="3" t="s">
        <v>162</v>
      </c>
      <c r="B3688" t="s">
        <v>9</v>
      </c>
      <c r="C3688" t="s">
        <v>9</v>
      </c>
      <c r="D3688" t="s">
        <v>9</v>
      </c>
      <c r="E3688">
        <f>SUM(E3687:E3687)</f>
        <v>35.71</v>
      </c>
    </row>
    <row r="3690" spans="1:5" x14ac:dyDescent="0.25">
      <c r="A3690" s="3" t="s">
        <v>163</v>
      </c>
      <c r="B3690" t="s">
        <v>9</v>
      </c>
      <c r="C3690" t="s">
        <v>9</v>
      </c>
      <c r="D3690" t="s">
        <v>9</v>
      </c>
      <c r="E3690">
        <f>E3688</f>
        <v>35.71</v>
      </c>
    </row>
    <row r="3691" spans="1:5" x14ac:dyDescent="0.25">
      <c r="A3691" s="3" t="s">
        <v>164</v>
      </c>
      <c r="B3691" t="s">
        <v>9</v>
      </c>
      <c r="C3691" t="s">
        <v>9</v>
      </c>
      <c r="D3691" s="2">
        <v>0</v>
      </c>
      <c r="E3691">
        <f>ROUND((E3690*D3691),4)</f>
        <v>0</v>
      </c>
    </row>
    <row r="3692" spans="1:5" x14ac:dyDescent="0.25">
      <c r="A3692" s="3" t="s">
        <v>165</v>
      </c>
      <c r="B3692" t="s">
        <v>9</v>
      </c>
      <c r="C3692" t="s">
        <v>9</v>
      </c>
      <c r="D3692" t="s">
        <v>9</v>
      </c>
      <c r="E3692">
        <f>SUM(E3690:E3691)</f>
        <v>35.71</v>
      </c>
    </row>
    <row r="3694" spans="1:5" x14ac:dyDescent="0.25">
      <c r="A3694" s="3" t="s">
        <v>1266</v>
      </c>
      <c r="B3694" t="s">
        <v>1047</v>
      </c>
    </row>
    <row r="3695" spans="1:5" x14ac:dyDescent="0.25">
      <c r="A3695" s="3" t="s">
        <v>1267</v>
      </c>
    </row>
    <row r="3696" spans="1:5" x14ac:dyDescent="0.25">
      <c r="A3696" s="3" t="s">
        <v>166</v>
      </c>
    </row>
    <row r="3698" spans="1:5" x14ac:dyDescent="0.25">
      <c r="A3698" s="3" t="s">
        <v>167</v>
      </c>
      <c r="B3698" t="s">
        <v>157</v>
      </c>
      <c r="C3698" t="s">
        <v>158</v>
      </c>
      <c r="D3698" t="s">
        <v>159</v>
      </c>
      <c r="E3698" t="s">
        <v>160</v>
      </c>
    </row>
    <row r="3699" spans="1:5" ht="30" x14ac:dyDescent="0.25">
      <c r="A3699" s="3" t="s">
        <v>1268</v>
      </c>
      <c r="B3699" t="s">
        <v>168</v>
      </c>
      <c r="C3699">
        <v>1</v>
      </c>
      <c r="D3699">
        <v>35.71</v>
      </c>
      <c r="E3699">
        <f>ROUND((C3699*D3699),4)</f>
        <v>35.71</v>
      </c>
    </row>
    <row r="3700" spans="1:5" x14ac:dyDescent="0.25">
      <c r="A3700" s="3" t="s">
        <v>162</v>
      </c>
      <c r="B3700" t="s">
        <v>9</v>
      </c>
      <c r="C3700" t="s">
        <v>9</v>
      </c>
      <c r="D3700" t="s">
        <v>9</v>
      </c>
      <c r="E3700">
        <f>SUM(E3699:E3699)</f>
        <v>35.71</v>
      </c>
    </row>
    <row r="3702" spans="1:5" x14ac:dyDescent="0.25">
      <c r="A3702" s="3" t="s">
        <v>163</v>
      </c>
      <c r="B3702" t="s">
        <v>9</v>
      </c>
      <c r="C3702" t="s">
        <v>9</v>
      </c>
      <c r="D3702" t="s">
        <v>9</v>
      </c>
      <c r="E3702">
        <f>E3700</f>
        <v>35.71</v>
      </c>
    </row>
    <row r="3703" spans="1:5" x14ac:dyDescent="0.25">
      <c r="A3703" s="3" t="s">
        <v>164</v>
      </c>
      <c r="B3703" t="s">
        <v>9</v>
      </c>
      <c r="C3703" t="s">
        <v>9</v>
      </c>
      <c r="D3703" s="2">
        <v>0</v>
      </c>
      <c r="E3703">
        <f>ROUND((E3702*D3703),4)</f>
        <v>0</v>
      </c>
    </row>
    <row r="3704" spans="1:5" x14ac:dyDescent="0.25">
      <c r="A3704" s="3" t="s">
        <v>165</v>
      </c>
      <c r="B3704" t="s">
        <v>9</v>
      </c>
      <c r="C3704" t="s">
        <v>9</v>
      </c>
      <c r="D3704" t="s">
        <v>9</v>
      </c>
      <c r="E3704">
        <f>SUM(E3702:E3703)</f>
        <v>35.71</v>
      </c>
    </row>
    <row r="3706" spans="1:5" x14ac:dyDescent="0.25">
      <c r="A3706" s="3" t="s">
        <v>1699</v>
      </c>
      <c r="B3706" t="s">
        <v>1049</v>
      </c>
    </row>
    <row r="3707" spans="1:5" x14ac:dyDescent="0.25">
      <c r="A3707" s="3" t="s">
        <v>1700</v>
      </c>
    </row>
    <row r="3708" spans="1:5" x14ac:dyDescent="0.25">
      <c r="A3708" s="3" t="s">
        <v>166</v>
      </c>
    </row>
    <row r="3710" spans="1:5" x14ac:dyDescent="0.25">
      <c r="A3710" s="3" t="s">
        <v>167</v>
      </c>
      <c r="B3710" t="s">
        <v>157</v>
      </c>
      <c r="C3710" t="s">
        <v>158</v>
      </c>
      <c r="D3710" t="s">
        <v>159</v>
      </c>
      <c r="E3710" t="s">
        <v>160</v>
      </c>
    </row>
    <row r="3711" spans="1:5" ht="30" x14ac:dyDescent="0.25">
      <c r="A3711" s="3" t="s">
        <v>1701</v>
      </c>
      <c r="B3711" t="s">
        <v>168</v>
      </c>
      <c r="C3711">
        <v>1</v>
      </c>
      <c r="D3711">
        <v>35.71</v>
      </c>
      <c r="E3711">
        <f>ROUND((C3711*D3711),4)</f>
        <v>35.71</v>
      </c>
    </row>
    <row r="3712" spans="1:5" x14ac:dyDescent="0.25">
      <c r="A3712" s="3" t="s">
        <v>162</v>
      </c>
      <c r="B3712" t="s">
        <v>9</v>
      </c>
      <c r="C3712" t="s">
        <v>9</v>
      </c>
      <c r="D3712" t="s">
        <v>9</v>
      </c>
      <c r="E3712">
        <f>SUM(E3711:E3711)</f>
        <v>35.71</v>
      </c>
    </row>
    <row r="3714" spans="1:5" x14ac:dyDescent="0.25">
      <c r="A3714" s="3" t="s">
        <v>163</v>
      </c>
      <c r="B3714" t="s">
        <v>9</v>
      </c>
      <c r="C3714" t="s">
        <v>9</v>
      </c>
      <c r="D3714" t="s">
        <v>9</v>
      </c>
      <c r="E3714">
        <f>E3712</f>
        <v>35.71</v>
      </c>
    </row>
    <row r="3715" spans="1:5" x14ac:dyDescent="0.25">
      <c r="A3715" s="3" t="s">
        <v>164</v>
      </c>
      <c r="B3715" t="s">
        <v>9</v>
      </c>
      <c r="C3715" t="s">
        <v>9</v>
      </c>
      <c r="D3715" s="2">
        <v>0</v>
      </c>
      <c r="E3715">
        <f>ROUND((E3714*D3715),4)</f>
        <v>0</v>
      </c>
    </row>
    <row r="3716" spans="1:5" x14ac:dyDescent="0.25">
      <c r="A3716" s="3" t="s">
        <v>165</v>
      </c>
      <c r="B3716" t="s">
        <v>9</v>
      </c>
      <c r="C3716" t="s">
        <v>9</v>
      </c>
      <c r="D3716" t="s">
        <v>9</v>
      </c>
      <c r="E3716">
        <f>SUM(E3714:E3715)</f>
        <v>35.71</v>
      </c>
    </row>
    <row r="3718" spans="1:5" x14ac:dyDescent="0.25">
      <c r="A3718" s="3" t="s">
        <v>1702</v>
      </c>
      <c r="B3718" t="s">
        <v>1053</v>
      </c>
    </row>
    <row r="3719" spans="1:5" x14ac:dyDescent="0.25">
      <c r="A3719" s="3" t="s">
        <v>1703</v>
      </c>
    </row>
    <row r="3720" spans="1:5" x14ac:dyDescent="0.25">
      <c r="A3720" s="3" t="s">
        <v>166</v>
      </c>
    </row>
    <row r="3722" spans="1:5" x14ac:dyDescent="0.25">
      <c r="A3722" s="3" t="s">
        <v>167</v>
      </c>
      <c r="B3722" t="s">
        <v>157</v>
      </c>
      <c r="C3722" t="s">
        <v>158</v>
      </c>
      <c r="D3722" t="s">
        <v>159</v>
      </c>
      <c r="E3722" t="s">
        <v>160</v>
      </c>
    </row>
    <row r="3723" spans="1:5" ht="30" x14ac:dyDescent="0.25">
      <c r="A3723" s="3" t="s">
        <v>1704</v>
      </c>
      <c r="B3723" t="s">
        <v>168</v>
      </c>
      <c r="C3723">
        <v>1</v>
      </c>
      <c r="D3723">
        <v>35.71</v>
      </c>
      <c r="E3723">
        <f>ROUND((C3723*D3723),4)</f>
        <v>35.71</v>
      </c>
    </row>
    <row r="3724" spans="1:5" x14ac:dyDescent="0.25">
      <c r="A3724" s="3" t="s">
        <v>162</v>
      </c>
      <c r="B3724" t="s">
        <v>9</v>
      </c>
      <c r="C3724" t="s">
        <v>9</v>
      </c>
      <c r="D3724" t="s">
        <v>9</v>
      </c>
      <c r="E3724">
        <f>SUM(E3723:E3723)</f>
        <v>35.71</v>
      </c>
    </row>
    <row r="3726" spans="1:5" x14ac:dyDescent="0.25">
      <c r="A3726" s="3" t="s">
        <v>163</v>
      </c>
      <c r="B3726" t="s">
        <v>9</v>
      </c>
      <c r="C3726" t="s">
        <v>9</v>
      </c>
      <c r="D3726" t="s">
        <v>9</v>
      </c>
      <c r="E3726">
        <f>E3724</f>
        <v>35.71</v>
      </c>
    </row>
    <row r="3727" spans="1:5" x14ac:dyDescent="0.25">
      <c r="A3727" s="3" t="s">
        <v>164</v>
      </c>
      <c r="B3727" t="s">
        <v>9</v>
      </c>
      <c r="C3727" t="s">
        <v>9</v>
      </c>
      <c r="D3727" s="2">
        <v>0</v>
      </c>
      <c r="E3727">
        <f>ROUND((E3726*D3727),4)</f>
        <v>0</v>
      </c>
    </row>
    <row r="3728" spans="1:5" x14ac:dyDescent="0.25">
      <c r="A3728" s="3" t="s">
        <v>165</v>
      </c>
      <c r="B3728" t="s">
        <v>9</v>
      </c>
      <c r="C3728" t="s">
        <v>9</v>
      </c>
      <c r="D3728" t="s">
        <v>9</v>
      </c>
      <c r="E3728">
        <f>SUM(E3726:E3727)</f>
        <v>35.71</v>
      </c>
    </row>
    <row r="3730" spans="1:5" x14ac:dyDescent="0.25">
      <c r="A3730" s="3" t="s">
        <v>1705</v>
      </c>
      <c r="B3730" t="s">
        <v>1057</v>
      </c>
    </row>
    <row r="3731" spans="1:5" x14ac:dyDescent="0.25">
      <c r="A3731" s="3" t="s">
        <v>1706</v>
      </c>
    </row>
    <row r="3732" spans="1:5" x14ac:dyDescent="0.25">
      <c r="A3732" s="3" t="s">
        <v>166</v>
      </c>
    </row>
    <row r="3734" spans="1:5" x14ac:dyDescent="0.25">
      <c r="A3734" s="3" t="s">
        <v>167</v>
      </c>
      <c r="B3734" t="s">
        <v>157</v>
      </c>
      <c r="C3734" t="s">
        <v>158</v>
      </c>
      <c r="D3734" t="s">
        <v>159</v>
      </c>
      <c r="E3734" t="s">
        <v>160</v>
      </c>
    </row>
    <row r="3735" spans="1:5" ht="30" x14ac:dyDescent="0.25">
      <c r="A3735" s="3" t="s">
        <v>1707</v>
      </c>
      <c r="B3735" t="s">
        <v>168</v>
      </c>
      <c r="C3735">
        <v>1</v>
      </c>
      <c r="D3735">
        <v>37.22</v>
      </c>
      <c r="E3735">
        <f>ROUND((C3735*D3735),4)</f>
        <v>37.22</v>
      </c>
    </row>
    <row r="3736" spans="1:5" x14ac:dyDescent="0.25">
      <c r="A3736" s="3" t="s">
        <v>162</v>
      </c>
      <c r="B3736" t="s">
        <v>9</v>
      </c>
      <c r="C3736" t="s">
        <v>9</v>
      </c>
      <c r="D3736" t="s">
        <v>9</v>
      </c>
      <c r="E3736">
        <f>SUM(E3735:E3735)</f>
        <v>37.22</v>
      </c>
    </row>
    <row r="3738" spans="1:5" x14ac:dyDescent="0.25">
      <c r="A3738" s="3" t="s">
        <v>163</v>
      </c>
      <c r="B3738" t="s">
        <v>9</v>
      </c>
      <c r="C3738" t="s">
        <v>9</v>
      </c>
      <c r="D3738" t="s">
        <v>9</v>
      </c>
      <c r="E3738">
        <f>E3736</f>
        <v>37.22</v>
      </c>
    </row>
    <row r="3739" spans="1:5" x14ac:dyDescent="0.25">
      <c r="A3739" s="3" t="s">
        <v>164</v>
      </c>
      <c r="B3739" t="s">
        <v>9</v>
      </c>
      <c r="C3739" t="s">
        <v>9</v>
      </c>
      <c r="D3739" s="2">
        <v>0</v>
      </c>
      <c r="E3739">
        <f>ROUND((E3738*D3739),4)</f>
        <v>0</v>
      </c>
    </row>
    <row r="3740" spans="1:5" x14ac:dyDescent="0.25">
      <c r="A3740" s="3" t="s">
        <v>165</v>
      </c>
      <c r="B3740" t="s">
        <v>9</v>
      </c>
      <c r="C3740" t="s">
        <v>9</v>
      </c>
      <c r="D3740" t="s">
        <v>9</v>
      </c>
      <c r="E3740">
        <f>SUM(E3738:E3739)</f>
        <v>37.22</v>
      </c>
    </row>
    <row r="3742" spans="1:5" x14ac:dyDescent="0.25">
      <c r="A3742" s="3" t="s">
        <v>1708</v>
      </c>
      <c r="B3742" t="s">
        <v>1061</v>
      </c>
    </row>
    <row r="3743" spans="1:5" x14ac:dyDescent="0.25">
      <c r="A3743" s="3" t="s">
        <v>1709</v>
      </c>
    </row>
    <row r="3744" spans="1:5" x14ac:dyDescent="0.25">
      <c r="A3744" s="3" t="s">
        <v>166</v>
      </c>
    </row>
    <row r="3746" spans="1:5" x14ac:dyDescent="0.25">
      <c r="A3746" s="3" t="s">
        <v>167</v>
      </c>
      <c r="B3746" t="s">
        <v>157</v>
      </c>
      <c r="C3746" t="s">
        <v>158</v>
      </c>
      <c r="D3746" t="s">
        <v>159</v>
      </c>
      <c r="E3746" t="s">
        <v>160</v>
      </c>
    </row>
    <row r="3747" spans="1:5" ht="30" x14ac:dyDescent="0.25">
      <c r="A3747" s="3" t="s">
        <v>1710</v>
      </c>
      <c r="B3747" t="s">
        <v>168</v>
      </c>
      <c r="C3747">
        <v>1</v>
      </c>
      <c r="D3747">
        <v>70.78</v>
      </c>
      <c r="E3747">
        <f>ROUND((C3747*D3747),4)</f>
        <v>70.78</v>
      </c>
    </row>
    <row r="3748" spans="1:5" x14ac:dyDescent="0.25">
      <c r="A3748" s="3" t="s">
        <v>162</v>
      </c>
      <c r="B3748" t="s">
        <v>9</v>
      </c>
      <c r="C3748" t="s">
        <v>9</v>
      </c>
      <c r="D3748" t="s">
        <v>9</v>
      </c>
      <c r="E3748">
        <f>SUM(E3747:E3747)</f>
        <v>70.78</v>
      </c>
    </row>
    <row r="3750" spans="1:5" x14ac:dyDescent="0.25">
      <c r="A3750" s="3" t="s">
        <v>163</v>
      </c>
      <c r="B3750" t="s">
        <v>9</v>
      </c>
      <c r="C3750" t="s">
        <v>9</v>
      </c>
      <c r="D3750" t="s">
        <v>9</v>
      </c>
      <c r="E3750">
        <f>E3748</f>
        <v>70.78</v>
      </c>
    </row>
    <row r="3751" spans="1:5" x14ac:dyDescent="0.25">
      <c r="A3751" s="3" t="s">
        <v>164</v>
      </c>
      <c r="B3751" t="s">
        <v>9</v>
      </c>
      <c r="C3751" t="s">
        <v>9</v>
      </c>
      <c r="D3751" s="2">
        <v>0</v>
      </c>
      <c r="E3751">
        <f>ROUND((E3750*D3751),4)</f>
        <v>0</v>
      </c>
    </row>
    <row r="3752" spans="1:5" x14ac:dyDescent="0.25">
      <c r="A3752" s="3" t="s">
        <v>165</v>
      </c>
      <c r="B3752" t="s">
        <v>9</v>
      </c>
      <c r="C3752" t="s">
        <v>9</v>
      </c>
      <c r="D3752" t="s">
        <v>9</v>
      </c>
      <c r="E3752">
        <f>SUM(E3750:E3751)</f>
        <v>70.78</v>
      </c>
    </row>
    <row r="3754" spans="1:5" x14ac:dyDescent="0.25">
      <c r="A3754" s="3" t="s">
        <v>1711</v>
      </c>
      <c r="B3754" t="s">
        <v>78</v>
      </c>
    </row>
    <row r="3755" spans="1:5" ht="30" x14ac:dyDescent="0.25">
      <c r="A3755" s="3" t="s">
        <v>299</v>
      </c>
    </row>
    <row r="3756" spans="1:5" x14ac:dyDescent="0.25">
      <c r="A3756" s="3" t="s">
        <v>166</v>
      </c>
    </row>
    <row r="3758" spans="1:5" x14ac:dyDescent="0.25">
      <c r="A3758" s="3" t="s">
        <v>156</v>
      </c>
      <c r="B3758" t="s">
        <v>157</v>
      </c>
      <c r="C3758" t="s">
        <v>158</v>
      </c>
      <c r="D3758" t="s">
        <v>159</v>
      </c>
      <c r="E3758" t="s">
        <v>160</v>
      </c>
    </row>
    <row r="3759" spans="1:5" x14ac:dyDescent="0.25">
      <c r="A3759" s="3" t="s">
        <v>1258</v>
      </c>
      <c r="B3759" t="s">
        <v>161</v>
      </c>
      <c r="C3759">
        <v>0.4</v>
      </c>
      <c r="D3759">
        <v>8.66</v>
      </c>
      <c r="E3759">
        <f>ROUND((C3759*D3759),4)</f>
        <v>3.464</v>
      </c>
    </row>
    <row r="3760" spans="1:5" x14ac:dyDescent="0.25">
      <c r="A3760" s="3" t="s">
        <v>1259</v>
      </c>
      <c r="B3760" t="s">
        <v>161</v>
      </c>
      <c r="C3760">
        <v>0.4</v>
      </c>
      <c r="D3760">
        <v>11.48</v>
      </c>
      <c r="E3760">
        <f>ROUND((C3760*D3760),4)</f>
        <v>4.5919999999999996</v>
      </c>
    </row>
    <row r="3761" spans="1:5" x14ac:dyDescent="0.25">
      <c r="A3761" s="3" t="s">
        <v>162</v>
      </c>
      <c r="B3761" t="s">
        <v>9</v>
      </c>
      <c r="C3761" t="s">
        <v>9</v>
      </c>
      <c r="D3761" t="s">
        <v>9</v>
      </c>
      <c r="E3761">
        <f>SUM(E3759:E3760)</f>
        <v>8.0559999999999992</v>
      </c>
    </row>
    <row r="3763" spans="1:5" x14ac:dyDescent="0.25">
      <c r="A3763" s="3" t="s">
        <v>167</v>
      </c>
      <c r="B3763" t="s">
        <v>157</v>
      </c>
      <c r="C3763" t="s">
        <v>158</v>
      </c>
      <c r="D3763" t="s">
        <v>159</v>
      </c>
      <c r="E3763" t="s">
        <v>160</v>
      </c>
    </row>
    <row r="3764" spans="1:5" x14ac:dyDescent="0.25">
      <c r="A3764" s="3" t="s">
        <v>1244</v>
      </c>
      <c r="B3764" t="s">
        <v>168</v>
      </c>
      <c r="C3764">
        <v>2.32E-3</v>
      </c>
      <c r="D3764">
        <v>6.93</v>
      </c>
      <c r="E3764">
        <f t="shared" ref="E3764:E3775" si="90">ROUND((C3764*D3764),4)</f>
        <v>1.61E-2</v>
      </c>
    </row>
    <row r="3765" spans="1:5" x14ac:dyDescent="0.25">
      <c r="A3765" s="3" t="s">
        <v>1245</v>
      </c>
      <c r="B3765" t="s">
        <v>186</v>
      </c>
      <c r="C3765">
        <v>1.1039999999999999E-2</v>
      </c>
      <c r="D3765">
        <v>33.270000000000003</v>
      </c>
      <c r="E3765">
        <f t="shared" si="90"/>
        <v>0.36730000000000002</v>
      </c>
    </row>
    <row r="3766" spans="1:5" x14ac:dyDescent="0.25">
      <c r="A3766" s="3" t="s">
        <v>1246</v>
      </c>
      <c r="B3766" t="s">
        <v>168</v>
      </c>
      <c r="C3766">
        <v>1.1039999999999999E-2</v>
      </c>
      <c r="D3766">
        <v>27.73</v>
      </c>
      <c r="E3766">
        <f t="shared" si="90"/>
        <v>0.30609999999999998</v>
      </c>
    </row>
    <row r="3767" spans="1:5" x14ac:dyDescent="0.25">
      <c r="A3767" s="3" t="s">
        <v>1247</v>
      </c>
      <c r="B3767" t="s">
        <v>168</v>
      </c>
      <c r="C3767">
        <v>1.1039999999999999E-2</v>
      </c>
      <c r="D3767">
        <v>11.73</v>
      </c>
      <c r="E3767">
        <f t="shared" si="90"/>
        <v>0.1295</v>
      </c>
    </row>
    <row r="3768" spans="1:5" x14ac:dyDescent="0.25">
      <c r="A3768" s="3" t="s">
        <v>1248</v>
      </c>
      <c r="B3768" t="s">
        <v>168</v>
      </c>
      <c r="C3768">
        <v>2.32E-3</v>
      </c>
      <c r="D3768">
        <v>93.94</v>
      </c>
      <c r="E3768">
        <f t="shared" si="90"/>
        <v>0.21790000000000001</v>
      </c>
    </row>
    <row r="3769" spans="1:5" ht="30" x14ac:dyDescent="0.25">
      <c r="A3769" s="3" t="s">
        <v>1712</v>
      </c>
      <c r="B3769" t="s">
        <v>168</v>
      </c>
      <c r="C3769">
        <v>1</v>
      </c>
      <c r="D3769">
        <v>386.15</v>
      </c>
      <c r="E3769">
        <f t="shared" si="90"/>
        <v>386.15</v>
      </c>
    </row>
    <row r="3770" spans="1:5" ht="30" x14ac:dyDescent="0.25">
      <c r="A3770" s="3" t="s">
        <v>1250</v>
      </c>
      <c r="B3770" t="s">
        <v>168</v>
      </c>
      <c r="C3770">
        <v>2.32E-3</v>
      </c>
      <c r="D3770">
        <v>16</v>
      </c>
      <c r="E3770">
        <f t="shared" si="90"/>
        <v>3.7100000000000001E-2</v>
      </c>
    </row>
    <row r="3771" spans="1:5" x14ac:dyDescent="0.25">
      <c r="A3771" s="3" t="s">
        <v>1251</v>
      </c>
      <c r="B3771" t="s">
        <v>186</v>
      </c>
      <c r="C3771">
        <v>1.1039999999999999E-2</v>
      </c>
      <c r="D3771">
        <v>8.9</v>
      </c>
      <c r="E3771">
        <f t="shared" si="90"/>
        <v>9.8299999999999998E-2</v>
      </c>
    </row>
    <row r="3772" spans="1:5" ht="30" x14ac:dyDescent="0.25">
      <c r="A3772" s="3" t="s">
        <v>1222</v>
      </c>
      <c r="B3772" t="s">
        <v>161</v>
      </c>
      <c r="C3772">
        <v>0.8</v>
      </c>
      <c r="D3772">
        <v>0.6</v>
      </c>
      <c r="E3772">
        <f t="shared" si="90"/>
        <v>0.48</v>
      </c>
    </row>
    <row r="3773" spans="1:5" ht="30" x14ac:dyDescent="0.25">
      <c r="A3773" s="3" t="s">
        <v>1223</v>
      </c>
      <c r="B3773" t="s">
        <v>161</v>
      </c>
      <c r="C3773">
        <v>0.8</v>
      </c>
      <c r="D3773">
        <v>0.7</v>
      </c>
      <c r="E3773">
        <f t="shared" si="90"/>
        <v>0.56000000000000005</v>
      </c>
    </row>
    <row r="3774" spans="1:5" ht="30" x14ac:dyDescent="0.25">
      <c r="A3774" s="3" t="s">
        <v>1224</v>
      </c>
      <c r="B3774" t="s">
        <v>161</v>
      </c>
      <c r="C3774">
        <v>0.8</v>
      </c>
      <c r="D3774">
        <v>0.09</v>
      </c>
      <c r="E3774">
        <f t="shared" si="90"/>
        <v>7.1999999999999995E-2</v>
      </c>
    </row>
    <row r="3775" spans="1:5" ht="30" x14ac:dyDescent="0.25">
      <c r="A3775" s="3" t="s">
        <v>1225</v>
      </c>
      <c r="B3775" t="s">
        <v>161</v>
      </c>
      <c r="C3775">
        <v>0.8</v>
      </c>
      <c r="D3775">
        <v>0.04</v>
      </c>
      <c r="E3775">
        <f t="shared" si="90"/>
        <v>3.2000000000000001E-2</v>
      </c>
    </row>
    <row r="3776" spans="1:5" x14ac:dyDescent="0.25">
      <c r="A3776" s="3" t="s">
        <v>162</v>
      </c>
      <c r="B3776" t="s">
        <v>9</v>
      </c>
      <c r="C3776" t="s">
        <v>9</v>
      </c>
      <c r="D3776" t="s">
        <v>9</v>
      </c>
      <c r="E3776">
        <f>SUM(E3764:E3775)</f>
        <v>388.46629999999999</v>
      </c>
    </row>
    <row r="3778" spans="1:5" x14ac:dyDescent="0.25">
      <c r="A3778" s="3" t="s">
        <v>163</v>
      </c>
      <c r="B3778" t="s">
        <v>9</v>
      </c>
      <c r="C3778" t="s">
        <v>9</v>
      </c>
      <c r="D3778" t="s">
        <v>9</v>
      </c>
      <c r="E3778">
        <f>E3761+E3776</f>
        <v>396.52229999999997</v>
      </c>
    </row>
    <row r="3779" spans="1:5" x14ac:dyDescent="0.25">
      <c r="A3779" s="3" t="s">
        <v>164</v>
      </c>
      <c r="B3779" t="s">
        <v>9</v>
      </c>
      <c r="C3779" t="s">
        <v>9</v>
      </c>
      <c r="D3779" s="2">
        <v>0</v>
      </c>
      <c r="E3779">
        <f>ROUND((E3778*D3779),4)</f>
        <v>0</v>
      </c>
    </row>
    <row r="3780" spans="1:5" x14ac:dyDescent="0.25">
      <c r="A3780" s="3" t="s">
        <v>165</v>
      </c>
      <c r="B3780" t="s">
        <v>9</v>
      </c>
      <c r="C3780" t="s">
        <v>9</v>
      </c>
      <c r="D3780" t="s">
        <v>9</v>
      </c>
      <c r="E3780">
        <f>SUM(E3778:E3779)</f>
        <v>396.52229999999997</v>
      </c>
    </row>
    <row r="3782" spans="1:5" x14ac:dyDescent="0.25">
      <c r="A3782" s="3" t="s">
        <v>1713</v>
      </c>
      <c r="B3782" t="s">
        <v>110</v>
      </c>
    </row>
    <row r="3783" spans="1:5" ht="30" x14ac:dyDescent="0.25">
      <c r="A3783" s="3" t="s">
        <v>314</v>
      </c>
    </row>
    <row r="3784" spans="1:5" x14ac:dyDescent="0.25">
      <c r="A3784" s="3" t="s">
        <v>169</v>
      </c>
    </row>
    <row r="3786" spans="1:5" x14ac:dyDescent="0.25">
      <c r="A3786" s="3" t="s">
        <v>156</v>
      </c>
      <c r="B3786" t="s">
        <v>157</v>
      </c>
      <c r="C3786" t="s">
        <v>158</v>
      </c>
      <c r="D3786" t="s">
        <v>159</v>
      </c>
      <c r="E3786" t="s">
        <v>160</v>
      </c>
    </row>
    <row r="3787" spans="1:5" x14ac:dyDescent="0.25">
      <c r="A3787" s="3" t="s">
        <v>1258</v>
      </c>
      <c r="B3787" t="s">
        <v>161</v>
      </c>
      <c r="C3787">
        <v>0.25</v>
      </c>
      <c r="D3787">
        <v>8.66</v>
      </c>
      <c r="E3787">
        <f>ROUND((C3787*D3787),4)</f>
        <v>2.165</v>
      </c>
    </row>
    <row r="3788" spans="1:5" x14ac:dyDescent="0.25">
      <c r="A3788" s="3" t="s">
        <v>1259</v>
      </c>
      <c r="B3788" t="s">
        <v>161</v>
      </c>
      <c r="C3788">
        <v>0.25</v>
      </c>
      <c r="D3788">
        <v>11.48</v>
      </c>
      <c r="E3788">
        <f>ROUND((C3788*D3788),4)</f>
        <v>2.87</v>
      </c>
    </row>
    <row r="3789" spans="1:5" x14ac:dyDescent="0.25">
      <c r="A3789" s="3" t="s">
        <v>162</v>
      </c>
      <c r="B3789" t="s">
        <v>9</v>
      </c>
      <c r="C3789" t="s">
        <v>9</v>
      </c>
      <c r="D3789" t="s">
        <v>9</v>
      </c>
      <c r="E3789">
        <f>SUM(E3787:E3788)</f>
        <v>5.0350000000000001</v>
      </c>
    </row>
    <row r="3791" spans="1:5" x14ac:dyDescent="0.25">
      <c r="A3791" s="3" t="s">
        <v>167</v>
      </c>
      <c r="B3791" t="s">
        <v>157</v>
      </c>
      <c r="C3791" t="s">
        <v>158</v>
      </c>
      <c r="D3791" t="s">
        <v>159</v>
      </c>
      <c r="E3791" t="s">
        <v>160</v>
      </c>
    </row>
    <row r="3792" spans="1:5" x14ac:dyDescent="0.25">
      <c r="A3792" s="3" t="s">
        <v>1244</v>
      </c>
      <c r="B3792" t="s">
        <v>168</v>
      </c>
      <c r="C3792">
        <v>1.4499999999999999E-3</v>
      </c>
      <c r="D3792">
        <v>6.93</v>
      </c>
      <c r="E3792">
        <f t="shared" ref="E3792:E3803" si="91">ROUND((C3792*D3792),4)</f>
        <v>0.01</v>
      </c>
    </row>
    <row r="3793" spans="1:5" x14ac:dyDescent="0.25">
      <c r="A3793" s="3" t="s">
        <v>1245</v>
      </c>
      <c r="B3793" t="s">
        <v>186</v>
      </c>
      <c r="C3793">
        <v>6.8999999999999999E-3</v>
      </c>
      <c r="D3793">
        <v>33.270000000000003</v>
      </c>
      <c r="E3793">
        <f t="shared" si="91"/>
        <v>0.2296</v>
      </c>
    </row>
    <row r="3794" spans="1:5" ht="30" x14ac:dyDescent="0.25">
      <c r="A3794" s="3" t="s">
        <v>1714</v>
      </c>
      <c r="B3794" t="s">
        <v>170</v>
      </c>
      <c r="C3794">
        <v>1</v>
      </c>
      <c r="D3794">
        <v>21.28</v>
      </c>
      <c r="E3794">
        <f t="shared" si="91"/>
        <v>21.28</v>
      </c>
    </row>
    <row r="3795" spans="1:5" x14ac:dyDescent="0.25">
      <c r="A3795" s="3" t="s">
        <v>1246</v>
      </c>
      <c r="B3795" t="s">
        <v>168</v>
      </c>
      <c r="C3795">
        <v>6.8999999999999999E-3</v>
      </c>
      <c r="D3795">
        <v>27.73</v>
      </c>
      <c r="E3795">
        <f t="shared" si="91"/>
        <v>0.1913</v>
      </c>
    </row>
    <row r="3796" spans="1:5" x14ac:dyDescent="0.25">
      <c r="A3796" s="3" t="s">
        <v>1247</v>
      </c>
      <c r="B3796" t="s">
        <v>168</v>
      </c>
      <c r="C3796">
        <v>6.8999999999999999E-3</v>
      </c>
      <c r="D3796">
        <v>11.73</v>
      </c>
      <c r="E3796">
        <f t="shared" si="91"/>
        <v>8.09E-2</v>
      </c>
    </row>
    <row r="3797" spans="1:5" x14ac:dyDescent="0.25">
      <c r="A3797" s="3" t="s">
        <v>1248</v>
      </c>
      <c r="B3797" t="s">
        <v>168</v>
      </c>
      <c r="C3797">
        <v>1.4499999999999999E-3</v>
      </c>
      <c r="D3797">
        <v>93.94</v>
      </c>
      <c r="E3797">
        <f t="shared" si="91"/>
        <v>0.13619999999999999</v>
      </c>
    </row>
    <row r="3798" spans="1:5" ht="30" x14ac:dyDescent="0.25">
      <c r="A3798" s="3" t="s">
        <v>1250</v>
      </c>
      <c r="B3798" t="s">
        <v>168</v>
      </c>
      <c r="C3798">
        <v>1.4499999999999999E-3</v>
      </c>
      <c r="D3798">
        <v>16</v>
      </c>
      <c r="E3798">
        <f t="shared" si="91"/>
        <v>2.3199999999999998E-2</v>
      </c>
    </row>
    <row r="3799" spans="1:5" x14ac:dyDescent="0.25">
      <c r="A3799" s="3" t="s">
        <v>1251</v>
      </c>
      <c r="B3799" t="s">
        <v>186</v>
      </c>
      <c r="C3799">
        <v>6.8999999999999999E-3</v>
      </c>
      <c r="D3799">
        <v>8.9</v>
      </c>
      <c r="E3799">
        <f t="shared" si="91"/>
        <v>6.1400000000000003E-2</v>
      </c>
    </row>
    <row r="3800" spans="1:5" ht="30" x14ac:dyDescent="0.25">
      <c r="A3800" s="3" t="s">
        <v>1222</v>
      </c>
      <c r="B3800" t="s">
        <v>161</v>
      </c>
      <c r="C3800">
        <v>0.5</v>
      </c>
      <c r="D3800">
        <v>0.6</v>
      </c>
      <c r="E3800">
        <f t="shared" si="91"/>
        <v>0.3</v>
      </c>
    </row>
    <row r="3801" spans="1:5" ht="30" x14ac:dyDescent="0.25">
      <c r="A3801" s="3" t="s">
        <v>1223</v>
      </c>
      <c r="B3801" t="s">
        <v>161</v>
      </c>
      <c r="C3801">
        <v>0.5</v>
      </c>
      <c r="D3801">
        <v>0.7</v>
      </c>
      <c r="E3801">
        <f t="shared" si="91"/>
        <v>0.35</v>
      </c>
    </row>
    <row r="3802" spans="1:5" ht="30" x14ac:dyDescent="0.25">
      <c r="A3802" s="3" t="s">
        <v>1224</v>
      </c>
      <c r="B3802" t="s">
        <v>161</v>
      </c>
      <c r="C3802">
        <v>0.5</v>
      </c>
      <c r="D3802">
        <v>0.09</v>
      </c>
      <c r="E3802">
        <f t="shared" si="91"/>
        <v>4.4999999999999998E-2</v>
      </c>
    </row>
    <row r="3803" spans="1:5" ht="30" x14ac:dyDescent="0.25">
      <c r="A3803" s="3" t="s">
        <v>1225</v>
      </c>
      <c r="B3803" t="s">
        <v>161</v>
      </c>
      <c r="C3803">
        <v>0.5</v>
      </c>
      <c r="D3803">
        <v>0.04</v>
      </c>
      <c r="E3803">
        <f t="shared" si="91"/>
        <v>0.02</v>
      </c>
    </row>
    <row r="3804" spans="1:5" x14ac:dyDescent="0.25">
      <c r="A3804" s="3" t="s">
        <v>162</v>
      </c>
      <c r="B3804" t="s">
        <v>9</v>
      </c>
      <c r="C3804" t="s">
        <v>9</v>
      </c>
      <c r="D3804" t="s">
        <v>9</v>
      </c>
      <c r="E3804">
        <f>SUM(E3792:E3803)</f>
        <v>22.727599999999999</v>
      </c>
    </row>
    <row r="3806" spans="1:5" x14ac:dyDescent="0.25">
      <c r="A3806" s="3" t="s">
        <v>163</v>
      </c>
      <c r="B3806" t="s">
        <v>9</v>
      </c>
      <c r="C3806" t="s">
        <v>9</v>
      </c>
      <c r="D3806" t="s">
        <v>9</v>
      </c>
      <c r="E3806">
        <f>E3789+E3804</f>
        <v>27.762599999999999</v>
      </c>
    </row>
    <row r="3807" spans="1:5" x14ac:dyDescent="0.25">
      <c r="A3807" s="3" t="s">
        <v>164</v>
      </c>
      <c r="B3807" t="s">
        <v>9</v>
      </c>
      <c r="C3807" t="s">
        <v>9</v>
      </c>
      <c r="D3807" s="2">
        <v>0</v>
      </c>
      <c r="E3807">
        <f>ROUND((E3806*D3807),4)</f>
        <v>0</v>
      </c>
    </row>
    <row r="3808" spans="1:5" x14ac:dyDescent="0.25">
      <c r="A3808" s="3" t="s">
        <v>165</v>
      </c>
      <c r="B3808" t="s">
        <v>9</v>
      </c>
      <c r="C3808" t="s">
        <v>9</v>
      </c>
      <c r="D3808" t="s">
        <v>9</v>
      </c>
      <c r="E3808">
        <f>SUM(E3806:E3807)</f>
        <v>27.762599999999999</v>
      </c>
    </row>
    <row r="3810" spans="1:5" x14ac:dyDescent="0.25">
      <c r="A3810" s="3" t="s">
        <v>1715</v>
      </c>
      <c r="B3810" t="s">
        <v>1071</v>
      </c>
    </row>
    <row r="3811" spans="1:5" ht="30" x14ac:dyDescent="0.25">
      <c r="A3811" s="3" t="s">
        <v>1716</v>
      </c>
    </row>
    <row r="3812" spans="1:5" x14ac:dyDescent="0.25">
      <c r="A3812" s="3" t="s">
        <v>166</v>
      </c>
    </row>
    <row r="3814" spans="1:5" x14ac:dyDescent="0.25">
      <c r="A3814" s="3" t="s">
        <v>156</v>
      </c>
      <c r="B3814" t="s">
        <v>157</v>
      </c>
      <c r="C3814" t="s">
        <v>158</v>
      </c>
      <c r="D3814" t="s">
        <v>159</v>
      </c>
      <c r="E3814" t="s">
        <v>160</v>
      </c>
    </row>
    <row r="3815" spans="1:5" x14ac:dyDescent="0.25">
      <c r="A3815" s="3" t="s">
        <v>1258</v>
      </c>
      <c r="B3815" t="s">
        <v>161</v>
      </c>
      <c r="C3815">
        <v>0.5</v>
      </c>
      <c r="D3815">
        <v>8.66</v>
      </c>
      <c r="E3815">
        <f>ROUND((C3815*D3815),4)</f>
        <v>4.33</v>
      </c>
    </row>
    <row r="3816" spans="1:5" x14ac:dyDescent="0.25">
      <c r="A3816" s="3" t="s">
        <v>1259</v>
      </c>
      <c r="B3816" t="s">
        <v>161</v>
      </c>
      <c r="C3816">
        <v>0.5</v>
      </c>
      <c r="D3816">
        <v>11.48</v>
      </c>
      <c r="E3816">
        <f>ROUND((C3816*D3816),4)</f>
        <v>5.74</v>
      </c>
    </row>
    <row r="3817" spans="1:5" x14ac:dyDescent="0.25">
      <c r="A3817" s="3" t="s">
        <v>162</v>
      </c>
      <c r="B3817" t="s">
        <v>9</v>
      </c>
      <c r="C3817" t="s">
        <v>9</v>
      </c>
      <c r="D3817" t="s">
        <v>9</v>
      </c>
      <c r="E3817">
        <f>SUM(E3815:E3816)</f>
        <v>10.07</v>
      </c>
    </row>
    <row r="3819" spans="1:5" x14ac:dyDescent="0.25">
      <c r="A3819" s="3" t="s">
        <v>167</v>
      </c>
      <c r="B3819" t="s">
        <v>157</v>
      </c>
      <c r="C3819" t="s">
        <v>158</v>
      </c>
      <c r="D3819" t="s">
        <v>159</v>
      </c>
      <c r="E3819" t="s">
        <v>160</v>
      </c>
    </row>
    <row r="3820" spans="1:5" x14ac:dyDescent="0.25">
      <c r="A3820" s="3" t="s">
        <v>1244</v>
      </c>
      <c r="B3820" t="s">
        <v>168</v>
      </c>
      <c r="C3820">
        <v>2.8999999999999998E-3</v>
      </c>
      <c r="D3820">
        <v>6.93</v>
      </c>
      <c r="E3820">
        <f t="shared" ref="E3820:E3831" si="92">ROUND((C3820*D3820),4)</f>
        <v>2.01E-2</v>
      </c>
    </row>
    <row r="3821" spans="1:5" x14ac:dyDescent="0.25">
      <c r="A3821" s="3" t="s">
        <v>1245</v>
      </c>
      <c r="B3821" t="s">
        <v>186</v>
      </c>
      <c r="C3821">
        <v>1.38E-2</v>
      </c>
      <c r="D3821">
        <v>33.270000000000003</v>
      </c>
      <c r="E3821">
        <f t="shared" si="92"/>
        <v>0.45910000000000001</v>
      </c>
    </row>
    <row r="3822" spans="1:5" x14ac:dyDescent="0.25">
      <c r="A3822" s="3" t="s">
        <v>1246</v>
      </c>
      <c r="B3822" t="s">
        <v>168</v>
      </c>
      <c r="C3822">
        <v>1.38E-2</v>
      </c>
      <c r="D3822">
        <v>27.73</v>
      </c>
      <c r="E3822">
        <f t="shared" si="92"/>
        <v>0.38269999999999998</v>
      </c>
    </row>
    <row r="3823" spans="1:5" x14ac:dyDescent="0.25">
      <c r="A3823" s="3" t="s">
        <v>1247</v>
      </c>
      <c r="B3823" t="s">
        <v>168</v>
      </c>
      <c r="C3823">
        <v>1.38E-2</v>
      </c>
      <c r="D3823">
        <v>11.73</v>
      </c>
      <c r="E3823">
        <f t="shared" si="92"/>
        <v>0.16189999999999999</v>
      </c>
    </row>
    <row r="3824" spans="1:5" x14ac:dyDescent="0.25">
      <c r="A3824" s="3" t="s">
        <v>1248</v>
      </c>
      <c r="B3824" t="s">
        <v>168</v>
      </c>
      <c r="C3824">
        <v>2.8999999999999998E-3</v>
      </c>
      <c r="D3824">
        <v>93.94</v>
      </c>
      <c r="E3824">
        <f t="shared" si="92"/>
        <v>0.27239999999999998</v>
      </c>
    </row>
    <row r="3825" spans="1:5" ht="30" x14ac:dyDescent="0.25">
      <c r="A3825" s="3" t="s">
        <v>1250</v>
      </c>
      <c r="B3825" t="s">
        <v>168</v>
      </c>
      <c r="C3825">
        <v>2.8999999999999998E-3</v>
      </c>
      <c r="D3825">
        <v>16</v>
      </c>
      <c r="E3825">
        <f t="shared" si="92"/>
        <v>4.6399999999999997E-2</v>
      </c>
    </row>
    <row r="3826" spans="1:5" x14ac:dyDescent="0.25">
      <c r="A3826" s="3" t="s">
        <v>1251</v>
      </c>
      <c r="B3826" t="s">
        <v>186</v>
      </c>
      <c r="C3826">
        <v>1.38E-2</v>
      </c>
      <c r="D3826">
        <v>8.9</v>
      </c>
      <c r="E3826">
        <f t="shared" si="92"/>
        <v>0.12280000000000001</v>
      </c>
    </row>
    <row r="3827" spans="1:5" ht="45" x14ac:dyDescent="0.25">
      <c r="A3827" s="3" t="s">
        <v>1717</v>
      </c>
      <c r="B3827" t="s">
        <v>168</v>
      </c>
      <c r="C3827">
        <v>1</v>
      </c>
      <c r="D3827">
        <v>9.2899999999999991</v>
      </c>
      <c r="E3827">
        <f t="shared" si="92"/>
        <v>9.2899999999999991</v>
      </c>
    </row>
    <row r="3828" spans="1:5" ht="30" x14ac:dyDescent="0.25">
      <c r="A3828" s="3" t="s">
        <v>1222</v>
      </c>
      <c r="B3828" t="s">
        <v>161</v>
      </c>
      <c r="C3828">
        <v>1</v>
      </c>
      <c r="D3828">
        <v>0.6</v>
      </c>
      <c r="E3828">
        <f t="shared" si="92"/>
        <v>0.6</v>
      </c>
    </row>
    <row r="3829" spans="1:5" ht="30" x14ac:dyDescent="0.25">
      <c r="A3829" s="3" t="s">
        <v>1223</v>
      </c>
      <c r="B3829" t="s">
        <v>161</v>
      </c>
      <c r="C3829">
        <v>1</v>
      </c>
      <c r="D3829">
        <v>0.7</v>
      </c>
      <c r="E3829">
        <f t="shared" si="92"/>
        <v>0.7</v>
      </c>
    </row>
    <row r="3830" spans="1:5" ht="30" x14ac:dyDescent="0.25">
      <c r="A3830" s="3" t="s">
        <v>1224</v>
      </c>
      <c r="B3830" t="s">
        <v>161</v>
      </c>
      <c r="C3830">
        <v>1</v>
      </c>
      <c r="D3830">
        <v>0.09</v>
      </c>
      <c r="E3830">
        <f t="shared" si="92"/>
        <v>0.09</v>
      </c>
    </row>
    <row r="3831" spans="1:5" ht="30" x14ac:dyDescent="0.25">
      <c r="A3831" s="3" t="s">
        <v>1225</v>
      </c>
      <c r="B3831" t="s">
        <v>161</v>
      </c>
      <c r="C3831">
        <v>1</v>
      </c>
      <c r="D3831">
        <v>0.04</v>
      </c>
      <c r="E3831">
        <f t="shared" si="92"/>
        <v>0.04</v>
      </c>
    </row>
    <row r="3832" spans="1:5" x14ac:dyDescent="0.25">
      <c r="A3832" s="3" t="s">
        <v>162</v>
      </c>
      <c r="B3832" t="s">
        <v>9</v>
      </c>
      <c r="C3832" t="s">
        <v>9</v>
      </c>
      <c r="D3832" t="s">
        <v>9</v>
      </c>
      <c r="E3832">
        <f>SUM(E3820:E3831)</f>
        <v>12.185399999999998</v>
      </c>
    </row>
    <row r="3834" spans="1:5" x14ac:dyDescent="0.25">
      <c r="A3834" s="3" t="s">
        <v>163</v>
      </c>
      <c r="B3834" t="s">
        <v>9</v>
      </c>
      <c r="C3834" t="s">
        <v>9</v>
      </c>
      <c r="D3834" t="s">
        <v>9</v>
      </c>
      <c r="E3834">
        <f>E3817+E3832</f>
        <v>22.255399999999998</v>
      </c>
    </row>
    <row r="3835" spans="1:5" x14ac:dyDescent="0.25">
      <c r="A3835" s="3" t="s">
        <v>164</v>
      </c>
      <c r="B3835" t="s">
        <v>9</v>
      </c>
      <c r="C3835" t="s">
        <v>9</v>
      </c>
      <c r="D3835" s="2">
        <v>0</v>
      </c>
      <c r="E3835">
        <f>ROUND((E3834*D3835),4)</f>
        <v>0</v>
      </c>
    </row>
    <row r="3836" spans="1:5" x14ac:dyDescent="0.25">
      <c r="A3836" s="3" t="s">
        <v>165</v>
      </c>
      <c r="B3836" t="s">
        <v>9</v>
      </c>
      <c r="C3836" t="s">
        <v>9</v>
      </c>
      <c r="D3836" t="s">
        <v>9</v>
      </c>
      <c r="E3836">
        <f>SUM(E3834:E3835)</f>
        <v>22.255399999999998</v>
      </c>
    </row>
    <row r="3838" spans="1:5" x14ac:dyDescent="0.25">
      <c r="A3838" s="3" t="s">
        <v>1718</v>
      </c>
      <c r="B3838" t="s">
        <v>1074</v>
      </c>
    </row>
    <row r="3839" spans="1:5" ht="30" x14ac:dyDescent="0.25">
      <c r="A3839" s="3" t="s">
        <v>1719</v>
      </c>
    </row>
    <row r="3840" spans="1:5" x14ac:dyDescent="0.25">
      <c r="A3840" s="3" t="s">
        <v>166</v>
      </c>
    </row>
    <row r="3842" spans="1:5" x14ac:dyDescent="0.25">
      <c r="A3842" s="3" t="s">
        <v>156</v>
      </c>
      <c r="B3842" t="s">
        <v>157</v>
      </c>
      <c r="C3842" t="s">
        <v>158</v>
      </c>
      <c r="D3842" t="s">
        <v>159</v>
      </c>
      <c r="E3842" t="s">
        <v>160</v>
      </c>
    </row>
    <row r="3843" spans="1:5" x14ac:dyDescent="0.25">
      <c r="A3843" s="3" t="s">
        <v>1258</v>
      </c>
      <c r="B3843" t="s">
        <v>161</v>
      </c>
      <c r="C3843">
        <v>0.4</v>
      </c>
      <c r="D3843">
        <v>8.66</v>
      </c>
      <c r="E3843">
        <f>ROUND((C3843*D3843),4)</f>
        <v>3.464</v>
      </c>
    </row>
    <row r="3844" spans="1:5" x14ac:dyDescent="0.25">
      <c r="A3844" s="3" t="s">
        <v>1259</v>
      </c>
      <c r="B3844" t="s">
        <v>161</v>
      </c>
      <c r="C3844">
        <v>0.4</v>
      </c>
      <c r="D3844">
        <v>11.48</v>
      </c>
      <c r="E3844">
        <f>ROUND((C3844*D3844),4)</f>
        <v>4.5919999999999996</v>
      </c>
    </row>
    <row r="3845" spans="1:5" x14ac:dyDescent="0.25">
      <c r="A3845" s="3" t="s">
        <v>162</v>
      </c>
      <c r="B3845" t="s">
        <v>9</v>
      </c>
      <c r="C3845" t="s">
        <v>9</v>
      </c>
      <c r="D3845" t="s">
        <v>9</v>
      </c>
      <c r="E3845">
        <f>SUM(E3843:E3844)</f>
        <v>8.0559999999999992</v>
      </c>
    </row>
    <row r="3847" spans="1:5" x14ac:dyDescent="0.25">
      <c r="A3847" s="3" t="s">
        <v>167</v>
      </c>
      <c r="B3847" t="s">
        <v>157</v>
      </c>
      <c r="C3847" t="s">
        <v>158</v>
      </c>
      <c r="D3847" t="s">
        <v>159</v>
      </c>
      <c r="E3847" t="s">
        <v>160</v>
      </c>
    </row>
    <row r="3848" spans="1:5" x14ac:dyDescent="0.25">
      <c r="A3848" s="3" t="s">
        <v>1244</v>
      </c>
      <c r="B3848" t="s">
        <v>168</v>
      </c>
      <c r="C3848">
        <v>2.32E-3</v>
      </c>
      <c r="D3848">
        <v>6.93</v>
      </c>
      <c r="E3848">
        <f t="shared" ref="E3848:E3859" si="93">ROUND((C3848*D3848),4)</f>
        <v>1.61E-2</v>
      </c>
    </row>
    <row r="3849" spans="1:5" x14ac:dyDescent="0.25">
      <c r="A3849" s="3" t="s">
        <v>1245</v>
      </c>
      <c r="B3849" t="s">
        <v>186</v>
      </c>
      <c r="C3849">
        <v>1.1039999999999999E-2</v>
      </c>
      <c r="D3849">
        <v>33.270000000000003</v>
      </c>
      <c r="E3849">
        <f t="shared" si="93"/>
        <v>0.36730000000000002</v>
      </c>
    </row>
    <row r="3850" spans="1:5" x14ac:dyDescent="0.25">
      <c r="A3850" s="3" t="s">
        <v>1246</v>
      </c>
      <c r="B3850" t="s">
        <v>168</v>
      </c>
      <c r="C3850">
        <v>1.1039999999999999E-2</v>
      </c>
      <c r="D3850">
        <v>27.73</v>
      </c>
      <c r="E3850">
        <f t="shared" si="93"/>
        <v>0.30609999999999998</v>
      </c>
    </row>
    <row r="3851" spans="1:5" x14ac:dyDescent="0.25">
      <c r="A3851" s="3" t="s">
        <v>1247</v>
      </c>
      <c r="B3851" t="s">
        <v>168</v>
      </c>
      <c r="C3851">
        <v>1.1039999999999999E-2</v>
      </c>
      <c r="D3851">
        <v>11.73</v>
      </c>
      <c r="E3851">
        <f t="shared" si="93"/>
        <v>0.1295</v>
      </c>
    </row>
    <row r="3852" spans="1:5" x14ac:dyDescent="0.25">
      <c r="A3852" s="3" t="s">
        <v>1248</v>
      </c>
      <c r="B3852" t="s">
        <v>168</v>
      </c>
      <c r="C3852">
        <v>2.32E-3</v>
      </c>
      <c r="D3852">
        <v>93.94</v>
      </c>
      <c r="E3852">
        <f t="shared" si="93"/>
        <v>0.21790000000000001</v>
      </c>
    </row>
    <row r="3853" spans="1:5" ht="30" x14ac:dyDescent="0.25">
      <c r="A3853" s="3" t="s">
        <v>1250</v>
      </c>
      <c r="B3853" t="s">
        <v>168</v>
      </c>
      <c r="C3853">
        <v>2.32E-3</v>
      </c>
      <c r="D3853">
        <v>16</v>
      </c>
      <c r="E3853">
        <f t="shared" si="93"/>
        <v>3.7100000000000001E-2</v>
      </c>
    </row>
    <row r="3854" spans="1:5" x14ac:dyDescent="0.25">
      <c r="A3854" s="3" t="s">
        <v>1251</v>
      </c>
      <c r="B3854" t="s">
        <v>186</v>
      </c>
      <c r="C3854">
        <v>1.1039999999999999E-2</v>
      </c>
      <c r="D3854">
        <v>8.9</v>
      </c>
      <c r="E3854">
        <f t="shared" si="93"/>
        <v>9.8299999999999998E-2</v>
      </c>
    </row>
    <row r="3855" spans="1:5" ht="45" x14ac:dyDescent="0.25">
      <c r="A3855" s="3" t="s">
        <v>1720</v>
      </c>
      <c r="B3855" t="s">
        <v>168</v>
      </c>
      <c r="C3855">
        <v>1</v>
      </c>
      <c r="D3855">
        <v>5.03</v>
      </c>
      <c r="E3855">
        <f t="shared" si="93"/>
        <v>5.03</v>
      </c>
    </row>
    <row r="3856" spans="1:5" ht="30" x14ac:dyDescent="0.25">
      <c r="A3856" s="3" t="s">
        <v>1222</v>
      </c>
      <c r="B3856" t="s">
        <v>161</v>
      </c>
      <c r="C3856">
        <v>0.8</v>
      </c>
      <c r="D3856">
        <v>0.6</v>
      </c>
      <c r="E3856">
        <f t="shared" si="93"/>
        <v>0.48</v>
      </c>
    </row>
    <row r="3857" spans="1:5" ht="30" x14ac:dyDescent="0.25">
      <c r="A3857" s="3" t="s">
        <v>1223</v>
      </c>
      <c r="B3857" t="s">
        <v>161</v>
      </c>
      <c r="C3857">
        <v>0.8</v>
      </c>
      <c r="D3857">
        <v>0.7</v>
      </c>
      <c r="E3857">
        <f t="shared" si="93"/>
        <v>0.56000000000000005</v>
      </c>
    </row>
    <row r="3858" spans="1:5" ht="30" x14ac:dyDescent="0.25">
      <c r="A3858" s="3" t="s">
        <v>1224</v>
      </c>
      <c r="B3858" t="s">
        <v>161</v>
      </c>
      <c r="C3858">
        <v>0.8</v>
      </c>
      <c r="D3858">
        <v>0.09</v>
      </c>
      <c r="E3858">
        <f t="shared" si="93"/>
        <v>7.1999999999999995E-2</v>
      </c>
    </row>
    <row r="3859" spans="1:5" ht="30" x14ac:dyDescent="0.25">
      <c r="A3859" s="3" t="s">
        <v>1225</v>
      </c>
      <c r="B3859" t="s">
        <v>161</v>
      </c>
      <c r="C3859">
        <v>0.8</v>
      </c>
      <c r="D3859">
        <v>0.04</v>
      </c>
      <c r="E3859">
        <f t="shared" si="93"/>
        <v>3.2000000000000001E-2</v>
      </c>
    </row>
    <row r="3860" spans="1:5" x14ac:dyDescent="0.25">
      <c r="A3860" s="3" t="s">
        <v>162</v>
      </c>
      <c r="B3860" t="s">
        <v>9</v>
      </c>
      <c r="C3860" t="s">
        <v>9</v>
      </c>
      <c r="D3860" t="s">
        <v>9</v>
      </c>
      <c r="E3860">
        <f>SUM(E3848:E3859)</f>
        <v>7.3463000000000003</v>
      </c>
    </row>
    <row r="3862" spans="1:5" x14ac:dyDescent="0.25">
      <c r="A3862" s="3" t="s">
        <v>163</v>
      </c>
      <c r="B3862" t="s">
        <v>9</v>
      </c>
      <c r="C3862" t="s">
        <v>9</v>
      </c>
      <c r="D3862" t="s">
        <v>9</v>
      </c>
      <c r="E3862">
        <f>E3845+E3860</f>
        <v>15.4023</v>
      </c>
    </row>
    <row r="3863" spans="1:5" x14ac:dyDescent="0.25">
      <c r="A3863" s="3" t="s">
        <v>164</v>
      </c>
      <c r="B3863" t="s">
        <v>9</v>
      </c>
      <c r="C3863" t="s">
        <v>9</v>
      </c>
      <c r="D3863" s="2">
        <v>0</v>
      </c>
      <c r="E3863">
        <f>ROUND((E3862*D3863),4)</f>
        <v>0</v>
      </c>
    </row>
    <row r="3864" spans="1:5" x14ac:dyDescent="0.25">
      <c r="A3864" s="3" t="s">
        <v>165</v>
      </c>
      <c r="B3864" t="s">
        <v>9</v>
      </c>
      <c r="C3864" t="s">
        <v>9</v>
      </c>
      <c r="D3864" t="s">
        <v>9</v>
      </c>
      <c r="E3864">
        <f>SUM(E3862:E3863)</f>
        <v>15.4023</v>
      </c>
    </row>
    <row r="3866" spans="1:5" x14ac:dyDescent="0.25">
      <c r="A3866" s="3" t="s">
        <v>1721</v>
      </c>
      <c r="B3866" t="s">
        <v>1080</v>
      </c>
    </row>
    <row r="3867" spans="1:5" ht="30" x14ac:dyDescent="0.25">
      <c r="A3867" s="3" t="s">
        <v>1722</v>
      </c>
    </row>
    <row r="3868" spans="1:5" x14ac:dyDescent="0.25">
      <c r="A3868" s="3" t="s">
        <v>169</v>
      </c>
    </row>
    <row r="3870" spans="1:5" x14ac:dyDescent="0.25">
      <c r="A3870" s="3" t="s">
        <v>167</v>
      </c>
      <c r="B3870" t="s">
        <v>157</v>
      </c>
      <c r="C3870" t="s">
        <v>158</v>
      </c>
      <c r="D3870" t="s">
        <v>159</v>
      </c>
      <c r="E3870" t="s">
        <v>160</v>
      </c>
    </row>
    <row r="3871" spans="1:5" ht="30" x14ac:dyDescent="0.25">
      <c r="A3871" s="3" t="s">
        <v>1723</v>
      </c>
      <c r="B3871" t="s">
        <v>170</v>
      </c>
      <c r="C3871">
        <v>1</v>
      </c>
      <c r="D3871">
        <v>3.15</v>
      </c>
      <c r="E3871">
        <f>ROUND((C3871*D3871),4)</f>
        <v>3.15</v>
      </c>
    </row>
    <row r="3872" spans="1:5" x14ac:dyDescent="0.25">
      <c r="A3872" s="3" t="s">
        <v>162</v>
      </c>
      <c r="B3872" t="s">
        <v>9</v>
      </c>
      <c r="C3872" t="s">
        <v>9</v>
      </c>
      <c r="D3872" t="s">
        <v>9</v>
      </c>
      <c r="E3872">
        <f>SUM(E3871:E3871)</f>
        <v>3.15</v>
      </c>
    </row>
    <row r="3874" spans="1:5" x14ac:dyDescent="0.25">
      <c r="A3874" s="3" t="s">
        <v>163</v>
      </c>
      <c r="B3874" t="s">
        <v>9</v>
      </c>
      <c r="C3874" t="s">
        <v>9</v>
      </c>
      <c r="D3874" t="s">
        <v>9</v>
      </c>
      <c r="E3874">
        <f>E3872</f>
        <v>3.15</v>
      </c>
    </row>
    <row r="3875" spans="1:5" x14ac:dyDescent="0.25">
      <c r="A3875" s="3" t="s">
        <v>164</v>
      </c>
      <c r="B3875" t="s">
        <v>9</v>
      </c>
      <c r="C3875" t="s">
        <v>9</v>
      </c>
      <c r="D3875" s="2">
        <v>0</v>
      </c>
      <c r="E3875">
        <f>ROUND((E3874*D3875),4)</f>
        <v>0</v>
      </c>
    </row>
    <row r="3876" spans="1:5" x14ac:dyDescent="0.25">
      <c r="A3876" s="3" t="s">
        <v>165</v>
      </c>
      <c r="B3876" t="s">
        <v>9</v>
      </c>
      <c r="C3876" t="s">
        <v>9</v>
      </c>
      <c r="D3876" t="s">
        <v>9</v>
      </c>
      <c r="E3876">
        <f>SUM(E3874:E3875)</f>
        <v>3.15</v>
      </c>
    </row>
    <row r="3878" spans="1:5" x14ac:dyDescent="0.25">
      <c r="A3878" s="3" t="s">
        <v>1724</v>
      </c>
      <c r="B3878" t="s">
        <v>1084</v>
      </c>
    </row>
    <row r="3879" spans="1:5" ht="30" x14ac:dyDescent="0.25">
      <c r="A3879" s="3" t="s">
        <v>1725</v>
      </c>
    </row>
    <row r="3880" spans="1:5" x14ac:dyDescent="0.25">
      <c r="A3880" s="3" t="s">
        <v>169</v>
      </c>
    </row>
    <row r="3882" spans="1:5" x14ac:dyDescent="0.25">
      <c r="A3882" s="3" t="s">
        <v>167</v>
      </c>
      <c r="B3882" t="s">
        <v>157</v>
      </c>
      <c r="C3882" t="s">
        <v>158</v>
      </c>
      <c r="D3882" t="s">
        <v>159</v>
      </c>
      <c r="E3882" t="s">
        <v>160</v>
      </c>
    </row>
    <row r="3883" spans="1:5" ht="30" x14ac:dyDescent="0.25">
      <c r="A3883" s="3" t="s">
        <v>1726</v>
      </c>
      <c r="B3883" t="s">
        <v>170</v>
      </c>
      <c r="C3883">
        <v>1</v>
      </c>
      <c r="D3883">
        <v>5.2</v>
      </c>
      <c r="E3883">
        <f>ROUND((C3883*D3883),4)</f>
        <v>5.2</v>
      </c>
    </row>
    <row r="3884" spans="1:5" x14ac:dyDescent="0.25">
      <c r="A3884" s="3" t="s">
        <v>162</v>
      </c>
      <c r="B3884" t="s">
        <v>9</v>
      </c>
      <c r="C3884" t="s">
        <v>9</v>
      </c>
      <c r="D3884" t="s">
        <v>9</v>
      </c>
      <c r="E3884">
        <f>SUM(E3883:E3883)</f>
        <v>5.2</v>
      </c>
    </row>
    <row r="3886" spans="1:5" x14ac:dyDescent="0.25">
      <c r="A3886" s="3" t="s">
        <v>163</v>
      </c>
      <c r="B3886" t="s">
        <v>9</v>
      </c>
      <c r="C3886" t="s">
        <v>9</v>
      </c>
      <c r="D3886" t="s">
        <v>9</v>
      </c>
      <c r="E3886">
        <f>E3884</f>
        <v>5.2</v>
      </c>
    </row>
    <row r="3887" spans="1:5" x14ac:dyDescent="0.25">
      <c r="A3887" s="3" t="s">
        <v>164</v>
      </c>
      <c r="B3887" t="s">
        <v>9</v>
      </c>
      <c r="C3887" t="s">
        <v>9</v>
      </c>
      <c r="D3887" s="2">
        <v>0</v>
      </c>
      <c r="E3887">
        <f>ROUND((E3886*D3887),4)</f>
        <v>0</v>
      </c>
    </row>
    <row r="3888" spans="1:5" x14ac:dyDescent="0.25">
      <c r="A3888" s="3" t="s">
        <v>165</v>
      </c>
      <c r="B3888" t="s">
        <v>9</v>
      </c>
      <c r="C3888" t="s">
        <v>9</v>
      </c>
      <c r="D3888" t="s">
        <v>9</v>
      </c>
      <c r="E3888">
        <f>SUM(E3886:E3887)</f>
        <v>5.2</v>
      </c>
    </row>
    <row r="3890" spans="1:5" x14ac:dyDescent="0.25">
      <c r="A3890" s="3" t="s">
        <v>1727</v>
      </c>
      <c r="B3890" t="s">
        <v>1088</v>
      </c>
    </row>
    <row r="3891" spans="1:5" ht="30" x14ac:dyDescent="0.25">
      <c r="A3891" s="3" t="s">
        <v>1728</v>
      </c>
    </row>
    <row r="3892" spans="1:5" x14ac:dyDescent="0.25">
      <c r="A3892" s="3" t="s">
        <v>169</v>
      </c>
    </row>
    <row r="3894" spans="1:5" x14ac:dyDescent="0.25">
      <c r="A3894" s="3" t="s">
        <v>156</v>
      </c>
      <c r="B3894" t="s">
        <v>157</v>
      </c>
      <c r="C3894" t="s">
        <v>158</v>
      </c>
      <c r="D3894" t="s">
        <v>159</v>
      </c>
      <c r="E3894" t="s">
        <v>160</v>
      </c>
    </row>
    <row r="3895" spans="1:5" x14ac:dyDescent="0.25">
      <c r="A3895" s="3" t="s">
        <v>1302</v>
      </c>
      <c r="B3895" t="s">
        <v>161</v>
      </c>
      <c r="C3895">
        <v>0.12</v>
      </c>
      <c r="D3895">
        <v>6.41</v>
      </c>
      <c r="E3895">
        <f>ROUND((C3895*D3895),4)</f>
        <v>0.76919999999999999</v>
      </c>
    </row>
    <row r="3896" spans="1:5" x14ac:dyDescent="0.25">
      <c r="A3896" s="3" t="s">
        <v>1303</v>
      </c>
      <c r="B3896" t="s">
        <v>161</v>
      </c>
      <c r="C3896">
        <v>0.12</v>
      </c>
      <c r="D3896">
        <v>9.51</v>
      </c>
      <c r="E3896">
        <f>ROUND((C3896*D3896),4)</f>
        <v>1.1412</v>
      </c>
    </row>
    <row r="3897" spans="1:5" x14ac:dyDescent="0.25">
      <c r="A3897" s="3" t="s">
        <v>162</v>
      </c>
      <c r="B3897" t="s">
        <v>9</v>
      </c>
      <c r="C3897" t="s">
        <v>9</v>
      </c>
      <c r="D3897" t="s">
        <v>9</v>
      </c>
      <c r="E3897">
        <f>SUM(E3895:E3896)</f>
        <v>1.9104000000000001</v>
      </c>
    </row>
    <row r="3899" spans="1:5" x14ac:dyDescent="0.25">
      <c r="A3899" s="3" t="s">
        <v>167</v>
      </c>
      <c r="B3899" t="s">
        <v>157</v>
      </c>
      <c r="C3899" t="s">
        <v>158</v>
      </c>
      <c r="D3899" t="s">
        <v>159</v>
      </c>
      <c r="E3899" t="s">
        <v>160</v>
      </c>
    </row>
    <row r="3900" spans="1:5" ht="30" x14ac:dyDescent="0.25">
      <c r="A3900" s="3" t="s">
        <v>1305</v>
      </c>
      <c r="B3900" t="s">
        <v>168</v>
      </c>
      <c r="C3900">
        <v>1.9099999999999999E-2</v>
      </c>
      <c r="D3900">
        <v>2.35</v>
      </c>
      <c r="E3900">
        <f t="shared" ref="E3900:E3922" si="94">ROUND((C3900*D3900),4)</f>
        <v>4.4900000000000002E-2</v>
      </c>
    </row>
    <row r="3901" spans="1:5" x14ac:dyDescent="0.25">
      <c r="A3901" s="3" t="s">
        <v>1306</v>
      </c>
      <c r="B3901" t="s">
        <v>168</v>
      </c>
      <c r="C3901">
        <v>2.4400000000000002E-2</v>
      </c>
      <c r="D3901">
        <v>4.5</v>
      </c>
      <c r="E3901">
        <f t="shared" si="94"/>
        <v>0.10979999999999999</v>
      </c>
    </row>
    <row r="3902" spans="1:5" x14ac:dyDescent="0.25">
      <c r="A3902" s="3" t="s">
        <v>1307</v>
      </c>
      <c r="B3902" t="s">
        <v>168</v>
      </c>
      <c r="C3902">
        <v>4.0000000000000002E-4</v>
      </c>
      <c r="D3902">
        <v>48</v>
      </c>
      <c r="E3902">
        <f t="shared" si="94"/>
        <v>1.9199999999999998E-2</v>
      </c>
    </row>
    <row r="3903" spans="1:5" x14ac:dyDescent="0.25">
      <c r="A3903" s="3" t="s">
        <v>1308</v>
      </c>
      <c r="B3903" t="s">
        <v>1309</v>
      </c>
      <c r="C3903">
        <v>2.0000000000000001E-4</v>
      </c>
      <c r="D3903">
        <v>5</v>
      </c>
      <c r="E3903">
        <f t="shared" si="94"/>
        <v>1E-3</v>
      </c>
    </row>
    <row r="3904" spans="1:5" x14ac:dyDescent="0.25">
      <c r="A3904" s="3" t="s">
        <v>1310</v>
      </c>
      <c r="B3904" t="s">
        <v>168</v>
      </c>
      <c r="C3904">
        <v>0</v>
      </c>
      <c r="D3904">
        <v>6.5</v>
      </c>
      <c r="E3904">
        <f t="shared" si="94"/>
        <v>0</v>
      </c>
    </row>
    <row r="3905" spans="1:5" x14ac:dyDescent="0.25">
      <c r="A3905" s="3" t="s">
        <v>1311</v>
      </c>
      <c r="B3905" t="s">
        <v>168</v>
      </c>
      <c r="C3905">
        <v>0</v>
      </c>
      <c r="D3905">
        <v>15.39</v>
      </c>
      <c r="E3905">
        <f t="shared" si="94"/>
        <v>0</v>
      </c>
    </row>
    <row r="3906" spans="1:5" ht="30" x14ac:dyDescent="0.25">
      <c r="A3906" s="3" t="s">
        <v>1312</v>
      </c>
      <c r="B3906" t="s">
        <v>168</v>
      </c>
      <c r="C3906">
        <v>0</v>
      </c>
      <c r="D3906">
        <v>98.04</v>
      </c>
      <c r="E3906">
        <f t="shared" si="94"/>
        <v>0</v>
      </c>
    </row>
    <row r="3907" spans="1:5" x14ac:dyDescent="0.25">
      <c r="A3907" s="3" t="s">
        <v>1313</v>
      </c>
      <c r="B3907" t="s">
        <v>186</v>
      </c>
      <c r="C3907">
        <v>5.9999999999999995E-4</v>
      </c>
      <c r="D3907">
        <v>8.7899999999999991</v>
      </c>
      <c r="E3907">
        <f t="shared" si="94"/>
        <v>5.3E-3</v>
      </c>
    </row>
    <row r="3908" spans="1:5" ht="30" x14ac:dyDescent="0.25">
      <c r="A3908" s="3" t="s">
        <v>1314</v>
      </c>
      <c r="B3908" t="s">
        <v>186</v>
      </c>
      <c r="C3908">
        <v>2.0000000000000001E-4</v>
      </c>
      <c r="D3908">
        <v>32.85</v>
      </c>
      <c r="E3908">
        <f t="shared" si="94"/>
        <v>6.6E-3</v>
      </c>
    </row>
    <row r="3909" spans="1:5" x14ac:dyDescent="0.25">
      <c r="A3909" s="3" t="s">
        <v>1315</v>
      </c>
      <c r="B3909" t="s">
        <v>168</v>
      </c>
      <c r="C3909">
        <v>0</v>
      </c>
      <c r="D3909">
        <v>27.38</v>
      </c>
      <c r="E3909">
        <f t="shared" si="94"/>
        <v>0</v>
      </c>
    </row>
    <row r="3910" spans="1:5" x14ac:dyDescent="0.25">
      <c r="A3910" s="3" t="s">
        <v>1316</v>
      </c>
      <c r="B3910" t="s">
        <v>168</v>
      </c>
      <c r="C3910">
        <v>2.0000000000000001E-4</v>
      </c>
      <c r="D3910">
        <v>11.58</v>
      </c>
      <c r="E3910">
        <f t="shared" si="94"/>
        <v>2.3E-3</v>
      </c>
    </row>
    <row r="3911" spans="1:5" x14ac:dyDescent="0.25">
      <c r="A3911" s="3" t="s">
        <v>1317</v>
      </c>
      <c r="B3911" t="s">
        <v>168</v>
      </c>
      <c r="C3911">
        <v>0</v>
      </c>
      <c r="D3911">
        <v>17.95</v>
      </c>
      <c r="E3911">
        <f t="shared" si="94"/>
        <v>0</v>
      </c>
    </row>
    <row r="3912" spans="1:5" x14ac:dyDescent="0.25">
      <c r="A3912" s="3" t="s">
        <v>1318</v>
      </c>
      <c r="B3912" t="s">
        <v>168</v>
      </c>
      <c r="C3912">
        <v>0</v>
      </c>
      <c r="D3912">
        <v>49.1</v>
      </c>
      <c r="E3912">
        <f t="shared" si="94"/>
        <v>0</v>
      </c>
    </row>
    <row r="3913" spans="1:5" x14ac:dyDescent="0.25">
      <c r="A3913" s="3" t="s">
        <v>1319</v>
      </c>
      <c r="B3913" t="s">
        <v>168</v>
      </c>
      <c r="C3913">
        <v>0</v>
      </c>
      <c r="D3913">
        <v>32.6</v>
      </c>
      <c r="E3913">
        <f t="shared" si="94"/>
        <v>0</v>
      </c>
    </row>
    <row r="3914" spans="1:5" ht="30" x14ac:dyDescent="0.25">
      <c r="A3914" s="3" t="s">
        <v>1729</v>
      </c>
      <c r="B3914" t="s">
        <v>170</v>
      </c>
      <c r="C3914">
        <v>1</v>
      </c>
      <c r="D3914">
        <v>7.87</v>
      </c>
      <c r="E3914">
        <f t="shared" si="94"/>
        <v>7.87</v>
      </c>
    </row>
    <row r="3915" spans="1:5" x14ac:dyDescent="0.25">
      <c r="A3915" s="3" t="s">
        <v>1320</v>
      </c>
      <c r="B3915" t="s">
        <v>168</v>
      </c>
      <c r="C3915">
        <v>1E-3</v>
      </c>
      <c r="D3915">
        <v>80</v>
      </c>
      <c r="E3915">
        <f t="shared" si="94"/>
        <v>0.08</v>
      </c>
    </row>
    <row r="3916" spans="1:5" x14ac:dyDescent="0.25">
      <c r="A3916" s="3" t="s">
        <v>1321</v>
      </c>
      <c r="B3916" t="s">
        <v>168</v>
      </c>
      <c r="C3916">
        <v>1E-3</v>
      </c>
      <c r="D3916">
        <v>1.6</v>
      </c>
      <c r="E3916">
        <f t="shared" si="94"/>
        <v>1.6000000000000001E-3</v>
      </c>
    </row>
    <row r="3917" spans="1:5" x14ac:dyDescent="0.25">
      <c r="A3917" s="3" t="s">
        <v>1322</v>
      </c>
      <c r="B3917" t="s">
        <v>168</v>
      </c>
      <c r="C3917">
        <v>4.0000000000000002E-4</v>
      </c>
      <c r="D3917">
        <v>32.979999999999997</v>
      </c>
      <c r="E3917">
        <f t="shared" si="94"/>
        <v>1.32E-2</v>
      </c>
    </row>
    <row r="3918" spans="1:5" x14ac:dyDescent="0.25">
      <c r="A3918" s="3" t="s">
        <v>1323</v>
      </c>
      <c r="B3918" t="s">
        <v>168</v>
      </c>
      <c r="C3918">
        <v>0</v>
      </c>
      <c r="D3918">
        <v>10.95</v>
      </c>
      <c r="E3918">
        <f t="shared" si="94"/>
        <v>0</v>
      </c>
    </row>
    <row r="3919" spans="1:5" x14ac:dyDescent="0.25">
      <c r="A3919" s="3" t="s">
        <v>1324</v>
      </c>
      <c r="B3919" t="s">
        <v>168</v>
      </c>
      <c r="C3919">
        <v>0</v>
      </c>
      <c r="D3919">
        <v>17.29</v>
      </c>
      <c r="E3919">
        <f t="shared" si="94"/>
        <v>0</v>
      </c>
    </row>
    <row r="3920" spans="1:5" x14ac:dyDescent="0.25">
      <c r="A3920" s="3" t="s">
        <v>1325</v>
      </c>
      <c r="B3920" t="s">
        <v>168</v>
      </c>
      <c r="C3920">
        <v>1E-3</v>
      </c>
      <c r="D3920">
        <v>5.65</v>
      </c>
      <c r="E3920">
        <f t="shared" si="94"/>
        <v>5.7000000000000002E-3</v>
      </c>
    </row>
    <row r="3921" spans="1:5" x14ac:dyDescent="0.25">
      <c r="A3921" s="3" t="s">
        <v>1326</v>
      </c>
      <c r="B3921" t="s">
        <v>182</v>
      </c>
      <c r="C3921">
        <v>0</v>
      </c>
      <c r="D3921">
        <v>197</v>
      </c>
      <c r="E3921">
        <f t="shared" si="94"/>
        <v>0</v>
      </c>
    </row>
    <row r="3922" spans="1:5" ht="30" x14ac:dyDescent="0.25">
      <c r="A3922" s="3" t="s">
        <v>1327</v>
      </c>
      <c r="B3922" t="s">
        <v>168</v>
      </c>
      <c r="C3922">
        <v>2.4400000000000002E-2</v>
      </c>
      <c r="D3922">
        <v>2.5</v>
      </c>
      <c r="E3922">
        <f t="shared" si="94"/>
        <v>6.0999999999999999E-2</v>
      </c>
    </row>
    <row r="3923" spans="1:5" x14ac:dyDescent="0.25">
      <c r="A3923" s="3" t="s">
        <v>162</v>
      </c>
      <c r="B3923" t="s">
        <v>9</v>
      </c>
      <c r="C3923" t="s">
        <v>9</v>
      </c>
      <c r="D3923" t="s">
        <v>9</v>
      </c>
      <c r="E3923">
        <f>SUM(E3900:E3922)</f>
        <v>8.2205999999999992</v>
      </c>
    </row>
    <row r="3925" spans="1:5" x14ac:dyDescent="0.25">
      <c r="A3925" s="3" t="s">
        <v>163</v>
      </c>
      <c r="B3925" t="s">
        <v>9</v>
      </c>
      <c r="C3925" t="s">
        <v>9</v>
      </c>
      <c r="D3925" t="s">
        <v>9</v>
      </c>
      <c r="E3925">
        <f>E3897+E3923</f>
        <v>10.131</v>
      </c>
    </row>
    <row r="3926" spans="1:5" x14ac:dyDescent="0.25">
      <c r="A3926" s="3" t="s">
        <v>164</v>
      </c>
      <c r="B3926" t="s">
        <v>9</v>
      </c>
      <c r="C3926" t="s">
        <v>9</v>
      </c>
      <c r="D3926" s="2">
        <v>0</v>
      </c>
      <c r="E3926">
        <f>ROUND((E3925*D3926),4)</f>
        <v>0</v>
      </c>
    </row>
    <row r="3927" spans="1:5" x14ac:dyDescent="0.25">
      <c r="A3927" s="3" t="s">
        <v>165</v>
      </c>
      <c r="B3927" t="s">
        <v>9</v>
      </c>
      <c r="C3927" t="s">
        <v>9</v>
      </c>
      <c r="D3927" t="s">
        <v>9</v>
      </c>
      <c r="E3927">
        <f>SUM(E3925:E3926)</f>
        <v>10.131</v>
      </c>
    </row>
    <row r="3929" spans="1:5" x14ac:dyDescent="0.25">
      <c r="A3929" s="3" t="s">
        <v>1730</v>
      </c>
      <c r="B3929" t="s">
        <v>113</v>
      </c>
    </row>
    <row r="3930" spans="1:5" ht="30" x14ac:dyDescent="0.25">
      <c r="A3930" s="3" t="s">
        <v>315</v>
      </c>
    </row>
    <row r="3931" spans="1:5" x14ac:dyDescent="0.25">
      <c r="A3931" s="3" t="s">
        <v>180</v>
      </c>
    </row>
    <row r="3933" spans="1:5" x14ac:dyDescent="0.25">
      <c r="A3933" s="3" t="s">
        <v>156</v>
      </c>
      <c r="B3933" t="s">
        <v>157</v>
      </c>
      <c r="C3933" t="s">
        <v>158</v>
      </c>
      <c r="D3933" t="s">
        <v>159</v>
      </c>
      <c r="E3933" t="s">
        <v>160</v>
      </c>
    </row>
    <row r="3934" spans="1:5" x14ac:dyDescent="0.25">
      <c r="A3934" s="3" t="s">
        <v>1242</v>
      </c>
      <c r="B3934" t="s">
        <v>161</v>
      </c>
      <c r="C3934">
        <v>2.5499999999999998</v>
      </c>
      <c r="D3934">
        <v>7.68</v>
      </c>
      <c r="E3934">
        <f>ROUND((C3934*D3934),4)</f>
        <v>19.584</v>
      </c>
    </row>
    <row r="3935" spans="1:5" x14ac:dyDescent="0.25">
      <c r="A3935" s="3" t="s">
        <v>162</v>
      </c>
      <c r="B3935" t="s">
        <v>9</v>
      </c>
      <c r="C3935" t="s">
        <v>9</v>
      </c>
      <c r="D3935" t="s">
        <v>9</v>
      </c>
      <c r="E3935">
        <f>SUM(E3934:E3934)</f>
        <v>19.584</v>
      </c>
    </row>
    <row r="3937" spans="1:5" x14ac:dyDescent="0.25">
      <c r="A3937" s="3" t="s">
        <v>167</v>
      </c>
      <c r="B3937" t="s">
        <v>157</v>
      </c>
      <c r="C3937" t="s">
        <v>158</v>
      </c>
      <c r="D3937" t="s">
        <v>159</v>
      </c>
      <c r="E3937" t="s">
        <v>160</v>
      </c>
    </row>
    <row r="3938" spans="1:5" x14ac:dyDescent="0.25">
      <c r="A3938" s="3" t="s">
        <v>1244</v>
      </c>
      <c r="B3938" t="s">
        <v>168</v>
      </c>
      <c r="C3938">
        <v>7.3949999999999997E-3</v>
      </c>
      <c r="D3938">
        <v>6.93</v>
      </c>
      <c r="E3938">
        <f t="shared" ref="E3938:E3948" si="95">ROUND((C3938*D3938),4)</f>
        <v>5.1200000000000002E-2</v>
      </c>
    </row>
    <row r="3939" spans="1:5" x14ac:dyDescent="0.25">
      <c r="A3939" s="3" t="s">
        <v>1245</v>
      </c>
      <c r="B3939" t="s">
        <v>186</v>
      </c>
      <c r="C3939">
        <v>3.5189999999999999E-2</v>
      </c>
      <c r="D3939">
        <v>33.270000000000003</v>
      </c>
      <c r="E3939">
        <f t="shared" si="95"/>
        <v>1.1708000000000001</v>
      </c>
    </row>
    <row r="3940" spans="1:5" x14ac:dyDescent="0.25">
      <c r="A3940" s="3" t="s">
        <v>1246</v>
      </c>
      <c r="B3940" t="s">
        <v>168</v>
      </c>
      <c r="C3940">
        <v>3.5189999999999999E-2</v>
      </c>
      <c r="D3940">
        <v>27.73</v>
      </c>
      <c r="E3940">
        <f t="shared" si="95"/>
        <v>0.9758</v>
      </c>
    </row>
    <row r="3941" spans="1:5" x14ac:dyDescent="0.25">
      <c r="A3941" s="3" t="s">
        <v>1247</v>
      </c>
      <c r="B3941" t="s">
        <v>168</v>
      </c>
      <c r="C3941">
        <v>3.5189999999999999E-2</v>
      </c>
      <c r="D3941">
        <v>11.73</v>
      </c>
      <c r="E3941">
        <f t="shared" si="95"/>
        <v>0.4128</v>
      </c>
    </row>
    <row r="3942" spans="1:5" x14ac:dyDescent="0.25">
      <c r="A3942" s="3" t="s">
        <v>1248</v>
      </c>
      <c r="B3942" t="s">
        <v>168</v>
      </c>
      <c r="C3942">
        <v>7.3949999999999997E-3</v>
      </c>
      <c r="D3942">
        <v>93.94</v>
      </c>
      <c r="E3942">
        <f t="shared" si="95"/>
        <v>0.69469999999999998</v>
      </c>
    </row>
    <row r="3943" spans="1:5" ht="30" x14ac:dyDescent="0.25">
      <c r="A3943" s="3" t="s">
        <v>1250</v>
      </c>
      <c r="B3943" t="s">
        <v>168</v>
      </c>
      <c r="C3943">
        <v>7.3949999999999997E-3</v>
      </c>
      <c r="D3943">
        <v>16</v>
      </c>
      <c r="E3943">
        <f t="shared" si="95"/>
        <v>0.1183</v>
      </c>
    </row>
    <row r="3944" spans="1:5" x14ac:dyDescent="0.25">
      <c r="A3944" s="3" t="s">
        <v>1251</v>
      </c>
      <c r="B3944" t="s">
        <v>186</v>
      </c>
      <c r="C3944">
        <v>3.5189999999999999E-2</v>
      </c>
      <c r="D3944">
        <v>8.9</v>
      </c>
      <c r="E3944">
        <f t="shared" si="95"/>
        <v>0.31319999999999998</v>
      </c>
    </row>
    <row r="3945" spans="1:5" ht="30" x14ac:dyDescent="0.25">
      <c r="A3945" s="3" t="s">
        <v>1222</v>
      </c>
      <c r="B3945" t="s">
        <v>161</v>
      </c>
      <c r="C3945">
        <v>2.5499999999999998</v>
      </c>
      <c r="D3945">
        <v>0.6</v>
      </c>
      <c r="E3945">
        <f t="shared" si="95"/>
        <v>1.53</v>
      </c>
    </row>
    <row r="3946" spans="1:5" ht="30" x14ac:dyDescent="0.25">
      <c r="A3946" s="3" t="s">
        <v>1223</v>
      </c>
      <c r="B3946" t="s">
        <v>161</v>
      </c>
      <c r="C3946">
        <v>2.5499999999999998</v>
      </c>
      <c r="D3946">
        <v>0.7</v>
      </c>
      <c r="E3946">
        <f t="shared" si="95"/>
        <v>1.7849999999999999</v>
      </c>
    </row>
    <row r="3947" spans="1:5" ht="30" x14ac:dyDescent="0.25">
      <c r="A3947" s="3" t="s">
        <v>1224</v>
      </c>
      <c r="B3947" t="s">
        <v>161</v>
      </c>
      <c r="C3947">
        <v>2.5499999999999998</v>
      </c>
      <c r="D3947">
        <v>0.09</v>
      </c>
      <c r="E3947">
        <f t="shared" si="95"/>
        <v>0.22950000000000001</v>
      </c>
    </row>
    <row r="3948" spans="1:5" ht="30" x14ac:dyDescent="0.25">
      <c r="A3948" s="3" t="s">
        <v>1225</v>
      </c>
      <c r="B3948" t="s">
        <v>161</v>
      </c>
      <c r="C3948">
        <v>2.5499999999999998</v>
      </c>
      <c r="D3948">
        <v>0.04</v>
      </c>
      <c r="E3948">
        <f t="shared" si="95"/>
        <v>0.10199999999999999</v>
      </c>
    </row>
    <row r="3949" spans="1:5" x14ac:dyDescent="0.25">
      <c r="A3949" s="3" t="s">
        <v>162</v>
      </c>
      <c r="B3949" t="s">
        <v>9</v>
      </c>
      <c r="C3949" t="s">
        <v>9</v>
      </c>
      <c r="D3949" t="s">
        <v>9</v>
      </c>
      <c r="E3949">
        <f>SUM(E3938:E3948)</f>
        <v>7.3833000000000002</v>
      </c>
    </row>
    <row r="3951" spans="1:5" x14ac:dyDescent="0.25">
      <c r="A3951" s="3" t="s">
        <v>163</v>
      </c>
      <c r="B3951" t="s">
        <v>9</v>
      </c>
      <c r="C3951" t="s">
        <v>9</v>
      </c>
      <c r="D3951" t="s">
        <v>9</v>
      </c>
      <c r="E3951">
        <f>E3935+E3949</f>
        <v>26.967300000000002</v>
      </c>
    </row>
    <row r="3952" spans="1:5" x14ac:dyDescent="0.25">
      <c r="A3952" s="3" t="s">
        <v>164</v>
      </c>
      <c r="B3952" t="s">
        <v>9</v>
      </c>
      <c r="C3952" t="s">
        <v>9</v>
      </c>
      <c r="D3952" s="2">
        <v>0</v>
      </c>
      <c r="E3952">
        <f>ROUND((E3951*D3952),4)</f>
        <v>0</v>
      </c>
    </row>
    <row r="3953" spans="1:5" x14ac:dyDescent="0.25">
      <c r="A3953" s="3" t="s">
        <v>165</v>
      </c>
      <c r="B3953" t="s">
        <v>9</v>
      </c>
      <c r="C3953" t="s">
        <v>9</v>
      </c>
      <c r="D3953" t="s">
        <v>9</v>
      </c>
      <c r="E3953">
        <f>SUM(E3951:E3952)</f>
        <v>26.967300000000002</v>
      </c>
    </row>
    <row r="3955" spans="1:5" x14ac:dyDescent="0.25">
      <c r="A3955" s="3" t="s">
        <v>1731</v>
      </c>
      <c r="B3955" t="s">
        <v>115</v>
      </c>
    </row>
    <row r="3956" spans="1:5" ht="45" x14ac:dyDescent="0.25">
      <c r="A3956" s="3" t="s">
        <v>1732</v>
      </c>
    </row>
    <row r="3957" spans="1:5" x14ac:dyDescent="0.25">
      <c r="A3957" s="3" t="s">
        <v>169</v>
      </c>
    </row>
    <row r="3959" spans="1:5" x14ac:dyDescent="0.25">
      <c r="A3959" s="3" t="s">
        <v>156</v>
      </c>
      <c r="B3959" t="s">
        <v>157</v>
      </c>
      <c r="C3959" t="s">
        <v>158</v>
      </c>
      <c r="D3959" t="s">
        <v>159</v>
      </c>
      <c r="E3959" t="s">
        <v>160</v>
      </c>
    </row>
    <row r="3960" spans="1:5" x14ac:dyDescent="0.25">
      <c r="A3960" s="3" t="s">
        <v>1258</v>
      </c>
      <c r="B3960" t="s">
        <v>161</v>
      </c>
      <c r="C3960">
        <v>0.5</v>
      </c>
      <c r="D3960">
        <v>8.66</v>
      </c>
      <c r="E3960">
        <f>ROUND((C3960*D3960),4)</f>
        <v>4.33</v>
      </c>
    </row>
    <row r="3961" spans="1:5" x14ac:dyDescent="0.25">
      <c r="A3961" s="3" t="s">
        <v>1259</v>
      </c>
      <c r="B3961" t="s">
        <v>161</v>
      </c>
      <c r="C3961">
        <v>0.5</v>
      </c>
      <c r="D3961">
        <v>11.48</v>
      </c>
      <c r="E3961">
        <f>ROUND((C3961*D3961),4)</f>
        <v>5.74</v>
      </c>
    </row>
    <row r="3962" spans="1:5" x14ac:dyDescent="0.25">
      <c r="A3962" s="3" t="s">
        <v>162</v>
      </c>
      <c r="B3962" t="s">
        <v>9</v>
      </c>
      <c r="C3962" t="s">
        <v>9</v>
      </c>
      <c r="D3962" t="s">
        <v>9</v>
      </c>
      <c r="E3962">
        <f>SUM(E3960:E3961)</f>
        <v>10.07</v>
      </c>
    </row>
    <row r="3964" spans="1:5" x14ac:dyDescent="0.25">
      <c r="A3964" s="3" t="s">
        <v>167</v>
      </c>
      <c r="B3964" t="s">
        <v>157</v>
      </c>
      <c r="C3964" t="s">
        <v>158</v>
      </c>
      <c r="D3964" t="s">
        <v>159</v>
      </c>
      <c r="E3964" t="s">
        <v>160</v>
      </c>
    </row>
    <row r="3965" spans="1:5" x14ac:dyDescent="0.25">
      <c r="A3965" s="3" t="s">
        <v>1244</v>
      </c>
      <c r="B3965" t="s">
        <v>168</v>
      </c>
      <c r="C3965">
        <v>2.8999999999999998E-3</v>
      </c>
      <c r="D3965">
        <v>6.93</v>
      </c>
      <c r="E3965">
        <f t="shared" ref="E3965:E3976" si="96">ROUND((C3965*D3965),4)</f>
        <v>2.01E-2</v>
      </c>
    </row>
    <row r="3966" spans="1:5" x14ac:dyDescent="0.25">
      <c r="A3966" s="3" t="s">
        <v>1245</v>
      </c>
      <c r="B3966" t="s">
        <v>186</v>
      </c>
      <c r="C3966">
        <v>1.38E-2</v>
      </c>
      <c r="D3966">
        <v>33.270000000000003</v>
      </c>
      <c r="E3966">
        <f t="shared" si="96"/>
        <v>0.45910000000000001</v>
      </c>
    </row>
    <row r="3967" spans="1:5" x14ac:dyDescent="0.25">
      <c r="A3967" s="3" t="s">
        <v>1246</v>
      </c>
      <c r="B3967" t="s">
        <v>168</v>
      </c>
      <c r="C3967">
        <v>1.38E-2</v>
      </c>
      <c r="D3967">
        <v>27.73</v>
      </c>
      <c r="E3967">
        <f t="shared" si="96"/>
        <v>0.38269999999999998</v>
      </c>
    </row>
    <row r="3968" spans="1:5" x14ac:dyDescent="0.25">
      <c r="A3968" s="3" t="s">
        <v>1247</v>
      </c>
      <c r="B3968" t="s">
        <v>168</v>
      </c>
      <c r="C3968">
        <v>1.38E-2</v>
      </c>
      <c r="D3968">
        <v>11.73</v>
      </c>
      <c r="E3968">
        <f t="shared" si="96"/>
        <v>0.16189999999999999</v>
      </c>
    </row>
    <row r="3969" spans="1:5" x14ac:dyDescent="0.25">
      <c r="A3969" s="3" t="s">
        <v>1248</v>
      </c>
      <c r="B3969" t="s">
        <v>168</v>
      </c>
      <c r="C3969">
        <v>2.8999999999999998E-3</v>
      </c>
      <c r="D3969">
        <v>93.94</v>
      </c>
      <c r="E3969">
        <f t="shared" si="96"/>
        <v>0.27239999999999998</v>
      </c>
    </row>
    <row r="3970" spans="1:5" x14ac:dyDescent="0.25">
      <c r="A3970" s="3" t="s">
        <v>1733</v>
      </c>
      <c r="B3970" t="s">
        <v>170</v>
      </c>
      <c r="C3970">
        <v>1</v>
      </c>
      <c r="D3970">
        <v>7.46</v>
      </c>
      <c r="E3970">
        <f t="shared" si="96"/>
        <v>7.46</v>
      </c>
    </row>
    <row r="3971" spans="1:5" ht="30" x14ac:dyDescent="0.25">
      <c r="A3971" s="3" t="s">
        <v>1250</v>
      </c>
      <c r="B3971" t="s">
        <v>168</v>
      </c>
      <c r="C3971">
        <v>2.8999999999999998E-3</v>
      </c>
      <c r="D3971">
        <v>16</v>
      </c>
      <c r="E3971">
        <f t="shared" si="96"/>
        <v>4.6399999999999997E-2</v>
      </c>
    </row>
    <row r="3972" spans="1:5" x14ac:dyDescent="0.25">
      <c r="A3972" s="3" t="s">
        <v>1251</v>
      </c>
      <c r="B3972" t="s">
        <v>186</v>
      </c>
      <c r="C3972">
        <v>1.38E-2</v>
      </c>
      <c r="D3972">
        <v>8.9</v>
      </c>
      <c r="E3972">
        <f t="shared" si="96"/>
        <v>0.12280000000000001</v>
      </c>
    </row>
    <row r="3973" spans="1:5" ht="30" x14ac:dyDescent="0.25">
      <c r="A3973" s="3" t="s">
        <v>1222</v>
      </c>
      <c r="B3973" t="s">
        <v>161</v>
      </c>
      <c r="C3973">
        <v>1</v>
      </c>
      <c r="D3973">
        <v>0.6</v>
      </c>
      <c r="E3973">
        <f t="shared" si="96"/>
        <v>0.6</v>
      </c>
    </row>
    <row r="3974" spans="1:5" ht="30" x14ac:dyDescent="0.25">
      <c r="A3974" s="3" t="s">
        <v>1223</v>
      </c>
      <c r="B3974" t="s">
        <v>161</v>
      </c>
      <c r="C3974">
        <v>1</v>
      </c>
      <c r="D3974">
        <v>0.7</v>
      </c>
      <c r="E3974">
        <f t="shared" si="96"/>
        <v>0.7</v>
      </c>
    </row>
    <row r="3975" spans="1:5" ht="30" x14ac:dyDescent="0.25">
      <c r="A3975" s="3" t="s">
        <v>1224</v>
      </c>
      <c r="B3975" t="s">
        <v>161</v>
      </c>
      <c r="C3975">
        <v>1</v>
      </c>
      <c r="D3975">
        <v>0.09</v>
      </c>
      <c r="E3975">
        <f t="shared" si="96"/>
        <v>0.09</v>
      </c>
    </row>
    <row r="3976" spans="1:5" ht="30" x14ac:dyDescent="0.25">
      <c r="A3976" s="3" t="s">
        <v>1225</v>
      </c>
      <c r="B3976" t="s">
        <v>161</v>
      </c>
      <c r="C3976">
        <v>1</v>
      </c>
      <c r="D3976">
        <v>0.04</v>
      </c>
      <c r="E3976">
        <f t="shared" si="96"/>
        <v>0.04</v>
      </c>
    </row>
    <row r="3977" spans="1:5" x14ac:dyDescent="0.25">
      <c r="A3977" s="3" t="s">
        <v>162</v>
      </c>
      <c r="B3977" t="s">
        <v>9</v>
      </c>
      <c r="C3977" t="s">
        <v>9</v>
      </c>
      <c r="D3977" t="s">
        <v>9</v>
      </c>
      <c r="E3977">
        <f>SUM(E3965:E3976)</f>
        <v>10.355399999999998</v>
      </c>
    </row>
    <row r="3979" spans="1:5" x14ac:dyDescent="0.25">
      <c r="A3979" s="3" t="s">
        <v>163</v>
      </c>
      <c r="B3979" t="s">
        <v>9</v>
      </c>
      <c r="C3979" t="s">
        <v>9</v>
      </c>
      <c r="D3979" t="s">
        <v>9</v>
      </c>
      <c r="E3979">
        <f>E3962+E3977</f>
        <v>20.425399999999996</v>
      </c>
    </row>
    <row r="3980" spans="1:5" x14ac:dyDescent="0.25">
      <c r="A3980" s="3" t="s">
        <v>164</v>
      </c>
      <c r="B3980" t="s">
        <v>9</v>
      </c>
      <c r="C3980" t="s">
        <v>9</v>
      </c>
      <c r="D3980" s="2">
        <v>0</v>
      </c>
      <c r="E3980">
        <f>ROUND((E3979*D3980),4)</f>
        <v>0</v>
      </c>
    </row>
    <row r="3981" spans="1:5" x14ac:dyDescent="0.25">
      <c r="A3981" s="3" t="s">
        <v>165</v>
      </c>
      <c r="B3981" t="s">
        <v>9</v>
      </c>
      <c r="C3981" t="s">
        <v>9</v>
      </c>
      <c r="D3981" t="s">
        <v>9</v>
      </c>
      <c r="E3981">
        <f>SUM(E3979:E3980)</f>
        <v>20.425399999999996</v>
      </c>
    </row>
    <row r="3983" spans="1:5" x14ac:dyDescent="0.25">
      <c r="A3983" s="3" t="s">
        <v>1734</v>
      </c>
      <c r="B3983" t="s">
        <v>116</v>
      </c>
    </row>
    <row r="3984" spans="1:5" ht="30" x14ac:dyDescent="0.25">
      <c r="A3984" s="3" t="s">
        <v>316</v>
      </c>
    </row>
    <row r="3985" spans="1:5" x14ac:dyDescent="0.25">
      <c r="A3985" s="3" t="s">
        <v>180</v>
      </c>
    </row>
    <row r="3987" spans="1:5" x14ac:dyDescent="0.25">
      <c r="A3987" s="3" t="s">
        <v>183</v>
      </c>
      <c r="B3987" t="s">
        <v>157</v>
      </c>
      <c r="C3987" t="s">
        <v>158</v>
      </c>
      <c r="D3987" t="s">
        <v>159</v>
      </c>
      <c r="E3987" t="s">
        <v>160</v>
      </c>
    </row>
    <row r="3988" spans="1:5" ht="30" x14ac:dyDescent="0.25">
      <c r="A3988" s="3" t="s">
        <v>1735</v>
      </c>
      <c r="B3988" t="s">
        <v>161</v>
      </c>
      <c r="C3988">
        <v>0.3</v>
      </c>
      <c r="D3988">
        <v>0.71</v>
      </c>
      <c r="E3988">
        <f>ROUND((C3988*D3988),4)</f>
        <v>0.21299999999999999</v>
      </c>
    </row>
    <row r="3989" spans="1:5" x14ac:dyDescent="0.25">
      <c r="A3989" s="3" t="s">
        <v>162</v>
      </c>
      <c r="B3989" t="s">
        <v>9</v>
      </c>
      <c r="C3989" t="s">
        <v>9</v>
      </c>
      <c r="D3989" t="s">
        <v>9</v>
      </c>
      <c r="E3989">
        <f>SUM(E3988:E3988)</f>
        <v>0.21299999999999999</v>
      </c>
    </row>
    <row r="3991" spans="1:5" x14ac:dyDescent="0.25">
      <c r="A3991" s="3" t="s">
        <v>156</v>
      </c>
      <c r="B3991" t="s">
        <v>157</v>
      </c>
      <c r="C3991" t="s">
        <v>158</v>
      </c>
      <c r="D3991" t="s">
        <v>159</v>
      </c>
      <c r="E3991" t="s">
        <v>160</v>
      </c>
    </row>
    <row r="3992" spans="1:5" x14ac:dyDescent="0.25">
      <c r="A3992" s="3" t="s">
        <v>1736</v>
      </c>
      <c r="B3992" t="s">
        <v>161</v>
      </c>
      <c r="C3992">
        <v>0.6</v>
      </c>
      <c r="D3992">
        <v>11.48</v>
      </c>
      <c r="E3992">
        <f>ROUND((C3992*D3992),4)</f>
        <v>6.8879999999999999</v>
      </c>
    </row>
    <row r="3993" spans="1:5" x14ac:dyDescent="0.25">
      <c r="A3993" s="3" t="s">
        <v>1241</v>
      </c>
      <c r="B3993" t="s">
        <v>161</v>
      </c>
      <c r="C3993">
        <v>0.6</v>
      </c>
      <c r="D3993">
        <v>11.48</v>
      </c>
      <c r="E3993">
        <f>ROUND((C3993*D3993),4)</f>
        <v>6.8879999999999999</v>
      </c>
    </row>
    <row r="3994" spans="1:5" x14ac:dyDescent="0.25">
      <c r="A3994" s="3" t="s">
        <v>1452</v>
      </c>
      <c r="B3994" t="s">
        <v>161</v>
      </c>
      <c r="C3994">
        <v>0.6</v>
      </c>
      <c r="D3994">
        <v>11.48</v>
      </c>
      <c r="E3994">
        <f>ROUND((C3994*D3994),4)</f>
        <v>6.8879999999999999</v>
      </c>
    </row>
    <row r="3995" spans="1:5" x14ac:dyDescent="0.25">
      <c r="A3995" s="3" t="s">
        <v>1242</v>
      </c>
      <c r="B3995" t="s">
        <v>161</v>
      </c>
      <c r="C3995">
        <v>1.6</v>
      </c>
      <c r="D3995">
        <v>7.68</v>
      </c>
      <c r="E3995">
        <f>ROUND((C3995*D3995),4)</f>
        <v>12.288</v>
      </c>
    </row>
    <row r="3996" spans="1:5" x14ac:dyDescent="0.25">
      <c r="A3996" s="3" t="s">
        <v>162</v>
      </c>
      <c r="B3996" t="s">
        <v>9</v>
      </c>
      <c r="C3996" t="s">
        <v>9</v>
      </c>
      <c r="D3996" t="s">
        <v>9</v>
      </c>
      <c r="E3996">
        <f>SUM(E3992:E3995)</f>
        <v>32.951999999999998</v>
      </c>
    </row>
    <row r="3998" spans="1:5" x14ac:dyDescent="0.25">
      <c r="A3998" s="3" t="s">
        <v>167</v>
      </c>
      <c r="B3998" t="s">
        <v>157</v>
      </c>
      <c r="C3998" t="s">
        <v>158</v>
      </c>
      <c r="D3998" t="s">
        <v>159</v>
      </c>
      <c r="E3998" t="s">
        <v>160</v>
      </c>
    </row>
    <row r="3999" spans="1:5" x14ac:dyDescent="0.25">
      <c r="A3999" s="3" t="s">
        <v>1244</v>
      </c>
      <c r="B3999" t="s">
        <v>168</v>
      </c>
      <c r="C3999">
        <v>9.8600000000000007E-3</v>
      </c>
      <c r="D3999">
        <v>6.93</v>
      </c>
      <c r="E3999">
        <f t="shared" ref="E3999:E4010" si="97">ROUND((C3999*D3999),4)</f>
        <v>6.83E-2</v>
      </c>
    </row>
    <row r="4000" spans="1:5" x14ac:dyDescent="0.25">
      <c r="A4000" s="3" t="s">
        <v>1245</v>
      </c>
      <c r="B4000" t="s">
        <v>186</v>
      </c>
      <c r="C4000">
        <v>4.6920000000000003E-2</v>
      </c>
      <c r="D4000">
        <v>33.270000000000003</v>
      </c>
      <c r="E4000">
        <f t="shared" si="97"/>
        <v>1.5609999999999999</v>
      </c>
    </row>
    <row r="4001" spans="1:5" x14ac:dyDescent="0.25">
      <c r="A4001" s="3" t="s">
        <v>1246</v>
      </c>
      <c r="B4001" t="s">
        <v>168</v>
      </c>
      <c r="C4001">
        <v>4.6920000000000003E-2</v>
      </c>
      <c r="D4001">
        <v>27.73</v>
      </c>
      <c r="E4001">
        <f t="shared" si="97"/>
        <v>1.3010999999999999</v>
      </c>
    </row>
    <row r="4002" spans="1:5" x14ac:dyDescent="0.25">
      <c r="A4002" s="3" t="s">
        <v>1247</v>
      </c>
      <c r="B4002" t="s">
        <v>168</v>
      </c>
      <c r="C4002">
        <v>4.6920000000000003E-2</v>
      </c>
      <c r="D4002">
        <v>11.73</v>
      </c>
      <c r="E4002">
        <f t="shared" si="97"/>
        <v>0.5504</v>
      </c>
    </row>
    <row r="4003" spans="1:5" x14ac:dyDescent="0.25">
      <c r="A4003" s="3" t="s">
        <v>1248</v>
      </c>
      <c r="B4003" t="s">
        <v>168</v>
      </c>
      <c r="C4003">
        <v>9.8600000000000007E-3</v>
      </c>
      <c r="D4003">
        <v>93.94</v>
      </c>
      <c r="E4003">
        <f t="shared" si="97"/>
        <v>0.92620000000000002</v>
      </c>
    </row>
    <row r="4004" spans="1:5" ht="45" x14ac:dyDescent="0.25">
      <c r="A4004" s="3" t="s">
        <v>1737</v>
      </c>
      <c r="B4004" t="s">
        <v>181</v>
      </c>
      <c r="C4004">
        <v>1.05</v>
      </c>
      <c r="D4004">
        <v>272.79000000000002</v>
      </c>
      <c r="E4004">
        <f t="shared" si="97"/>
        <v>286.42950000000002</v>
      </c>
    </row>
    <row r="4005" spans="1:5" ht="30" x14ac:dyDescent="0.25">
      <c r="A4005" s="3" t="s">
        <v>1250</v>
      </c>
      <c r="B4005" t="s">
        <v>168</v>
      </c>
      <c r="C4005">
        <v>9.8600000000000007E-3</v>
      </c>
      <c r="D4005">
        <v>16</v>
      </c>
      <c r="E4005">
        <f t="shared" si="97"/>
        <v>0.1578</v>
      </c>
    </row>
    <row r="4006" spans="1:5" x14ac:dyDescent="0.25">
      <c r="A4006" s="3" t="s">
        <v>1251</v>
      </c>
      <c r="B4006" t="s">
        <v>186</v>
      </c>
      <c r="C4006">
        <v>4.6920000000000003E-2</v>
      </c>
      <c r="D4006">
        <v>8.9</v>
      </c>
      <c r="E4006">
        <f t="shared" si="97"/>
        <v>0.41760000000000003</v>
      </c>
    </row>
    <row r="4007" spans="1:5" ht="30" x14ac:dyDescent="0.25">
      <c r="A4007" s="3" t="s">
        <v>1222</v>
      </c>
      <c r="B4007" t="s">
        <v>161</v>
      </c>
      <c r="C4007">
        <v>3.4</v>
      </c>
      <c r="D4007">
        <v>0.6</v>
      </c>
      <c r="E4007">
        <f t="shared" si="97"/>
        <v>2.04</v>
      </c>
    </row>
    <row r="4008" spans="1:5" ht="30" x14ac:dyDescent="0.25">
      <c r="A4008" s="3" t="s">
        <v>1223</v>
      </c>
      <c r="B4008" t="s">
        <v>161</v>
      </c>
      <c r="C4008">
        <v>3.4</v>
      </c>
      <c r="D4008">
        <v>0.7</v>
      </c>
      <c r="E4008">
        <f t="shared" si="97"/>
        <v>2.38</v>
      </c>
    </row>
    <row r="4009" spans="1:5" ht="30" x14ac:dyDescent="0.25">
      <c r="A4009" s="3" t="s">
        <v>1224</v>
      </c>
      <c r="B4009" t="s">
        <v>161</v>
      </c>
      <c r="C4009">
        <v>3.4</v>
      </c>
      <c r="D4009">
        <v>0.09</v>
      </c>
      <c r="E4009">
        <f t="shared" si="97"/>
        <v>0.30599999999999999</v>
      </c>
    </row>
    <row r="4010" spans="1:5" ht="30" x14ac:dyDescent="0.25">
      <c r="A4010" s="3" t="s">
        <v>1225</v>
      </c>
      <c r="B4010" t="s">
        <v>161</v>
      </c>
      <c r="C4010">
        <v>3.4</v>
      </c>
      <c r="D4010">
        <v>0.04</v>
      </c>
      <c r="E4010">
        <f t="shared" si="97"/>
        <v>0.13600000000000001</v>
      </c>
    </row>
    <row r="4011" spans="1:5" x14ac:dyDescent="0.25">
      <c r="A4011" s="3" t="s">
        <v>162</v>
      </c>
      <c r="B4011" t="s">
        <v>9</v>
      </c>
      <c r="C4011" t="s">
        <v>9</v>
      </c>
      <c r="D4011" t="s">
        <v>9</v>
      </c>
      <c r="E4011">
        <f>SUM(E3999:E4010)</f>
        <v>296.27390000000003</v>
      </c>
    </row>
    <row r="4013" spans="1:5" x14ac:dyDescent="0.25">
      <c r="A4013" s="3" t="s">
        <v>163</v>
      </c>
      <c r="B4013" t="s">
        <v>9</v>
      </c>
      <c r="C4013" t="s">
        <v>9</v>
      </c>
      <c r="D4013" t="s">
        <v>9</v>
      </c>
      <c r="E4013">
        <f>E3989+E3996+E4011</f>
        <v>329.43890000000005</v>
      </c>
    </row>
    <row r="4014" spans="1:5" x14ac:dyDescent="0.25">
      <c r="A4014" s="3" t="s">
        <v>164</v>
      </c>
      <c r="B4014" t="s">
        <v>9</v>
      </c>
      <c r="C4014" t="s">
        <v>9</v>
      </c>
      <c r="D4014" s="2">
        <v>0</v>
      </c>
      <c r="E4014">
        <f>ROUND((E4013*D4014),4)</f>
        <v>0</v>
      </c>
    </row>
    <row r="4015" spans="1:5" x14ac:dyDescent="0.25">
      <c r="A4015" s="3" t="s">
        <v>165</v>
      </c>
      <c r="B4015" t="s">
        <v>9</v>
      </c>
      <c r="C4015" t="s">
        <v>9</v>
      </c>
      <c r="D4015" t="s">
        <v>9</v>
      </c>
      <c r="E4015">
        <f>SUM(E4013:E4014)</f>
        <v>329.43890000000005</v>
      </c>
    </row>
    <row r="4017" spans="1:5" x14ac:dyDescent="0.25">
      <c r="A4017" s="3" t="s">
        <v>1738</v>
      </c>
      <c r="B4017" t="s">
        <v>118</v>
      </c>
    </row>
    <row r="4018" spans="1:5" ht="60" x14ac:dyDescent="0.25">
      <c r="A4018" s="3" t="s">
        <v>317</v>
      </c>
    </row>
    <row r="4019" spans="1:5" x14ac:dyDescent="0.25">
      <c r="A4019" s="3" t="s">
        <v>180</v>
      </c>
    </row>
    <row r="4021" spans="1:5" x14ac:dyDescent="0.25">
      <c r="A4021" s="3" t="s">
        <v>183</v>
      </c>
      <c r="B4021" t="s">
        <v>157</v>
      </c>
      <c r="C4021" t="s">
        <v>158</v>
      </c>
      <c r="D4021" t="s">
        <v>159</v>
      </c>
      <c r="E4021" t="s">
        <v>160</v>
      </c>
    </row>
    <row r="4022" spans="1:5" ht="60" x14ac:dyDescent="0.25">
      <c r="A4022" s="3" t="s">
        <v>1739</v>
      </c>
      <c r="B4022" t="s">
        <v>168</v>
      </c>
      <c r="C4022">
        <v>2.1799999999999999E-6</v>
      </c>
      <c r="D4022" s="1">
        <v>198000</v>
      </c>
      <c r="E4022">
        <f>ROUND((C4022*D4022),4)</f>
        <v>0.43159999999999998</v>
      </c>
    </row>
    <row r="4023" spans="1:5" ht="30" x14ac:dyDescent="0.25">
      <c r="A4023" s="3" t="s">
        <v>1740</v>
      </c>
      <c r="B4023" t="s">
        <v>168</v>
      </c>
      <c r="C4023">
        <v>3.3609999999999998E-5</v>
      </c>
      <c r="D4023" s="1">
        <v>9800</v>
      </c>
      <c r="E4023">
        <f>ROUND((C4023*D4023),4)</f>
        <v>0.32940000000000003</v>
      </c>
    </row>
    <row r="4024" spans="1:5" x14ac:dyDescent="0.25">
      <c r="A4024" s="3" t="s">
        <v>162</v>
      </c>
      <c r="B4024" t="s">
        <v>9</v>
      </c>
      <c r="C4024" t="s">
        <v>9</v>
      </c>
      <c r="D4024" t="s">
        <v>9</v>
      </c>
      <c r="E4024">
        <f>SUM(E4022:E4023)</f>
        <v>0.76100000000000001</v>
      </c>
    </row>
    <row r="4026" spans="1:5" x14ac:dyDescent="0.25">
      <c r="A4026" s="3" t="s">
        <v>156</v>
      </c>
      <c r="B4026" t="s">
        <v>157</v>
      </c>
      <c r="C4026" t="s">
        <v>158</v>
      </c>
      <c r="D4026" t="s">
        <v>159</v>
      </c>
      <c r="E4026" t="s">
        <v>160</v>
      </c>
    </row>
    <row r="4027" spans="1:5" x14ac:dyDescent="0.25">
      <c r="A4027" s="3" t="s">
        <v>1741</v>
      </c>
      <c r="B4027" t="s">
        <v>161</v>
      </c>
      <c r="C4027">
        <v>1.4999999999999999E-2</v>
      </c>
      <c r="D4027">
        <v>12.14</v>
      </c>
      <c r="E4027">
        <f>ROUND((C4027*D4027),4)</f>
        <v>0.18210000000000001</v>
      </c>
    </row>
    <row r="4028" spans="1:5" x14ac:dyDescent="0.25">
      <c r="A4028" s="3" t="s">
        <v>1242</v>
      </c>
      <c r="B4028" t="s">
        <v>161</v>
      </c>
      <c r="C4028">
        <v>0.59670000000000001</v>
      </c>
      <c r="D4028">
        <v>7.68</v>
      </c>
      <c r="E4028">
        <f>ROUND((C4028*D4028),4)</f>
        <v>4.5827</v>
      </c>
    </row>
    <row r="4029" spans="1:5" x14ac:dyDescent="0.25">
      <c r="A4029" s="3" t="s">
        <v>162</v>
      </c>
      <c r="B4029" t="s">
        <v>9</v>
      </c>
      <c r="C4029" t="s">
        <v>9</v>
      </c>
      <c r="D4029" t="s">
        <v>9</v>
      </c>
      <c r="E4029">
        <f>SUM(E4027:E4028)</f>
        <v>4.7648000000000001</v>
      </c>
    </row>
    <row r="4031" spans="1:5" x14ac:dyDescent="0.25">
      <c r="A4031" s="3" t="s">
        <v>167</v>
      </c>
      <c r="B4031" t="s">
        <v>157</v>
      </c>
      <c r="C4031" t="s">
        <v>158</v>
      </c>
      <c r="D4031" t="s">
        <v>159</v>
      </c>
      <c r="E4031" t="s">
        <v>160</v>
      </c>
    </row>
    <row r="4032" spans="1:5" x14ac:dyDescent="0.25">
      <c r="A4032" s="3" t="s">
        <v>1244</v>
      </c>
      <c r="B4032" t="s">
        <v>168</v>
      </c>
      <c r="C4032">
        <v>1.73043E-3</v>
      </c>
      <c r="D4032">
        <v>6.93</v>
      </c>
      <c r="E4032">
        <f t="shared" ref="E4032:E4043" si="98">ROUND((C4032*D4032),4)</f>
        <v>1.2E-2</v>
      </c>
    </row>
    <row r="4033" spans="1:5" x14ac:dyDescent="0.25">
      <c r="A4033" s="3" t="s">
        <v>1245</v>
      </c>
      <c r="B4033" t="s">
        <v>186</v>
      </c>
      <c r="C4033">
        <v>8.4414599999999996E-3</v>
      </c>
      <c r="D4033">
        <v>33.270000000000003</v>
      </c>
      <c r="E4033">
        <f t="shared" si="98"/>
        <v>0.28079999999999999</v>
      </c>
    </row>
    <row r="4034" spans="1:5" x14ac:dyDescent="0.25">
      <c r="A4034" s="3" t="s">
        <v>1246</v>
      </c>
      <c r="B4034" t="s">
        <v>168</v>
      </c>
      <c r="C4034">
        <v>8.4414599999999996E-3</v>
      </c>
      <c r="D4034">
        <v>27.73</v>
      </c>
      <c r="E4034">
        <f t="shared" si="98"/>
        <v>0.2341</v>
      </c>
    </row>
    <row r="4035" spans="1:5" x14ac:dyDescent="0.25">
      <c r="A4035" s="3" t="s">
        <v>1247</v>
      </c>
      <c r="B4035" t="s">
        <v>168</v>
      </c>
      <c r="C4035">
        <v>8.4414599999999996E-3</v>
      </c>
      <c r="D4035">
        <v>11.73</v>
      </c>
      <c r="E4035">
        <f t="shared" si="98"/>
        <v>9.9000000000000005E-2</v>
      </c>
    </row>
    <row r="4036" spans="1:5" x14ac:dyDescent="0.25">
      <c r="A4036" s="3" t="s">
        <v>1248</v>
      </c>
      <c r="B4036" t="s">
        <v>168</v>
      </c>
      <c r="C4036">
        <v>1.73043E-3</v>
      </c>
      <c r="D4036">
        <v>93.94</v>
      </c>
      <c r="E4036">
        <f t="shared" si="98"/>
        <v>0.16259999999999999</v>
      </c>
    </row>
    <row r="4037" spans="1:5" ht="30" x14ac:dyDescent="0.25">
      <c r="A4037" s="3" t="s">
        <v>1250</v>
      </c>
      <c r="B4037" t="s">
        <v>168</v>
      </c>
      <c r="C4037">
        <v>1.73043E-3</v>
      </c>
      <c r="D4037">
        <v>16</v>
      </c>
      <c r="E4037">
        <f t="shared" si="98"/>
        <v>2.7699999999999999E-2</v>
      </c>
    </row>
    <row r="4038" spans="1:5" x14ac:dyDescent="0.25">
      <c r="A4038" s="3" t="s">
        <v>1251</v>
      </c>
      <c r="B4038" t="s">
        <v>186</v>
      </c>
      <c r="C4038">
        <v>8.4414599999999996E-3</v>
      </c>
      <c r="D4038">
        <v>8.9</v>
      </c>
      <c r="E4038">
        <f t="shared" si="98"/>
        <v>7.51E-2</v>
      </c>
    </row>
    <row r="4039" spans="1:5" x14ac:dyDescent="0.25">
      <c r="A4039" s="3" t="s">
        <v>1742</v>
      </c>
      <c r="B4039" t="s">
        <v>178</v>
      </c>
      <c r="C4039">
        <v>0.16586999999999999</v>
      </c>
      <c r="D4039">
        <v>2.8</v>
      </c>
      <c r="E4039">
        <f t="shared" si="98"/>
        <v>0.46439999999999998</v>
      </c>
    </row>
    <row r="4040" spans="1:5" ht="30" x14ac:dyDescent="0.25">
      <c r="A4040" s="3" t="s">
        <v>1222</v>
      </c>
      <c r="B4040" t="s">
        <v>161</v>
      </c>
      <c r="C4040">
        <v>0.61170000000000002</v>
      </c>
      <c r="D4040">
        <v>0.6</v>
      </c>
      <c r="E4040">
        <f t="shared" si="98"/>
        <v>0.36699999999999999</v>
      </c>
    </row>
    <row r="4041" spans="1:5" ht="30" x14ac:dyDescent="0.25">
      <c r="A4041" s="3" t="s">
        <v>1223</v>
      </c>
      <c r="B4041" t="s">
        <v>161</v>
      </c>
      <c r="C4041">
        <v>0.61170000000000002</v>
      </c>
      <c r="D4041">
        <v>0.7</v>
      </c>
      <c r="E4041">
        <f t="shared" si="98"/>
        <v>0.42820000000000003</v>
      </c>
    </row>
    <row r="4042" spans="1:5" ht="30" x14ac:dyDescent="0.25">
      <c r="A4042" s="3" t="s">
        <v>1224</v>
      </c>
      <c r="B4042" t="s">
        <v>161</v>
      </c>
      <c r="C4042">
        <v>0.61170000000000002</v>
      </c>
      <c r="D4042">
        <v>0.09</v>
      </c>
      <c r="E4042">
        <f t="shared" si="98"/>
        <v>5.5100000000000003E-2</v>
      </c>
    </row>
    <row r="4043" spans="1:5" ht="30" x14ac:dyDescent="0.25">
      <c r="A4043" s="3" t="s">
        <v>1225</v>
      </c>
      <c r="B4043" t="s">
        <v>161</v>
      </c>
      <c r="C4043">
        <v>0.61170000000000002</v>
      </c>
      <c r="D4043">
        <v>0.04</v>
      </c>
      <c r="E4043">
        <f t="shared" si="98"/>
        <v>2.4500000000000001E-2</v>
      </c>
    </row>
    <row r="4044" spans="1:5" x14ac:dyDescent="0.25">
      <c r="A4044" s="3" t="s">
        <v>162</v>
      </c>
      <c r="B4044" t="s">
        <v>9</v>
      </c>
      <c r="C4044" t="s">
        <v>9</v>
      </c>
      <c r="D4044" t="s">
        <v>9</v>
      </c>
      <c r="E4044">
        <f>SUM(E4032:E4043)</f>
        <v>2.2305000000000001</v>
      </c>
    </row>
    <row r="4046" spans="1:5" x14ac:dyDescent="0.25">
      <c r="A4046" s="3" t="s">
        <v>163</v>
      </c>
      <c r="B4046" t="s">
        <v>9</v>
      </c>
      <c r="C4046" t="s">
        <v>9</v>
      </c>
      <c r="D4046" t="s">
        <v>9</v>
      </c>
      <c r="E4046">
        <f>E4024+E4029+E4044</f>
        <v>7.7563000000000004</v>
      </c>
    </row>
    <row r="4047" spans="1:5" x14ac:dyDescent="0.25">
      <c r="A4047" s="3" t="s">
        <v>164</v>
      </c>
      <c r="B4047" t="s">
        <v>9</v>
      </c>
      <c r="C4047" t="s">
        <v>9</v>
      </c>
      <c r="D4047" s="2">
        <v>0</v>
      </c>
      <c r="E4047">
        <f>ROUND((E4046*D4047),4)</f>
        <v>0</v>
      </c>
    </row>
    <row r="4048" spans="1:5" x14ac:dyDescent="0.25">
      <c r="A4048" s="3" t="s">
        <v>165</v>
      </c>
      <c r="B4048" t="s">
        <v>9</v>
      </c>
      <c r="C4048" t="s">
        <v>9</v>
      </c>
      <c r="D4048" t="s">
        <v>9</v>
      </c>
      <c r="E4048">
        <f>SUM(E4046:E4047)</f>
        <v>7.7563000000000004</v>
      </c>
    </row>
    <row r="4050" spans="1:5" x14ac:dyDescent="0.25">
      <c r="A4050" s="3" t="s">
        <v>1743</v>
      </c>
      <c r="B4050" t="s">
        <v>120</v>
      </c>
    </row>
    <row r="4051" spans="1:5" x14ac:dyDescent="0.25">
      <c r="A4051" s="3" t="s">
        <v>318</v>
      </c>
    </row>
    <row r="4052" spans="1:5" x14ac:dyDescent="0.25">
      <c r="A4052" s="3" t="s">
        <v>175</v>
      </c>
    </row>
    <row r="4054" spans="1:5" x14ac:dyDescent="0.25">
      <c r="A4054" s="3" t="s">
        <v>156</v>
      </c>
      <c r="B4054" t="s">
        <v>157</v>
      </c>
      <c r="C4054" t="s">
        <v>158</v>
      </c>
      <c r="D4054" t="s">
        <v>159</v>
      </c>
      <c r="E4054" t="s">
        <v>160</v>
      </c>
    </row>
    <row r="4055" spans="1:5" x14ac:dyDescent="0.25">
      <c r="A4055" s="3" t="s">
        <v>1744</v>
      </c>
      <c r="B4055" t="s">
        <v>161</v>
      </c>
      <c r="C4055">
        <v>0.1</v>
      </c>
      <c r="D4055">
        <v>8.6999999999999993</v>
      </c>
      <c r="E4055">
        <f>ROUND((C4055*D4055),4)</f>
        <v>0.87</v>
      </c>
    </row>
    <row r="4056" spans="1:5" x14ac:dyDescent="0.25">
      <c r="A4056" s="3" t="s">
        <v>1242</v>
      </c>
      <c r="B4056" t="s">
        <v>161</v>
      </c>
      <c r="C4056">
        <v>0.1</v>
      </c>
      <c r="D4056">
        <v>7.68</v>
      </c>
      <c r="E4056">
        <f>ROUND((C4056*D4056),4)</f>
        <v>0.76800000000000002</v>
      </c>
    </row>
    <row r="4057" spans="1:5" x14ac:dyDescent="0.25">
      <c r="A4057" s="3" t="s">
        <v>162</v>
      </c>
      <c r="B4057" t="s">
        <v>9</v>
      </c>
      <c r="C4057" t="s">
        <v>9</v>
      </c>
      <c r="D4057" t="s">
        <v>9</v>
      </c>
      <c r="E4057">
        <f>SUM(E4055:E4056)</f>
        <v>1.6379999999999999</v>
      </c>
    </row>
    <row r="4059" spans="1:5" x14ac:dyDescent="0.25">
      <c r="A4059" s="3" t="s">
        <v>167</v>
      </c>
      <c r="B4059" t="s">
        <v>157</v>
      </c>
      <c r="C4059" t="s">
        <v>158</v>
      </c>
      <c r="D4059" t="s">
        <v>159</v>
      </c>
      <c r="E4059" t="s">
        <v>160</v>
      </c>
    </row>
    <row r="4060" spans="1:5" x14ac:dyDescent="0.25">
      <c r="A4060" s="3" t="s">
        <v>1745</v>
      </c>
      <c r="B4060" t="s">
        <v>181</v>
      </c>
      <c r="C4060">
        <v>5.0000000000000001E-3</v>
      </c>
      <c r="D4060">
        <v>98</v>
      </c>
      <c r="E4060">
        <f t="shared" ref="E4060:E4074" si="99">ROUND((C4060*D4060),4)</f>
        <v>0.49</v>
      </c>
    </row>
    <row r="4061" spans="1:5" x14ac:dyDescent="0.25">
      <c r="A4061" s="3" t="s">
        <v>1244</v>
      </c>
      <c r="B4061" t="s">
        <v>168</v>
      </c>
      <c r="C4061">
        <v>5.8E-4</v>
      </c>
      <c r="D4061">
        <v>6.93</v>
      </c>
      <c r="E4061">
        <f t="shared" si="99"/>
        <v>4.0000000000000001E-3</v>
      </c>
    </row>
    <row r="4062" spans="1:5" x14ac:dyDescent="0.25">
      <c r="A4062" s="3" t="s">
        <v>1245</v>
      </c>
      <c r="B4062" t="s">
        <v>186</v>
      </c>
      <c r="C4062">
        <v>2.7599999999999999E-3</v>
      </c>
      <c r="D4062">
        <v>33.270000000000003</v>
      </c>
      <c r="E4062">
        <f t="shared" si="99"/>
        <v>9.1800000000000007E-2</v>
      </c>
    </row>
    <row r="4063" spans="1:5" ht="30" x14ac:dyDescent="0.25">
      <c r="A4063" s="3" t="s">
        <v>1746</v>
      </c>
      <c r="B4063" t="s">
        <v>179</v>
      </c>
      <c r="C4063">
        <v>0.15</v>
      </c>
      <c r="D4063">
        <v>0.08</v>
      </c>
      <c r="E4063">
        <f t="shared" si="99"/>
        <v>1.2E-2</v>
      </c>
    </row>
    <row r="4064" spans="1:5" x14ac:dyDescent="0.25">
      <c r="A4064" s="3" t="s">
        <v>1246</v>
      </c>
      <c r="B4064" t="s">
        <v>168</v>
      </c>
      <c r="C4064">
        <v>2.7599999999999999E-3</v>
      </c>
      <c r="D4064">
        <v>27.73</v>
      </c>
      <c r="E4064">
        <f t="shared" si="99"/>
        <v>7.6499999999999999E-2</v>
      </c>
    </row>
    <row r="4065" spans="1:5" x14ac:dyDescent="0.25">
      <c r="A4065" s="3" t="s">
        <v>1247</v>
      </c>
      <c r="B4065" t="s">
        <v>168</v>
      </c>
      <c r="C4065">
        <v>2.7599999999999999E-3</v>
      </c>
      <c r="D4065">
        <v>11.73</v>
      </c>
      <c r="E4065">
        <f t="shared" si="99"/>
        <v>3.2399999999999998E-2</v>
      </c>
    </row>
    <row r="4066" spans="1:5" x14ac:dyDescent="0.25">
      <c r="A4066" s="3" t="s">
        <v>1248</v>
      </c>
      <c r="B4066" t="s">
        <v>168</v>
      </c>
      <c r="C4066">
        <v>5.8E-4</v>
      </c>
      <c r="D4066">
        <v>93.94</v>
      </c>
      <c r="E4066">
        <f t="shared" si="99"/>
        <v>5.45E-2</v>
      </c>
    </row>
    <row r="4067" spans="1:5" ht="30" x14ac:dyDescent="0.25">
      <c r="A4067" s="3" t="s">
        <v>1250</v>
      </c>
      <c r="B4067" t="s">
        <v>168</v>
      </c>
      <c r="C4067">
        <v>5.8E-4</v>
      </c>
      <c r="D4067">
        <v>16</v>
      </c>
      <c r="E4067">
        <f t="shared" si="99"/>
        <v>9.2999999999999992E-3</v>
      </c>
    </row>
    <row r="4068" spans="1:5" x14ac:dyDescent="0.25">
      <c r="A4068" s="3" t="s">
        <v>1747</v>
      </c>
      <c r="B4068" t="s">
        <v>179</v>
      </c>
      <c r="C4068">
        <v>0.1</v>
      </c>
      <c r="D4068">
        <v>1.38</v>
      </c>
      <c r="E4068">
        <f t="shared" si="99"/>
        <v>0.13800000000000001</v>
      </c>
    </row>
    <row r="4069" spans="1:5" x14ac:dyDescent="0.25">
      <c r="A4069" s="3" t="s">
        <v>1748</v>
      </c>
      <c r="B4069" t="s">
        <v>176</v>
      </c>
      <c r="C4069">
        <v>1</v>
      </c>
      <c r="D4069">
        <v>6.13</v>
      </c>
      <c r="E4069">
        <f t="shared" si="99"/>
        <v>6.13</v>
      </c>
    </row>
    <row r="4070" spans="1:5" x14ac:dyDescent="0.25">
      <c r="A4070" s="3" t="s">
        <v>1251</v>
      </c>
      <c r="B4070" t="s">
        <v>186</v>
      </c>
      <c r="C4070">
        <v>2.7599999999999999E-3</v>
      </c>
      <c r="D4070">
        <v>8.9</v>
      </c>
      <c r="E4070">
        <f t="shared" si="99"/>
        <v>2.46E-2</v>
      </c>
    </row>
    <row r="4071" spans="1:5" ht="30" x14ac:dyDescent="0.25">
      <c r="A4071" s="3" t="s">
        <v>1222</v>
      </c>
      <c r="B4071" t="s">
        <v>161</v>
      </c>
      <c r="C4071">
        <v>0.2</v>
      </c>
      <c r="D4071">
        <v>0.6</v>
      </c>
      <c r="E4071">
        <f t="shared" si="99"/>
        <v>0.12</v>
      </c>
    </row>
    <row r="4072" spans="1:5" ht="30" x14ac:dyDescent="0.25">
      <c r="A4072" s="3" t="s">
        <v>1223</v>
      </c>
      <c r="B4072" t="s">
        <v>161</v>
      </c>
      <c r="C4072">
        <v>0.2</v>
      </c>
      <c r="D4072">
        <v>0.7</v>
      </c>
      <c r="E4072">
        <f t="shared" si="99"/>
        <v>0.14000000000000001</v>
      </c>
    </row>
    <row r="4073" spans="1:5" ht="30" x14ac:dyDescent="0.25">
      <c r="A4073" s="3" t="s">
        <v>1224</v>
      </c>
      <c r="B4073" t="s">
        <v>161</v>
      </c>
      <c r="C4073">
        <v>0.2</v>
      </c>
      <c r="D4073">
        <v>0.09</v>
      </c>
      <c r="E4073">
        <f t="shared" si="99"/>
        <v>1.7999999999999999E-2</v>
      </c>
    </row>
    <row r="4074" spans="1:5" ht="30" x14ac:dyDescent="0.25">
      <c r="A4074" s="3" t="s">
        <v>1225</v>
      </c>
      <c r="B4074" t="s">
        <v>161</v>
      </c>
      <c r="C4074">
        <v>0.2</v>
      </c>
      <c r="D4074">
        <v>0.04</v>
      </c>
      <c r="E4074">
        <f t="shared" si="99"/>
        <v>8.0000000000000002E-3</v>
      </c>
    </row>
    <row r="4075" spans="1:5" x14ac:dyDescent="0.25">
      <c r="A4075" s="3" t="s">
        <v>162</v>
      </c>
      <c r="B4075" t="s">
        <v>9</v>
      </c>
      <c r="C4075" t="s">
        <v>9</v>
      </c>
      <c r="D4075" t="s">
        <v>9</v>
      </c>
      <c r="E4075">
        <f>SUM(E4060:E4074)</f>
        <v>7.3491</v>
      </c>
    </row>
    <row r="4077" spans="1:5" x14ac:dyDescent="0.25">
      <c r="A4077" s="3" t="s">
        <v>163</v>
      </c>
      <c r="B4077" t="s">
        <v>9</v>
      </c>
      <c r="C4077" t="s">
        <v>9</v>
      </c>
      <c r="D4077" t="s">
        <v>9</v>
      </c>
      <c r="E4077">
        <f>E4057+E4075</f>
        <v>8.9870999999999999</v>
      </c>
    </row>
    <row r="4078" spans="1:5" x14ac:dyDescent="0.25">
      <c r="A4078" s="3" t="s">
        <v>164</v>
      </c>
      <c r="B4078" t="s">
        <v>9</v>
      </c>
      <c r="C4078" t="s">
        <v>9</v>
      </c>
      <c r="D4078" s="2">
        <v>0</v>
      </c>
      <c r="E4078">
        <f>ROUND((E4077*D4078),4)</f>
        <v>0</v>
      </c>
    </row>
    <row r="4079" spans="1:5" x14ac:dyDescent="0.25">
      <c r="A4079" s="3" t="s">
        <v>165</v>
      </c>
      <c r="B4079" t="s">
        <v>9</v>
      </c>
      <c r="C4079" t="s">
        <v>9</v>
      </c>
      <c r="D4079" t="s">
        <v>9</v>
      </c>
      <c r="E4079">
        <f>SUM(E4077:E4078)</f>
        <v>8.9870999999999999</v>
      </c>
    </row>
    <row r="4081" spans="1:5" x14ac:dyDescent="0.25">
      <c r="A4081" s="3" t="s">
        <v>1749</v>
      </c>
      <c r="B4081" t="s">
        <v>94</v>
      </c>
    </row>
    <row r="4082" spans="1:5" ht="30" x14ac:dyDescent="0.25">
      <c r="A4082" s="3" t="s">
        <v>306</v>
      </c>
    </row>
    <row r="4083" spans="1:5" x14ac:dyDescent="0.25">
      <c r="A4083" s="3" t="s">
        <v>175</v>
      </c>
    </row>
    <row r="4085" spans="1:5" x14ac:dyDescent="0.25">
      <c r="A4085" s="3" t="s">
        <v>156</v>
      </c>
      <c r="B4085" t="s">
        <v>157</v>
      </c>
      <c r="C4085" t="s">
        <v>158</v>
      </c>
      <c r="D4085" t="s">
        <v>159</v>
      </c>
      <c r="E4085" t="s">
        <v>160</v>
      </c>
    </row>
    <row r="4086" spans="1:5" x14ac:dyDescent="0.25">
      <c r="A4086" s="3" t="s">
        <v>1452</v>
      </c>
      <c r="B4086" t="s">
        <v>161</v>
      </c>
      <c r="C4086">
        <v>0.17</v>
      </c>
      <c r="D4086">
        <v>11.48</v>
      </c>
      <c r="E4086">
        <f>ROUND((C4086*D4086),4)</f>
        <v>1.9516</v>
      </c>
    </row>
    <row r="4087" spans="1:5" x14ac:dyDescent="0.25">
      <c r="A4087" s="3" t="s">
        <v>1242</v>
      </c>
      <c r="B4087" t="s">
        <v>161</v>
      </c>
      <c r="C4087">
        <v>0.17</v>
      </c>
      <c r="D4087">
        <v>7.68</v>
      </c>
      <c r="E4087">
        <f>ROUND((C4087*D4087),4)</f>
        <v>1.3056000000000001</v>
      </c>
    </row>
    <row r="4088" spans="1:5" x14ac:dyDescent="0.25">
      <c r="A4088" s="3" t="s">
        <v>162</v>
      </c>
      <c r="B4088" t="s">
        <v>9</v>
      </c>
      <c r="C4088" t="s">
        <v>9</v>
      </c>
      <c r="D4088" t="s">
        <v>9</v>
      </c>
      <c r="E4088">
        <f>SUM(E4086:E4087)</f>
        <v>3.2572000000000001</v>
      </c>
    </row>
    <row r="4090" spans="1:5" x14ac:dyDescent="0.25">
      <c r="A4090" s="3" t="s">
        <v>167</v>
      </c>
      <c r="B4090" t="s">
        <v>157</v>
      </c>
      <c r="C4090" t="s">
        <v>158</v>
      </c>
      <c r="D4090" t="s">
        <v>159</v>
      </c>
      <c r="E4090" t="s">
        <v>160</v>
      </c>
    </row>
    <row r="4091" spans="1:5" x14ac:dyDescent="0.25">
      <c r="A4091" s="3" t="s">
        <v>1244</v>
      </c>
      <c r="B4091" t="s">
        <v>168</v>
      </c>
      <c r="C4091">
        <v>9.859999999999999E-4</v>
      </c>
      <c r="D4091">
        <v>6.93</v>
      </c>
      <c r="E4091">
        <f t="shared" ref="E4091:E4103" si="100">ROUND((C4091*D4091),4)</f>
        <v>6.7999999999999996E-3</v>
      </c>
    </row>
    <row r="4092" spans="1:5" x14ac:dyDescent="0.25">
      <c r="A4092" s="3" t="s">
        <v>1245</v>
      </c>
      <c r="B4092" t="s">
        <v>186</v>
      </c>
      <c r="C4092">
        <v>4.692E-3</v>
      </c>
      <c r="D4092">
        <v>33.270000000000003</v>
      </c>
      <c r="E4092">
        <f t="shared" si="100"/>
        <v>0.15609999999999999</v>
      </c>
    </row>
    <row r="4093" spans="1:5" x14ac:dyDescent="0.25">
      <c r="A4093" s="3" t="s">
        <v>1246</v>
      </c>
      <c r="B4093" t="s">
        <v>168</v>
      </c>
      <c r="C4093">
        <v>4.692E-3</v>
      </c>
      <c r="D4093">
        <v>27.73</v>
      </c>
      <c r="E4093">
        <f t="shared" si="100"/>
        <v>0.13009999999999999</v>
      </c>
    </row>
    <row r="4094" spans="1:5" x14ac:dyDescent="0.25">
      <c r="A4094" s="3" t="s">
        <v>1247</v>
      </c>
      <c r="B4094" t="s">
        <v>168</v>
      </c>
      <c r="C4094">
        <v>4.692E-3</v>
      </c>
      <c r="D4094">
        <v>11.73</v>
      </c>
      <c r="E4094">
        <f t="shared" si="100"/>
        <v>5.5E-2</v>
      </c>
    </row>
    <row r="4095" spans="1:5" x14ac:dyDescent="0.25">
      <c r="A4095" s="3" t="s">
        <v>1248</v>
      </c>
      <c r="B4095" t="s">
        <v>168</v>
      </c>
      <c r="C4095">
        <v>9.859999999999999E-4</v>
      </c>
      <c r="D4095">
        <v>93.94</v>
      </c>
      <c r="E4095">
        <f t="shared" si="100"/>
        <v>9.2600000000000002E-2</v>
      </c>
    </row>
    <row r="4096" spans="1:5" x14ac:dyDescent="0.25">
      <c r="A4096" s="3" t="s">
        <v>1750</v>
      </c>
      <c r="B4096" t="s">
        <v>179</v>
      </c>
      <c r="C4096">
        <v>0.14000000000000001</v>
      </c>
      <c r="D4096">
        <v>29.12</v>
      </c>
      <c r="E4096">
        <f t="shared" si="100"/>
        <v>4.0768000000000004</v>
      </c>
    </row>
    <row r="4097" spans="1:5" ht="30" x14ac:dyDescent="0.25">
      <c r="A4097" s="3" t="s">
        <v>1250</v>
      </c>
      <c r="B4097" t="s">
        <v>168</v>
      </c>
      <c r="C4097">
        <v>9.859999999999999E-4</v>
      </c>
      <c r="D4097">
        <v>16</v>
      </c>
      <c r="E4097">
        <f t="shared" si="100"/>
        <v>1.5800000000000002E-2</v>
      </c>
    </row>
    <row r="4098" spans="1:5" x14ac:dyDescent="0.25">
      <c r="A4098" s="3" t="s">
        <v>1251</v>
      </c>
      <c r="B4098" t="s">
        <v>186</v>
      </c>
      <c r="C4098">
        <v>4.692E-3</v>
      </c>
      <c r="D4098">
        <v>8.9</v>
      </c>
      <c r="E4098">
        <f t="shared" si="100"/>
        <v>4.1799999999999997E-2</v>
      </c>
    </row>
    <row r="4099" spans="1:5" ht="30" x14ac:dyDescent="0.25">
      <c r="A4099" s="3" t="s">
        <v>1751</v>
      </c>
      <c r="B4099" t="s">
        <v>176</v>
      </c>
      <c r="C4099">
        <v>1.05</v>
      </c>
      <c r="D4099">
        <v>90.14</v>
      </c>
      <c r="E4099">
        <f t="shared" si="100"/>
        <v>94.647000000000006</v>
      </c>
    </row>
    <row r="4100" spans="1:5" ht="30" x14ac:dyDescent="0.25">
      <c r="A4100" s="3" t="s">
        <v>1222</v>
      </c>
      <c r="B4100" t="s">
        <v>161</v>
      </c>
      <c r="C4100">
        <v>0.34</v>
      </c>
      <c r="D4100">
        <v>0.6</v>
      </c>
      <c r="E4100">
        <f t="shared" si="100"/>
        <v>0.20399999999999999</v>
      </c>
    </row>
    <row r="4101" spans="1:5" ht="30" x14ac:dyDescent="0.25">
      <c r="A4101" s="3" t="s">
        <v>1223</v>
      </c>
      <c r="B4101" t="s">
        <v>161</v>
      </c>
      <c r="C4101">
        <v>0.34</v>
      </c>
      <c r="D4101">
        <v>0.7</v>
      </c>
      <c r="E4101">
        <f t="shared" si="100"/>
        <v>0.23799999999999999</v>
      </c>
    </row>
    <row r="4102" spans="1:5" ht="30" x14ac:dyDescent="0.25">
      <c r="A4102" s="3" t="s">
        <v>1224</v>
      </c>
      <c r="B4102" t="s">
        <v>161</v>
      </c>
      <c r="C4102">
        <v>0.34</v>
      </c>
      <c r="D4102">
        <v>0.09</v>
      </c>
      <c r="E4102">
        <f t="shared" si="100"/>
        <v>3.0599999999999999E-2</v>
      </c>
    </row>
    <row r="4103" spans="1:5" ht="30" x14ac:dyDescent="0.25">
      <c r="A4103" s="3" t="s">
        <v>1225</v>
      </c>
      <c r="B4103" t="s">
        <v>161</v>
      </c>
      <c r="C4103">
        <v>0.34</v>
      </c>
      <c r="D4103">
        <v>0.04</v>
      </c>
      <c r="E4103">
        <f t="shared" si="100"/>
        <v>1.3599999999999999E-2</v>
      </c>
    </row>
    <row r="4104" spans="1:5" x14ac:dyDescent="0.25">
      <c r="A4104" s="3" t="s">
        <v>162</v>
      </c>
      <c r="B4104" t="s">
        <v>9</v>
      </c>
      <c r="C4104" t="s">
        <v>9</v>
      </c>
      <c r="D4104" t="s">
        <v>9</v>
      </c>
      <c r="E4104">
        <f>SUM(E4091:E4103)</f>
        <v>99.708200000000005</v>
      </c>
    </row>
    <row r="4106" spans="1:5" x14ac:dyDescent="0.25">
      <c r="A4106" s="3" t="s">
        <v>163</v>
      </c>
      <c r="B4106" t="s">
        <v>9</v>
      </c>
      <c r="C4106" t="s">
        <v>9</v>
      </c>
      <c r="D4106" t="s">
        <v>9</v>
      </c>
      <c r="E4106">
        <f>E4088+E4104</f>
        <v>102.9654</v>
      </c>
    </row>
    <row r="4107" spans="1:5" x14ac:dyDescent="0.25">
      <c r="A4107" s="3" t="s">
        <v>164</v>
      </c>
      <c r="B4107" t="s">
        <v>9</v>
      </c>
      <c r="C4107" t="s">
        <v>9</v>
      </c>
      <c r="D4107" s="2">
        <v>0</v>
      </c>
      <c r="E4107">
        <f>ROUND((E4106*D4107),4)</f>
        <v>0</v>
      </c>
    </row>
    <row r="4108" spans="1:5" x14ac:dyDescent="0.25">
      <c r="A4108" s="3" t="s">
        <v>165</v>
      </c>
      <c r="B4108" t="s">
        <v>9</v>
      </c>
      <c r="C4108" t="s">
        <v>9</v>
      </c>
      <c r="D4108" t="s">
        <v>9</v>
      </c>
      <c r="E4108">
        <f>SUM(E4106:E4107)</f>
        <v>102.9654</v>
      </c>
    </row>
    <row r="4110" spans="1:5" x14ac:dyDescent="0.25">
      <c r="A4110" s="3" t="s">
        <v>1752</v>
      </c>
      <c r="B4110" t="s">
        <v>122</v>
      </c>
    </row>
    <row r="4111" spans="1:5" ht="30" x14ac:dyDescent="0.25">
      <c r="A4111" s="3" t="s">
        <v>319</v>
      </c>
    </row>
    <row r="4112" spans="1:5" x14ac:dyDescent="0.25">
      <c r="A4112" s="3" t="s">
        <v>175</v>
      </c>
    </row>
    <row r="4114" spans="1:5" x14ac:dyDescent="0.25">
      <c r="A4114" s="3" t="s">
        <v>156</v>
      </c>
      <c r="B4114" t="s">
        <v>157</v>
      </c>
      <c r="C4114" t="s">
        <v>158</v>
      </c>
      <c r="D4114" t="s">
        <v>159</v>
      </c>
      <c r="E4114" t="s">
        <v>160</v>
      </c>
    </row>
    <row r="4115" spans="1:5" x14ac:dyDescent="0.25">
      <c r="A4115" s="3" t="s">
        <v>1753</v>
      </c>
      <c r="B4115" t="s">
        <v>161</v>
      </c>
      <c r="C4115">
        <v>1.5</v>
      </c>
      <c r="D4115">
        <v>10.44</v>
      </c>
      <c r="E4115">
        <f>ROUND((C4115*D4115),4)</f>
        <v>15.66</v>
      </c>
    </row>
    <row r="4116" spans="1:5" x14ac:dyDescent="0.25">
      <c r="A4116" s="3" t="s">
        <v>1242</v>
      </c>
      <c r="B4116" t="s">
        <v>161</v>
      </c>
      <c r="C4116">
        <v>1.5</v>
      </c>
      <c r="D4116">
        <v>7.68</v>
      </c>
      <c r="E4116">
        <f>ROUND((C4116*D4116),4)</f>
        <v>11.52</v>
      </c>
    </row>
    <row r="4117" spans="1:5" x14ac:dyDescent="0.25">
      <c r="A4117" s="3" t="s">
        <v>162</v>
      </c>
      <c r="B4117" t="s">
        <v>9</v>
      </c>
      <c r="C4117" t="s">
        <v>9</v>
      </c>
      <c r="D4117" t="s">
        <v>9</v>
      </c>
      <c r="E4117">
        <f>SUM(E4115:E4116)</f>
        <v>27.18</v>
      </c>
    </row>
    <row r="4119" spans="1:5" x14ac:dyDescent="0.25">
      <c r="A4119" s="3" t="s">
        <v>167</v>
      </c>
      <c r="B4119" t="s">
        <v>157</v>
      </c>
      <c r="C4119" t="s">
        <v>158</v>
      </c>
      <c r="D4119" t="s">
        <v>159</v>
      </c>
      <c r="E4119" t="s">
        <v>160</v>
      </c>
    </row>
    <row r="4120" spans="1:5" x14ac:dyDescent="0.25">
      <c r="A4120" s="3" t="s">
        <v>1244</v>
      </c>
      <c r="B4120" t="s">
        <v>168</v>
      </c>
      <c r="C4120">
        <v>8.6999999999999994E-3</v>
      </c>
      <c r="D4120">
        <v>6.93</v>
      </c>
      <c r="E4120">
        <f t="shared" ref="E4120:E4130" si="101">ROUND((C4120*D4120),4)</f>
        <v>6.0299999999999999E-2</v>
      </c>
    </row>
    <row r="4121" spans="1:5" x14ac:dyDescent="0.25">
      <c r="A4121" s="3" t="s">
        <v>1245</v>
      </c>
      <c r="B4121" t="s">
        <v>186</v>
      </c>
      <c r="C4121">
        <v>4.1399999999999999E-2</v>
      </c>
      <c r="D4121">
        <v>33.270000000000003</v>
      </c>
      <c r="E4121">
        <f t="shared" si="101"/>
        <v>1.3774</v>
      </c>
    </row>
    <row r="4122" spans="1:5" x14ac:dyDescent="0.25">
      <c r="A4122" s="3" t="s">
        <v>1246</v>
      </c>
      <c r="B4122" t="s">
        <v>168</v>
      </c>
      <c r="C4122">
        <v>4.1399999999999999E-2</v>
      </c>
      <c r="D4122">
        <v>27.73</v>
      </c>
      <c r="E4122">
        <f t="shared" si="101"/>
        <v>1.1479999999999999</v>
      </c>
    </row>
    <row r="4123" spans="1:5" x14ac:dyDescent="0.25">
      <c r="A4123" s="3" t="s">
        <v>1247</v>
      </c>
      <c r="B4123" t="s">
        <v>168</v>
      </c>
      <c r="C4123">
        <v>4.1399999999999999E-2</v>
      </c>
      <c r="D4123">
        <v>11.73</v>
      </c>
      <c r="E4123">
        <f t="shared" si="101"/>
        <v>0.48559999999999998</v>
      </c>
    </row>
    <row r="4124" spans="1:5" x14ac:dyDescent="0.25">
      <c r="A4124" s="3" t="s">
        <v>1248</v>
      </c>
      <c r="B4124" t="s">
        <v>168</v>
      </c>
      <c r="C4124">
        <v>8.6999999999999994E-3</v>
      </c>
      <c r="D4124">
        <v>93.94</v>
      </c>
      <c r="E4124">
        <f t="shared" si="101"/>
        <v>0.81730000000000003</v>
      </c>
    </row>
    <row r="4125" spans="1:5" ht="30" x14ac:dyDescent="0.25">
      <c r="A4125" s="3" t="s">
        <v>1250</v>
      </c>
      <c r="B4125" t="s">
        <v>168</v>
      </c>
      <c r="C4125">
        <v>8.6999999999999994E-3</v>
      </c>
      <c r="D4125">
        <v>16</v>
      </c>
      <c r="E4125">
        <f t="shared" si="101"/>
        <v>0.13919999999999999</v>
      </c>
    </row>
    <row r="4126" spans="1:5" x14ac:dyDescent="0.25">
      <c r="A4126" s="3" t="s">
        <v>1251</v>
      </c>
      <c r="B4126" t="s">
        <v>186</v>
      </c>
      <c r="C4126">
        <v>4.1399999999999999E-2</v>
      </c>
      <c r="D4126">
        <v>8.9</v>
      </c>
      <c r="E4126">
        <f t="shared" si="101"/>
        <v>0.36849999999999999</v>
      </c>
    </row>
    <row r="4127" spans="1:5" ht="30" x14ac:dyDescent="0.25">
      <c r="A4127" s="3" t="s">
        <v>1222</v>
      </c>
      <c r="B4127" t="s">
        <v>161</v>
      </c>
      <c r="C4127">
        <v>3</v>
      </c>
      <c r="D4127">
        <v>0.6</v>
      </c>
      <c r="E4127">
        <f t="shared" si="101"/>
        <v>1.8</v>
      </c>
    </row>
    <row r="4128" spans="1:5" ht="30" x14ac:dyDescent="0.25">
      <c r="A4128" s="3" t="s">
        <v>1223</v>
      </c>
      <c r="B4128" t="s">
        <v>161</v>
      </c>
      <c r="C4128">
        <v>3</v>
      </c>
      <c r="D4128">
        <v>0.7</v>
      </c>
      <c r="E4128">
        <f t="shared" si="101"/>
        <v>2.1</v>
      </c>
    </row>
    <row r="4129" spans="1:5" ht="30" x14ac:dyDescent="0.25">
      <c r="A4129" s="3" t="s">
        <v>1224</v>
      </c>
      <c r="B4129" t="s">
        <v>161</v>
      </c>
      <c r="C4129">
        <v>3</v>
      </c>
      <c r="D4129">
        <v>0.09</v>
      </c>
      <c r="E4129">
        <f t="shared" si="101"/>
        <v>0.27</v>
      </c>
    </row>
    <row r="4130" spans="1:5" ht="30" x14ac:dyDescent="0.25">
      <c r="A4130" s="3" t="s">
        <v>1225</v>
      </c>
      <c r="B4130" t="s">
        <v>161</v>
      </c>
      <c r="C4130">
        <v>3</v>
      </c>
      <c r="D4130">
        <v>0.04</v>
      </c>
      <c r="E4130">
        <f t="shared" si="101"/>
        <v>0.12</v>
      </c>
    </row>
    <row r="4131" spans="1:5" x14ac:dyDescent="0.25">
      <c r="A4131" s="3" t="s">
        <v>162</v>
      </c>
      <c r="B4131" t="s">
        <v>9</v>
      </c>
      <c r="C4131" t="s">
        <v>9</v>
      </c>
      <c r="D4131" t="s">
        <v>9</v>
      </c>
      <c r="E4131">
        <f>SUM(E4120:E4130)</f>
        <v>8.6862999999999992</v>
      </c>
    </row>
    <row r="4133" spans="1:5" x14ac:dyDescent="0.25">
      <c r="A4133" s="3" t="s">
        <v>163</v>
      </c>
      <c r="B4133" t="s">
        <v>9</v>
      </c>
      <c r="C4133" t="s">
        <v>9</v>
      </c>
      <c r="D4133" t="s">
        <v>9</v>
      </c>
      <c r="E4133">
        <f>E4117+E4131</f>
        <v>35.866299999999995</v>
      </c>
    </row>
    <row r="4134" spans="1:5" x14ac:dyDescent="0.25">
      <c r="A4134" s="3" t="s">
        <v>164</v>
      </c>
      <c r="B4134" t="s">
        <v>9</v>
      </c>
      <c r="C4134" t="s">
        <v>9</v>
      </c>
      <c r="D4134" s="2">
        <v>0</v>
      </c>
      <c r="E4134">
        <f>ROUND((E4133*D4134),4)</f>
        <v>0</v>
      </c>
    </row>
    <row r="4135" spans="1:5" x14ac:dyDescent="0.25">
      <c r="A4135" s="3" t="s">
        <v>165</v>
      </c>
      <c r="B4135" t="s">
        <v>9</v>
      </c>
      <c r="C4135" t="s">
        <v>9</v>
      </c>
      <c r="D4135" t="s">
        <v>9</v>
      </c>
      <c r="E4135">
        <f>SUM(E4133:E4134)</f>
        <v>35.866299999999995</v>
      </c>
    </row>
    <row r="4137" spans="1:5" x14ac:dyDescent="0.25">
      <c r="A4137" s="3" t="s">
        <v>1215</v>
      </c>
      <c r="B4137" t="s">
        <v>1109</v>
      </c>
    </row>
    <row r="4138" spans="1:5" x14ac:dyDescent="0.25">
      <c r="A4138" s="3" t="s">
        <v>184</v>
      </c>
    </row>
    <row r="4139" spans="1:5" x14ac:dyDescent="0.25">
      <c r="A4139" s="3" t="s">
        <v>175</v>
      </c>
    </row>
    <row r="4141" spans="1:5" x14ac:dyDescent="0.25">
      <c r="A4141" s="3" t="s">
        <v>156</v>
      </c>
      <c r="B4141" t="s">
        <v>157</v>
      </c>
      <c r="C4141" t="s">
        <v>158</v>
      </c>
      <c r="D4141" t="s">
        <v>159</v>
      </c>
      <c r="E4141" t="s">
        <v>160</v>
      </c>
    </row>
    <row r="4142" spans="1:5" x14ac:dyDescent="0.25">
      <c r="A4142" s="3" t="s">
        <v>1389</v>
      </c>
      <c r="B4142" t="s">
        <v>161</v>
      </c>
      <c r="C4142">
        <v>1.1000000000000001</v>
      </c>
      <c r="D4142">
        <v>11.31</v>
      </c>
      <c r="E4142">
        <f>ROUND((C4142*D4142),4)</f>
        <v>12.441000000000001</v>
      </c>
    </row>
    <row r="4143" spans="1:5" x14ac:dyDescent="0.25">
      <c r="A4143" s="3" t="s">
        <v>1242</v>
      </c>
      <c r="B4143" t="s">
        <v>161</v>
      </c>
      <c r="C4143">
        <v>1.1000000000000001</v>
      </c>
      <c r="D4143">
        <v>7.68</v>
      </c>
      <c r="E4143">
        <f>ROUND((C4143*D4143),4)</f>
        <v>8.4480000000000004</v>
      </c>
    </row>
    <row r="4144" spans="1:5" x14ac:dyDescent="0.25">
      <c r="A4144" s="3" t="s">
        <v>162</v>
      </c>
      <c r="B4144" t="s">
        <v>9</v>
      </c>
      <c r="C4144" t="s">
        <v>9</v>
      </c>
      <c r="D4144" t="s">
        <v>9</v>
      </c>
      <c r="E4144">
        <f>SUM(E4142:E4143)</f>
        <v>20.889000000000003</v>
      </c>
    </row>
    <row r="4146" spans="1:5" x14ac:dyDescent="0.25">
      <c r="A4146" s="3" t="s">
        <v>167</v>
      </c>
      <c r="B4146" t="s">
        <v>157</v>
      </c>
      <c r="C4146" t="s">
        <v>158</v>
      </c>
      <c r="D4146" t="s">
        <v>159</v>
      </c>
      <c r="E4146" t="s">
        <v>160</v>
      </c>
    </row>
    <row r="4147" spans="1:5" x14ac:dyDescent="0.25">
      <c r="A4147" s="3" t="s">
        <v>1244</v>
      </c>
      <c r="B4147" t="s">
        <v>168</v>
      </c>
      <c r="C4147">
        <v>6.3800000000000003E-3</v>
      </c>
      <c r="D4147">
        <v>6.93</v>
      </c>
      <c r="E4147">
        <f t="shared" ref="E4147:E4157" si="102">ROUND((C4147*D4147),4)</f>
        <v>4.4200000000000003E-2</v>
      </c>
    </row>
    <row r="4148" spans="1:5" x14ac:dyDescent="0.25">
      <c r="A4148" s="3" t="s">
        <v>1245</v>
      </c>
      <c r="B4148" t="s">
        <v>186</v>
      </c>
      <c r="C4148">
        <v>3.0360000000000002E-2</v>
      </c>
      <c r="D4148">
        <v>33.270000000000003</v>
      </c>
      <c r="E4148">
        <f t="shared" si="102"/>
        <v>1.0101</v>
      </c>
    </row>
    <row r="4149" spans="1:5" x14ac:dyDescent="0.25">
      <c r="A4149" s="3" t="s">
        <v>1246</v>
      </c>
      <c r="B4149" t="s">
        <v>168</v>
      </c>
      <c r="C4149">
        <v>3.0360000000000002E-2</v>
      </c>
      <c r="D4149">
        <v>27.73</v>
      </c>
      <c r="E4149">
        <f t="shared" si="102"/>
        <v>0.84189999999999998</v>
      </c>
    </row>
    <row r="4150" spans="1:5" x14ac:dyDescent="0.25">
      <c r="A4150" s="3" t="s">
        <v>1247</v>
      </c>
      <c r="B4150" t="s">
        <v>168</v>
      </c>
      <c r="C4150">
        <v>3.0360000000000002E-2</v>
      </c>
      <c r="D4150">
        <v>11.73</v>
      </c>
      <c r="E4150">
        <f t="shared" si="102"/>
        <v>0.35610000000000003</v>
      </c>
    </row>
    <row r="4151" spans="1:5" x14ac:dyDescent="0.25">
      <c r="A4151" s="3" t="s">
        <v>1248</v>
      </c>
      <c r="B4151" t="s">
        <v>168</v>
      </c>
      <c r="C4151">
        <v>6.3800000000000003E-3</v>
      </c>
      <c r="D4151">
        <v>93.94</v>
      </c>
      <c r="E4151">
        <f t="shared" si="102"/>
        <v>0.59930000000000005</v>
      </c>
    </row>
    <row r="4152" spans="1:5" ht="30" x14ac:dyDescent="0.25">
      <c r="A4152" s="3" t="s">
        <v>1250</v>
      </c>
      <c r="B4152" t="s">
        <v>168</v>
      </c>
      <c r="C4152">
        <v>6.3800000000000003E-3</v>
      </c>
      <c r="D4152">
        <v>16</v>
      </c>
      <c r="E4152">
        <f t="shared" si="102"/>
        <v>0.1021</v>
      </c>
    </row>
    <row r="4153" spans="1:5" x14ac:dyDescent="0.25">
      <c r="A4153" s="3" t="s">
        <v>1251</v>
      </c>
      <c r="B4153" t="s">
        <v>186</v>
      </c>
      <c r="C4153">
        <v>3.0360000000000002E-2</v>
      </c>
      <c r="D4153">
        <v>8.9</v>
      </c>
      <c r="E4153">
        <f t="shared" si="102"/>
        <v>0.2702</v>
      </c>
    </row>
    <row r="4154" spans="1:5" ht="30" x14ac:dyDescent="0.25">
      <c r="A4154" s="3" t="s">
        <v>1222</v>
      </c>
      <c r="B4154" t="s">
        <v>161</v>
      </c>
      <c r="C4154">
        <v>2.2000000000000002</v>
      </c>
      <c r="D4154">
        <v>0.6</v>
      </c>
      <c r="E4154">
        <f t="shared" si="102"/>
        <v>1.32</v>
      </c>
    </row>
    <row r="4155" spans="1:5" ht="30" x14ac:dyDescent="0.25">
      <c r="A4155" s="3" t="s">
        <v>1223</v>
      </c>
      <c r="B4155" t="s">
        <v>161</v>
      </c>
      <c r="C4155">
        <v>2.2000000000000002</v>
      </c>
      <c r="D4155">
        <v>0.7</v>
      </c>
      <c r="E4155">
        <f t="shared" si="102"/>
        <v>1.54</v>
      </c>
    </row>
    <row r="4156" spans="1:5" ht="30" x14ac:dyDescent="0.25">
      <c r="A4156" s="3" t="s">
        <v>1224</v>
      </c>
      <c r="B4156" t="s">
        <v>161</v>
      </c>
      <c r="C4156">
        <v>2.2000000000000002</v>
      </c>
      <c r="D4156">
        <v>0.09</v>
      </c>
      <c r="E4156">
        <f t="shared" si="102"/>
        <v>0.19800000000000001</v>
      </c>
    </row>
    <row r="4157" spans="1:5" ht="30" x14ac:dyDescent="0.25">
      <c r="A4157" s="3" t="s">
        <v>1225</v>
      </c>
      <c r="B4157" t="s">
        <v>161</v>
      </c>
      <c r="C4157">
        <v>2.2000000000000002</v>
      </c>
      <c r="D4157">
        <v>0.04</v>
      </c>
      <c r="E4157">
        <f t="shared" si="102"/>
        <v>8.7999999999999995E-2</v>
      </c>
    </row>
    <row r="4158" spans="1:5" x14ac:dyDescent="0.25">
      <c r="A4158" s="3" t="s">
        <v>162</v>
      </c>
      <c r="B4158" t="s">
        <v>9</v>
      </c>
      <c r="C4158" t="s">
        <v>9</v>
      </c>
      <c r="D4158" t="s">
        <v>9</v>
      </c>
      <c r="E4158">
        <f>SUM(E4147:E4157)</f>
        <v>6.3699000000000003</v>
      </c>
    </row>
    <row r="4160" spans="1:5" x14ac:dyDescent="0.25">
      <c r="A4160" s="3" t="s">
        <v>163</v>
      </c>
      <c r="B4160" t="s">
        <v>9</v>
      </c>
      <c r="C4160" t="s">
        <v>9</v>
      </c>
      <c r="D4160" t="s">
        <v>9</v>
      </c>
      <c r="E4160">
        <f>E4144+E4158</f>
        <v>27.258900000000004</v>
      </c>
    </row>
    <row r="4161" spans="1:5" x14ac:dyDescent="0.25">
      <c r="A4161" s="3" t="s">
        <v>164</v>
      </c>
      <c r="B4161" t="s">
        <v>9</v>
      </c>
      <c r="C4161" t="s">
        <v>9</v>
      </c>
      <c r="D4161" s="2">
        <v>0</v>
      </c>
      <c r="E4161">
        <f>ROUND((E4160*D4161),4)</f>
        <v>0</v>
      </c>
    </row>
    <row r="4162" spans="1:5" x14ac:dyDescent="0.25">
      <c r="A4162" s="3" t="s">
        <v>165</v>
      </c>
      <c r="B4162" t="s">
        <v>9</v>
      </c>
      <c r="C4162" t="s">
        <v>9</v>
      </c>
      <c r="D4162" t="s">
        <v>9</v>
      </c>
      <c r="E4162">
        <f>SUM(E4160:E4161)</f>
        <v>27.258900000000004</v>
      </c>
    </row>
    <row r="4164" spans="1:5" x14ac:dyDescent="0.25">
      <c r="A4164" s="3" t="s">
        <v>1607</v>
      </c>
      <c r="B4164" t="s">
        <v>87</v>
      </c>
    </row>
    <row r="4165" spans="1:5" x14ac:dyDescent="0.25">
      <c r="A4165" s="3" t="s">
        <v>303</v>
      </c>
    </row>
    <row r="4166" spans="1:5" x14ac:dyDescent="0.25">
      <c r="A4166" s="3" t="s">
        <v>175</v>
      </c>
    </row>
    <row r="4168" spans="1:5" x14ac:dyDescent="0.25">
      <c r="A4168" s="3" t="s">
        <v>156</v>
      </c>
      <c r="B4168" t="s">
        <v>157</v>
      </c>
      <c r="C4168" t="s">
        <v>158</v>
      </c>
      <c r="D4168" t="s">
        <v>159</v>
      </c>
      <c r="E4168" t="s">
        <v>160</v>
      </c>
    </row>
    <row r="4169" spans="1:5" x14ac:dyDescent="0.25">
      <c r="A4169" s="3" t="s">
        <v>1242</v>
      </c>
      <c r="B4169" t="s">
        <v>161</v>
      </c>
      <c r="C4169">
        <v>0.2</v>
      </c>
      <c r="D4169">
        <v>7.68</v>
      </c>
      <c r="E4169">
        <f>ROUND((C4169*D4169),4)</f>
        <v>1.536</v>
      </c>
    </row>
    <row r="4170" spans="1:5" x14ac:dyDescent="0.25">
      <c r="A4170" s="3" t="s">
        <v>1448</v>
      </c>
      <c r="B4170" t="s">
        <v>161</v>
      </c>
      <c r="C4170">
        <v>0.5</v>
      </c>
      <c r="D4170">
        <v>9.9</v>
      </c>
      <c r="E4170">
        <f>ROUND((C4170*D4170),4)</f>
        <v>4.95</v>
      </c>
    </row>
    <row r="4171" spans="1:5" x14ac:dyDescent="0.25">
      <c r="A4171" s="3" t="s">
        <v>162</v>
      </c>
      <c r="B4171" t="s">
        <v>9</v>
      </c>
      <c r="C4171" t="s">
        <v>9</v>
      </c>
      <c r="D4171" t="s">
        <v>9</v>
      </c>
      <c r="E4171">
        <f>SUM(E4169:E4170)</f>
        <v>6.4860000000000007</v>
      </c>
    </row>
    <row r="4173" spans="1:5" x14ac:dyDescent="0.25">
      <c r="A4173" s="3" t="s">
        <v>167</v>
      </c>
      <c r="B4173" t="s">
        <v>157</v>
      </c>
      <c r="C4173" t="s">
        <v>158</v>
      </c>
      <c r="D4173" t="s">
        <v>159</v>
      </c>
      <c r="E4173" t="s">
        <v>160</v>
      </c>
    </row>
    <row r="4174" spans="1:5" x14ac:dyDescent="0.25">
      <c r="A4174" s="3" t="s">
        <v>1244</v>
      </c>
      <c r="B4174" t="s">
        <v>168</v>
      </c>
      <c r="C4174">
        <v>2.0300000000000001E-3</v>
      </c>
      <c r="D4174">
        <v>6.93</v>
      </c>
      <c r="E4174">
        <f t="shared" ref="E4174:E4184" si="103">ROUND((C4174*D4174),4)</f>
        <v>1.41E-2</v>
      </c>
    </row>
    <row r="4175" spans="1:5" x14ac:dyDescent="0.25">
      <c r="A4175" s="3" t="s">
        <v>1245</v>
      </c>
      <c r="B4175" t="s">
        <v>186</v>
      </c>
      <c r="C4175">
        <v>9.6600000000000002E-3</v>
      </c>
      <c r="D4175">
        <v>33.270000000000003</v>
      </c>
      <c r="E4175">
        <f t="shared" si="103"/>
        <v>0.32140000000000002</v>
      </c>
    </row>
    <row r="4176" spans="1:5" x14ac:dyDescent="0.25">
      <c r="A4176" s="3" t="s">
        <v>1246</v>
      </c>
      <c r="B4176" t="s">
        <v>168</v>
      </c>
      <c r="C4176">
        <v>9.6600000000000002E-3</v>
      </c>
      <c r="D4176">
        <v>27.73</v>
      </c>
      <c r="E4176">
        <f t="shared" si="103"/>
        <v>0.26790000000000003</v>
      </c>
    </row>
    <row r="4177" spans="1:5" x14ac:dyDescent="0.25">
      <c r="A4177" s="3" t="s">
        <v>1247</v>
      </c>
      <c r="B4177" t="s">
        <v>168</v>
      </c>
      <c r="C4177">
        <v>9.6600000000000002E-3</v>
      </c>
      <c r="D4177">
        <v>11.73</v>
      </c>
      <c r="E4177">
        <f t="shared" si="103"/>
        <v>0.1133</v>
      </c>
    </row>
    <row r="4178" spans="1:5" x14ac:dyDescent="0.25">
      <c r="A4178" s="3" t="s">
        <v>1248</v>
      </c>
      <c r="B4178" t="s">
        <v>168</v>
      </c>
      <c r="C4178">
        <v>2.0300000000000001E-3</v>
      </c>
      <c r="D4178">
        <v>93.94</v>
      </c>
      <c r="E4178">
        <f t="shared" si="103"/>
        <v>0.19070000000000001</v>
      </c>
    </row>
    <row r="4179" spans="1:5" ht="30" x14ac:dyDescent="0.25">
      <c r="A4179" s="3" t="s">
        <v>1250</v>
      </c>
      <c r="B4179" t="s">
        <v>168</v>
      </c>
      <c r="C4179">
        <v>2.0300000000000001E-3</v>
      </c>
      <c r="D4179">
        <v>16</v>
      </c>
      <c r="E4179">
        <f t="shared" si="103"/>
        <v>3.2500000000000001E-2</v>
      </c>
    </row>
    <row r="4180" spans="1:5" x14ac:dyDescent="0.25">
      <c r="A4180" s="3" t="s">
        <v>1251</v>
      </c>
      <c r="B4180" t="s">
        <v>186</v>
      </c>
      <c r="C4180">
        <v>9.6600000000000002E-3</v>
      </c>
      <c r="D4180">
        <v>8.9</v>
      </c>
      <c r="E4180">
        <f t="shared" si="103"/>
        <v>8.5999999999999993E-2</v>
      </c>
    </row>
    <row r="4181" spans="1:5" ht="30" x14ac:dyDescent="0.25">
      <c r="A4181" s="3" t="s">
        <v>1222</v>
      </c>
      <c r="B4181" t="s">
        <v>161</v>
      </c>
      <c r="C4181">
        <v>0.7</v>
      </c>
      <c r="D4181">
        <v>0.6</v>
      </c>
      <c r="E4181">
        <f t="shared" si="103"/>
        <v>0.42</v>
      </c>
    </row>
    <row r="4182" spans="1:5" ht="30" x14ac:dyDescent="0.25">
      <c r="A4182" s="3" t="s">
        <v>1223</v>
      </c>
      <c r="B4182" t="s">
        <v>161</v>
      </c>
      <c r="C4182">
        <v>0.7</v>
      </c>
      <c r="D4182">
        <v>0.7</v>
      </c>
      <c r="E4182">
        <f t="shared" si="103"/>
        <v>0.49</v>
      </c>
    </row>
    <row r="4183" spans="1:5" ht="30" x14ac:dyDescent="0.25">
      <c r="A4183" s="3" t="s">
        <v>1224</v>
      </c>
      <c r="B4183" t="s">
        <v>161</v>
      </c>
      <c r="C4183">
        <v>0.7</v>
      </c>
      <c r="D4183">
        <v>0.09</v>
      </c>
      <c r="E4183">
        <f t="shared" si="103"/>
        <v>6.3E-2</v>
      </c>
    </row>
    <row r="4184" spans="1:5" ht="30" x14ac:dyDescent="0.25">
      <c r="A4184" s="3" t="s">
        <v>1225</v>
      </c>
      <c r="B4184" t="s">
        <v>161</v>
      </c>
      <c r="C4184">
        <v>0.7</v>
      </c>
      <c r="D4184">
        <v>0.04</v>
      </c>
      <c r="E4184">
        <f t="shared" si="103"/>
        <v>2.8000000000000001E-2</v>
      </c>
    </row>
    <row r="4185" spans="1:5" x14ac:dyDescent="0.25">
      <c r="A4185" s="3" t="s">
        <v>162</v>
      </c>
      <c r="B4185" t="s">
        <v>9</v>
      </c>
      <c r="C4185" t="s">
        <v>9</v>
      </c>
      <c r="D4185" t="s">
        <v>9</v>
      </c>
      <c r="E4185">
        <f>SUM(E4174:E4184)</f>
        <v>2.0268999999999999</v>
      </c>
    </row>
    <row r="4187" spans="1:5" x14ac:dyDescent="0.25">
      <c r="A4187" s="3" t="s">
        <v>163</v>
      </c>
      <c r="B4187" t="s">
        <v>9</v>
      </c>
      <c r="C4187" t="s">
        <v>9</v>
      </c>
      <c r="D4187" t="s">
        <v>9</v>
      </c>
      <c r="E4187">
        <f>E4171+E4185</f>
        <v>8.5129000000000001</v>
      </c>
    </row>
    <row r="4188" spans="1:5" x14ac:dyDescent="0.25">
      <c r="A4188" s="3" t="s">
        <v>164</v>
      </c>
      <c r="B4188" t="s">
        <v>9</v>
      </c>
      <c r="C4188" t="s">
        <v>9</v>
      </c>
      <c r="D4188" s="2">
        <v>0</v>
      </c>
      <c r="E4188">
        <f>ROUND((E4187*D4188),4)</f>
        <v>0</v>
      </c>
    </row>
    <row r="4189" spans="1:5" x14ac:dyDescent="0.25">
      <c r="A4189" s="3" t="s">
        <v>165</v>
      </c>
      <c r="B4189" t="s">
        <v>9</v>
      </c>
      <c r="C4189" t="s">
        <v>9</v>
      </c>
      <c r="D4189" t="s">
        <v>9</v>
      </c>
      <c r="E4189">
        <f>SUM(E4187:E4188)</f>
        <v>8.5129000000000001</v>
      </c>
    </row>
    <row r="4191" spans="1:5" x14ac:dyDescent="0.25">
      <c r="A4191" s="3" t="s">
        <v>1754</v>
      </c>
      <c r="B4191" t="s">
        <v>127</v>
      </c>
    </row>
    <row r="4192" spans="1:5" ht="30" x14ac:dyDescent="0.25">
      <c r="A4192" s="3" t="s">
        <v>321</v>
      </c>
    </row>
    <row r="4193" spans="1:5" x14ac:dyDescent="0.25">
      <c r="A4193" s="3" t="s">
        <v>166</v>
      </c>
    </row>
    <row r="4195" spans="1:5" x14ac:dyDescent="0.25">
      <c r="A4195" s="3" t="s">
        <v>156</v>
      </c>
      <c r="B4195" t="s">
        <v>157</v>
      </c>
      <c r="C4195" t="s">
        <v>158</v>
      </c>
      <c r="D4195" t="s">
        <v>159</v>
      </c>
      <c r="E4195" t="s">
        <v>160</v>
      </c>
    </row>
    <row r="4196" spans="1:5" x14ac:dyDescent="0.25">
      <c r="A4196" s="3" t="s">
        <v>1389</v>
      </c>
      <c r="B4196" t="s">
        <v>161</v>
      </c>
      <c r="C4196">
        <v>0.5</v>
      </c>
      <c r="D4196">
        <v>11.31</v>
      </c>
      <c r="E4196">
        <f>ROUND((C4196*D4196),4)</f>
        <v>5.6550000000000002</v>
      </c>
    </row>
    <row r="4197" spans="1:5" x14ac:dyDescent="0.25">
      <c r="A4197" s="3" t="s">
        <v>162</v>
      </c>
      <c r="B4197" t="s">
        <v>9</v>
      </c>
      <c r="C4197" t="s">
        <v>9</v>
      </c>
      <c r="D4197" t="s">
        <v>9</v>
      </c>
      <c r="E4197">
        <f>SUM(E4196:E4196)</f>
        <v>5.6550000000000002</v>
      </c>
    </row>
    <row r="4199" spans="1:5" x14ac:dyDescent="0.25">
      <c r="A4199" s="3" t="s">
        <v>167</v>
      </c>
      <c r="B4199" t="s">
        <v>157</v>
      </c>
      <c r="C4199" t="s">
        <v>158</v>
      </c>
      <c r="D4199" t="s">
        <v>159</v>
      </c>
      <c r="E4199" t="s">
        <v>160</v>
      </c>
    </row>
    <row r="4200" spans="1:5" x14ac:dyDescent="0.25">
      <c r="A4200" s="3" t="s">
        <v>1244</v>
      </c>
      <c r="B4200" t="s">
        <v>168</v>
      </c>
      <c r="C4200">
        <v>1.4499999999999999E-3</v>
      </c>
      <c r="D4200">
        <v>6.93</v>
      </c>
      <c r="E4200">
        <f t="shared" ref="E4200:E4210" si="104">ROUND((C4200*D4200),4)</f>
        <v>0.01</v>
      </c>
    </row>
    <row r="4201" spans="1:5" x14ac:dyDescent="0.25">
      <c r="A4201" s="3" t="s">
        <v>1245</v>
      </c>
      <c r="B4201" t="s">
        <v>186</v>
      </c>
      <c r="C4201">
        <v>6.8999999999999999E-3</v>
      </c>
      <c r="D4201">
        <v>33.270000000000003</v>
      </c>
      <c r="E4201">
        <f t="shared" si="104"/>
        <v>0.2296</v>
      </c>
    </row>
    <row r="4202" spans="1:5" x14ac:dyDescent="0.25">
      <c r="A4202" s="3" t="s">
        <v>1246</v>
      </c>
      <c r="B4202" t="s">
        <v>168</v>
      </c>
      <c r="C4202">
        <v>6.8999999999999999E-3</v>
      </c>
      <c r="D4202">
        <v>27.73</v>
      </c>
      <c r="E4202">
        <f t="shared" si="104"/>
        <v>0.1913</v>
      </c>
    </row>
    <row r="4203" spans="1:5" x14ac:dyDescent="0.25">
      <c r="A4203" s="3" t="s">
        <v>1247</v>
      </c>
      <c r="B4203" t="s">
        <v>168</v>
      </c>
      <c r="C4203">
        <v>6.8999999999999999E-3</v>
      </c>
      <c r="D4203">
        <v>11.73</v>
      </c>
      <c r="E4203">
        <f t="shared" si="104"/>
        <v>8.09E-2</v>
      </c>
    </row>
    <row r="4204" spans="1:5" x14ac:dyDescent="0.25">
      <c r="A4204" s="3" t="s">
        <v>1248</v>
      </c>
      <c r="B4204" t="s">
        <v>168</v>
      </c>
      <c r="C4204">
        <v>1.4499999999999999E-3</v>
      </c>
      <c r="D4204">
        <v>93.94</v>
      </c>
      <c r="E4204">
        <f t="shared" si="104"/>
        <v>0.13619999999999999</v>
      </c>
    </row>
    <row r="4205" spans="1:5" ht="30" x14ac:dyDescent="0.25">
      <c r="A4205" s="3" t="s">
        <v>1250</v>
      </c>
      <c r="B4205" t="s">
        <v>168</v>
      </c>
      <c r="C4205">
        <v>1.4499999999999999E-3</v>
      </c>
      <c r="D4205">
        <v>16</v>
      </c>
      <c r="E4205">
        <f t="shared" si="104"/>
        <v>2.3199999999999998E-2</v>
      </c>
    </row>
    <row r="4206" spans="1:5" x14ac:dyDescent="0.25">
      <c r="A4206" s="3" t="s">
        <v>1251</v>
      </c>
      <c r="B4206" t="s">
        <v>186</v>
      </c>
      <c r="C4206">
        <v>6.8999999999999999E-3</v>
      </c>
      <c r="D4206">
        <v>8.9</v>
      </c>
      <c r="E4206">
        <f t="shared" si="104"/>
        <v>6.1400000000000003E-2</v>
      </c>
    </row>
    <row r="4207" spans="1:5" ht="30" x14ac:dyDescent="0.25">
      <c r="A4207" s="3" t="s">
        <v>1222</v>
      </c>
      <c r="B4207" t="s">
        <v>161</v>
      </c>
      <c r="C4207">
        <v>0.5</v>
      </c>
      <c r="D4207">
        <v>0.6</v>
      </c>
      <c r="E4207">
        <f t="shared" si="104"/>
        <v>0.3</v>
      </c>
    </row>
    <row r="4208" spans="1:5" ht="30" x14ac:dyDescent="0.25">
      <c r="A4208" s="3" t="s">
        <v>1223</v>
      </c>
      <c r="B4208" t="s">
        <v>161</v>
      </c>
      <c r="C4208">
        <v>0.5</v>
      </c>
      <c r="D4208">
        <v>0.7</v>
      </c>
      <c r="E4208">
        <f t="shared" si="104"/>
        <v>0.35</v>
      </c>
    </row>
    <row r="4209" spans="1:5" ht="30" x14ac:dyDescent="0.25">
      <c r="A4209" s="3" t="s">
        <v>1224</v>
      </c>
      <c r="B4209" t="s">
        <v>161</v>
      </c>
      <c r="C4209">
        <v>0.5</v>
      </c>
      <c r="D4209">
        <v>0.09</v>
      </c>
      <c r="E4209">
        <f t="shared" si="104"/>
        <v>4.4999999999999998E-2</v>
      </c>
    </row>
    <row r="4210" spans="1:5" ht="30" x14ac:dyDescent="0.25">
      <c r="A4210" s="3" t="s">
        <v>1225</v>
      </c>
      <c r="B4210" t="s">
        <v>161</v>
      </c>
      <c r="C4210">
        <v>0.5</v>
      </c>
      <c r="D4210">
        <v>0.04</v>
      </c>
      <c r="E4210">
        <f t="shared" si="104"/>
        <v>0.02</v>
      </c>
    </row>
    <row r="4211" spans="1:5" x14ac:dyDescent="0.25">
      <c r="A4211" s="3" t="s">
        <v>162</v>
      </c>
      <c r="B4211" t="s">
        <v>9</v>
      </c>
      <c r="C4211" t="s">
        <v>9</v>
      </c>
      <c r="D4211" t="s">
        <v>9</v>
      </c>
      <c r="E4211">
        <f>SUM(E4200:E4210)</f>
        <v>1.4476</v>
      </c>
    </row>
    <row r="4213" spans="1:5" x14ac:dyDescent="0.25">
      <c r="A4213" s="3" t="s">
        <v>163</v>
      </c>
      <c r="B4213" t="s">
        <v>9</v>
      </c>
      <c r="C4213" t="s">
        <v>9</v>
      </c>
      <c r="D4213" t="s">
        <v>9</v>
      </c>
      <c r="E4213">
        <f>E4197+E4211</f>
        <v>7.1026000000000007</v>
      </c>
    </row>
    <row r="4214" spans="1:5" x14ac:dyDescent="0.25">
      <c r="A4214" s="3" t="s">
        <v>164</v>
      </c>
      <c r="B4214" t="s">
        <v>9</v>
      </c>
      <c r="C4214" t="s">
        <v>9</v>
      </c>
      <c r="D4214" s="2">
        <v>0</v>
      </c>
      <c r="E4214">
        <f>ROUND((E4213*D4214),4)</f>
        <v>0</v>
      </c>
    </row>
    <row r="4215" spans="1:5" x14ac:dyDescent="0.25">
      <c r="A4215" s="3" t="s">
        <v>165</v>
      </c>
      <c r="B4215" t="s">
        <v>9</v>
      </c>
      <c r="C4215" t="s">
        <v>9</v>
      </c>
      <c r="D4215" t="s">
        <v>9</v>
      </c>
      <c r="E4215">
        <f>SUM(E4213:E4214)</f>
        <v>7.1026000000000007</v>
      </c>
    </row>
    <row r="4217" spans="1:5" x14ac:dyDescent="0.25">
      <c r="A4217" s="3" t="s">
        <v>1755</v>
      </c>
      <c r="B4217" t="s">
        <v>129</v>
      </c>
    </row>
    <row r="4218" spans="1:5" x14ac:dyDescent="0.25">
      <c r="A4218" s="3" t="s">
        <v>322</v>
      </c>
    </row>
    <row r="4219" spans="1:5" x14ac:dyDescent="0.25">
      <c r="A4219" s="3" t="s">
        <v>166</v>
      </c>
    </row>
    <row r="4221" spans="1:5" x14ac:dyDescent="0.25">
      <c r="A4221" s="3" t="s">
        <v>156</v>
      </c>
      <c r="B4221" t="s">
        <v>157</v>
      </c>
      <c r="C4221" t="s">
        <v>158</v>
      </c>
      <c r="D4221" t="s">
        <v>159</v>
      </c>
      <c r="E4221" t="s">
        <v>160</v>
      </c>
    </row>
    <row r="4222" spans="1:5" x14ac:dyDescent="0.25">
      <c r="A4222" s="3" t="s">
        <v>1389</v>
      </c>
      <c r="B4222" t="s">
        <v>161</v>
      </c>
      <c r="C4222">
        <v>1.2</v>
      </c>
      <c r="D4222">
        <v>11.31</v>
      </c>
      <c r="E4222">
        <f>ROUND((C4222*D4222),4)</f>
        <v>13.571999999999999</v>
      </c>
    </row>
    <row r="4223" spans="1:5" x14ac:dyDescent="0.25">
      <c r="A4223" s="3" t="s">
        <v>1452</v>
      </c>
      <c r="B4223" t="s">
        <v>161</v>
      </c>
      <c r="C4223">
        <v>1.2</v>
      </c>
      <c r="D4223">
        <v>11.48</v>
      </c>
      <c r="E4223">
        <f>ROUND((C4223*D4223),4)</f>
        <v>13.776</v>
      </c>
    </row>
    <row r="4224" spans="1:5" x14ac:dyDescent="0.25">
      <c r="A4224" s="3" t="s">
        <v>162</v>
      </c>
      <c r="B4224" t="s">
        <v>9</v>
      </c>
      <c r="C4224" t="s">
        <v>9</v>
      </c>
      <c r="D4224" t="s">
        <v>9</v>
      </c>
      <c r="E4224">
        <f>SUM(E4222:E4223)</f>
        <v>27.347999999999999</v>
      </c>
    </row>
    <row r="4226" spans="1:5" x14ac:dyDescent="0.25">
      <c r="A4226" s="3" t="s">
        <v>167</v>
      </c>
      <c r="B4226" t="s">
        <v>157</v>
      </c>
      <c r="C4226" t="s">
        <v>158</v>
      </c>
      <c r="D4226" t="s">
        <v>159</v>
      </c>
      <c r="E4226" t="s">
        <v>160</v>
      </c>
    </row>
    <row r="4227" spans="1:5" x14ac:dyDescent="0.25">
      <c r="A4227" s="3" t="s">
        <v>1244</v>
      </c>
      <c r="B4227" t="s">
        <v>168</v>
      </c>
      <c r="C4227">
        <v>6.96E-3</v>
      </c>
      <c r="D4227">
        <v>6.93</v>
      </c>
      <c r="E4227">
        <f t="shared" ref="E4227:E4237" si="105">ROUND((C4227*D4227),4)</f>
        <v>4.82E-2</v>
      </c>
    </row>
    <row r="4228" spans="1:5" x14ac:dyDescent="0.25">
      <c r="A4228" s="3" t="s">
        <v>1245</v>
      </c>
      <c r="B4228" t="s">
        <v>186</v>
      </c>
      <c r="C4228">
        <v>3.3119999999999997E-2</v>
      </c>
      <c r="D4228">
        <v>33.270000000000003</v>
      </c>
      <c r="E4228">
        <f t="shared" si="105"/>
        <v>1.1019000000000001</v>
      </c>
    </row>
    <row r="4229" spans="1:5" x14ac:dyDescent="0.25">
      <c r="A4229" s="3" t="s">
        <v>1246</v>
      </c>
      <c r="B4229" t="s">
        <v>168</v>
      </c>
      <c r="C4229">
        <v>3.3119999999999997E-2</v>
      </c>
      <c r="D4229">
        <v>27.73</v>
      </c>
      <c r="E4229">
        <f t="shared" si="105"/>
        <v>0.91839999999999999</v>
      </c>
    </row>
    <row r="4230" spans="1:5" x14ac:dyDescent="0.25">
      <c r="A4230" s="3" t="s">
        <v>1247</v>
      </c>
      <c r="B4230" t="s">
        <v>168</v>
      </c>
      <c r="C4230">
        <v>3.3119999999999997E-2</v>
      </c>
      <c r="D4230">
        <v>11.73</v>
      </c>
      <c r="E4230">
        <f t="shared" si="105"/>
        <v>0.38850000000000001</v>
      </c>
    </row>
    <row r="4231" spans="1:5" x14ac:dyDescent="0.25">
      <c r="A4231" s="3" t="s">
        <v>1248</v>
      </c>
      <c r="B4231" t="s">
        <v>168</v>
      </c>
      <c r="C4231">
        <v>6.96E-3</v>
      </c>
      <c r="D4231">
        <v>93.94</v>
      </c>
      <c r="E4231">
        <f t="shared" si="105"/>
        <v>0.65380000000000005</v>
      </c>
    </row>
    <row r="4232" spans="1:5" ht="30" x14ac:dyDescent="0.25">
      <c r="A4232" s="3" t="s">
        <v>1250</v>
      </c>
      <c r="B4232" t="s">
        <v>168</v>
      </c>
      <c r="C4232">
        <v>6.96E-3</v>
      </c>
      <c r="D4232">
        <v>16</v>
      </c>
      <c r="E4232">
        <f t="shared" si="105"/>
        <v>0.1114</v>
      </c>
    </row>
    <row r="4233" spans="1:5" x14ac:dyDescent="0.25">
      <c r="A4233" s="3" t="s">
        <v>1251</v>
      </c>
      <c r="B4233" t="s">
        <v>186</v>
      </c>
      <c r="C4233">
        <v>3.3119999999999997E-2</v>
      </c>
      <c r="D4233">
        <v>8.9</v>
      </c>
      <c r="E4233">
        <f t="shared" si="105"/>
        <v>0.29480000000000001</v>
      </c>
    </row>
    <row r="4234" spans="1:5" ht="30" x14ac:dyDescent="0.25">
      <c r="A4234" s="3" t="s">
        <v>1222</v>
      </c>
      <c r="B4234" t="s">
        <v>161</v>
      </c>
      <c r="C4234">
        <v>2.4</v>
      </c>
      <c r="D4234">
        <v>0.6</v>
      </c>
      <c r="E4234">
        <f t="shared" si="105"/>
        <v>1.44</v>
      </c>
    </row>
    <row r="4235" spans="1:5" ht="30" x14ac:dyDescent="0.25">
      <c r="A4235" s="3" t="s">
        <v>1223</v>
      </c>
      <c r="B4235" t="s">
        <v>161</v>
      </c>
      <c r="C4235">
        <v>2.4</v>
      </c>
      <c r="D4235">
        <v>0.7</v>
      </c>
      <c r="E4235">
        <f t="shared" si="105"/>
        <v>1.68</v>
      </c>
    </row>
    <row r="4236" spans="1:5" ht="30" x14ac:dyDescent="0.25">
      <c r="A4236" s="3" t="s">
        <v>1224</v>
      </c>
      <c r="B4236" t="s">
        <v>161</v>
      </c>
      <c r="C4236">
        <v>2.4</v>
      </c>
      <c r="D4236">
        <v>0.09</v>
      </c>
      <c r="E4236">
        <f t="shared" si="105"/>
        <v>0.216</v>
      </c>
    </row>
    <row r="4237" spans="1:5" ht="30" x14ac:dyDescent="0.25">
      <c r="A4237" s="3" t="s">
        <v>1225</v>
      </c>
      <c r="B4237" t="s">
        <v>161</v>
      </c>
      <c r="C4237">
        <v>2.4</v>
      </c>
      <c r="D4237">
        <v>0.04</v>
      </c>
      <c r="E4237">
        <f t="shared" si="105"/>
        <v>9.6000000000000002E-2</v>
      </c>
    </row>
    <row r="4238" spans="1:5" x14ac:dyDescent="0.25">
      <c r="A4238" s="3" t="s">
        <v>162</v>
      </c>
      <c r="B4238" t="s">
        <v>9</v>
      </c>
      <c r="C4238" t="s">
        <v>9</v>
      </c>
      <c r="D4238" t="s">
        <v>9</v>
      </c>
      <c r="E4238">
        <f>SUM(E4227:E4237)</f>
        <v>6.9490000000000007</v>
      </c>
    </row>
    <row r="4240" spans="1:5" x14ac:dyDescent="0.25">
      <c r="A4240" s="3" t="s">
        <v>163</v>
      </c>
      <c r="B4240" t="s">
        <v>9</v>
      </c>
      <c r="C4240" t="s">
        <v>9</v>
      </c>
      <c r="D4240" t="s">
        <v>9</v>
      </c>
      <c r="E4240">
        <f>E4224+E4238</f>
        <v>34.296999999999997</v>
      </c>
    </row>
    <row r="4241" spans="1:5" x14ac:dyDescent="0.25">
      <c r="A4241" s="3" t="s">
        <v>164</v>
      </c>
      <c r="B4241" t="s">
        <v>9</v>
      </c>
      <c r="C4241" t="s">
        <v>9</v>
      </c>
      <c r="D4241" s="2">
        <v>0</v>
      </c>
      <c r="E4241">
        <f>ROUND((E4240*D4241),4)</f>
        <v>0</v>
      </c>
    </row>
    <row r="4242" spans="1:5" x14ac:dyDescent="0.25">
      <c r="A4242" s="3" t="s">
        <v>165</v>
      </c>
      <c r="B4242" t="s">
        <v>9</v>
      </c>
      <c r="C4242" t="s">
        <v>9</v>
      </c>
      <c r="D4242" t="s">
        <v>9</v>
      </c>
      <c r="E4242">
        <f>SUM(E4240:E4241)</f>
        <v>34.296999999999997</v>
      </c>
    </row>
    <row r="4244" spans="1:5" x14ac:dyDescent="0.25">
      <c r="A4244" s="3" t="s">
        <v>1756</v>
      </c>
      <c r="B4244" t="s">
        <v>131</v>
      </c>
    </row>
    <row r="4245" spans="1:5" ht="30" x14ac:dyDescent="0.25">
      <c r="A4245" s="3" t="s">
        <v>323</v>
      </c>
    </row>
    <row r="4246" spans="1:5" x14ac:dyDescent="0.25">
      <c r="A4246" s="3" t="s">
        <v>175</v>
      </c>
    </row>
    <row r="4248" spans="1:5" x14ac:dyDescent="0.25">
      <c r="A4248" s="3" t="s">
        <v>156</v>
      </c>
      <c r="B4248" t="s">
        <v>157</v>
      </c>
      <c r="C4248" t="s">
        <v>158</v>
      </c>
      <c r="D4248" t="s">
        <v>159</v>
      </c>
      <c r="E4248" t="s">
        <v>160</v>
      </c>
    </row>
    <row r="4249" spans="1:5" x14ac:dyDescent="0.25">
      <c r="A4249" s="3" t="s">
        <v>1452</v>
      </c>
      <c r="B4249" t="s">
        <v>161</v>
      </c>
      <c r="C4249">
        <v>0.159</v>
      </c>
      <c r="D4249">
        <v>11.48</v>
      </c>
      <c r="E4249">
        <f>ROUND((C4249*D4249),4)</f>
        <v>1.8252999999999999</v>
      </c>
    </row>
    <row r="4250" spans="1:5" x14ac:dyDescent="0.25">
      <c r="A4250" s="3" t="s">
        <v>1242</v>
      </c>
      <c r="B4250" t="s">
        <v>161</v>
      </c>
      <c r="C4250">
        <v>0.159</v>
      </c>
      <c r="D4250">
        <v>7.68</v>
      </c>
      <c r="E4250">
        <f>ROUND((C4250*D4250),4)</f>
        <v>1.2211000000000001</v>
      </c>
    </row>
    <row r="4251" spans="1:5" x14ac:dyDescent="0.25">
      <c r="A4251" s="3" t="s">
        <v>162</v>
      </c>
      <c r="B4251" t="s">
        <v>9</v>
      </c>
      <c r="C4251" t="s">
        <v>9</v>
      </c>
      <c r="D4251" t="s">
        <v>9</v>
      </c>
      <c r="E4251">
        <f>SUM(E4249:E4250)</f>
        <v>3.0464000000000002</v>
      </c>
    </row>
    <row r="4253" spans="1:5" x14ac:dyDescent="0.25">
      <c r="A4253" s="3" t="s">
        <v>167</v>
      </c>
      <c r="B4253" t="s">
        <v>157</v>
      </c>
      <c r="C4253" t="s">
        <v>158</v>
      </c>
      <c r="D4253" t="s">
        <v>159</v>
      </c>
      <c r="E4253" t="s">
        <v>160</v>
      </c>
    </row>
    <row r="4254" spans="1:5" x14ac:dyDescent="0.25">
      <c r="A4254" s="3" t="s">
        <v>1244</v>
      </c>
      <c r="B4254" t="s">
        <v>168</v>
      </c>
      <c r="C4254">
        <v>9.2219999999999997E-4</v>
      </c>
      <c r="D4254">
        <v>6.93</v>
      </c>
      <c r="E4254">
        <f t="shared" ref="E4254:E4265" si="106">ROUND((C4254*D4254),4)</f>
        <v>6.4000000000000003E-3</v>
      </c>
    </row>
    <row r="4255" spans="1:5" x14ac:dyDescent="0.25">
      <c r="A4255" s="3" t="s">
        <v>1245</v>
      </c>
      <c r="B4255" t="s">
        <v>186</v>
      </c>
      <c r="C4255">
        <v>4.3883999999999998E-3</v>
      </c>
      <c r="D4255">
        <v>33.270000000000003</v>
      </c>
      <c r="E4255">
        <f t="shared" si="106"/>
        <v>0.14599999999999999</v>
      </c>
    </row>
    <row r="4256" spans="1:5" x14ac:dyDescent="0.25">
      <c r="A4256" s="3" t="s">
        <v>1246</v>
      </c>
      <c r="B4256" t="s">
        <v>168</v>
      </c>
      <c r="C4256">
        <v>4.3883999999999998E-3</v>
      </c>
      <c r="D4256">
        <v>27.73</v>
      </c>
      <c r="E4256">
        <f t="shared" si="106"/>
        <v>0.1217</v>
      </c>
    </row>
    <row r="4257" spans="1:5" x14ac:dyDescent="0.25">
      <c r="A4257" s="3" t="s">
        <v>1247</v>
      </c>
      <c r="B4257" t="s">
        <v>168</v>
      </c>
      <c r="C4257">
        <v>4.3883999999999998E-3</v>
      </c>
      <c r="D4257">
        <v>11.73</v>
      </c>
      <c r="E4257">
        <f t="shared" si="106"/>
        <v>5.1499999999999997E-2</v>
      </c>
    </row>
    <row r="4258" spans="1:5" x14ac:dyDescent="0.25">
      <c r="A4258" s="3" t="s">
        <v>1248</v>
      </c>
      <c r="B4258" t="s">
        <v>168</v>
      </c>
      <c r="C4258">
        <v>9.2219999999999997E-4</v>
      </c>
      <c r="D4258">
        <v>93.94</v>
      </c>
      <c r="E4258">
        <f t="shared" si="106"/>
        <v>8.6599999999999996E-2</v>
      </c>
    </row>
    <row r="4259" spans="1:5" ht="30" x14ac:dyDescent="0.25">
      <c r="A4259" s="3" t="s">
        <v>1250</v>
      </c>
      <c r="B4259" t="s">
        <v>168</v>
      </c>
      <c r="C4259">
        <v>9.2219999999999997E-4</v>
      </c>
      <c r="D4259">
        <v>16</v>
      </c>
      <c r="E4259">
        <f t="shared" si="106"/>
        <v>1.4800000000000001E-2</v>
      </c>
    </row>
    <row r="4260" spans="1:5" ht="30" x14ac:dyDescent="0.25">
      <c r="A4260" s="3" t="s">
        <v>1383</v>
      </c>
      <c r="B4260" t="s">
        <v>168</v>
      </c>
      <c r="C4260">
        <v>4.1399999999999999E-2</v>
      </c>
      <c r="D4260">
        <v>0.88</v>
      </c>
      <c r="E4260">
        <f t="shared" si="106"/>
        <v>3.6400000000000002E-2</v>
      </c>
    </row>
    <row r="4261" spans="1:5" x14ac:dyDescent="0.25">
      <c r="A4261" s="3" t="s">
        <v>1251</v>
      </c>
      <c r="B4261" t="s">
        <v>186</v>
      </c>
      <c r="C4261">
        <v>4.3883999999999998E-3</v>
      </c>
      <c r="D4261">
        <v>8.9</v>
      </c>
      <c r="E4261">
        <f t="shared" si="106"/>
        <v>3.9100000000000003E-2</v>
      </c>
    </row>
    <row r="4262" spans="1:5" ht="30" x14ac:dyDescent="0.25">
      <c r="A4262" s="3" t="s">
        <v>1222</v>
      </c>
      <c r="B4262" t="s">
        <v>161</v>
      </c>
      <c r="C4262">
        <v>0.318</v>
      </c>
      <c r="D4262">
        <v>0.6</v>
      </c>
      <c r="E4262">
        <f t="shared" si="106"/>
        <v>0.1908</v>
      </c>
    </row>
    <row r="4263" spans="1:5" ht="30" x14ac:dyDescent="0.25">
      <c r="A4263" s="3" t="s">
        <v>1223</v>
      </c>
      <c r="B4263" t="s">
        <v>161</v>
      </c>
      <c r="C4263">
        <v>0.318</v>
      </c>
      <c r="D4263">
        <v>0.7</v>
      </c>
      <c r="E4263">
        <f t="shared" si="106"/>
        <v>0.22259999999999999</v>
      </c>
    </row>
    <row r="4264" spans="1:5" ht="30" x14ac:dyDescent="0.25">
      <c r="A4264" s="3" t="s">
        <v>1224</v>
      </c>
      <c r="B4264" t="s">
        <v>161</v>
      </c>
      <c r="C4264">
        <v>0.318</v>
      </c>
      <c r="D4264">
        <v>0.09</v>
      </c>
      <c r="E4264">
        <f t="shared" si="106"/>
        <v>2.86E-2</v>
      </c>
    </row>
    <row r="4265" spans="1:5" ht="30" x14ac:dyDescent="0.25">
      <c r="A4265" s="3" t="s">
        <v>1225</v>
      </c>
      <c r="B4265" t="s">
        <v>161</v>
      </c>
      <c r="C4265">
        <v>0.318</v>
      </c>
      <c r="D4265">
        <v>0.04</v>
      </c>
      <c r="E4265">
        <f t="shared" si="106"/>
        <v>1.2699999999999999E-2</v>
      </c>
    </row>
    <row r="4266" spans="1:5" x14ac:dyDescent="0.25">
      <c r="A4266" s="3" t="s">
        <v>162</v>
      </c>
      <c r="B4266" t="s">
        <v>9</v>
      </c>
      <c r="C4266" t="s">
        <v>9</v>
      </c>
      <c r="D4266" t="s">
        <v>9</v>
      </c>
      <c r="E4266">
        <f>SUM(E4254:E4265)</f>
        <v>0.95719999999999994</v>
      </c>
    </row>
    <row r="4268" spans="1:5" x14ac:dyDescent="0.25">
      <c r="A4268" s="3" t="s">
        <v>163</v>
      </c>
      <c r="B4268" t="s">
        <v>9</v>
      </c>
      <c r="C4268" t="s">
        <v>9</v>
      </c>
      <c r="D4268" t="s">
        <v>9</v>
      </c>
      <c r="E4268">
        <f>E4251+E4266</f>
        <v>4.0036000000000005</v>
      </c>
    </row>
    <row r="4269" spans="1:5" x14ac:dyDescent="0.25">
      <c r="A4269" s="3" t="s">
        <v>164</v>
      </c>
      <c r="B4269" t="s">
        <v>9</v>
      </c>
      <c r="C4269" t="s">
        <v>9</v>
      </c>
      <c r="D4269" s="2">
        <v>0</v>
      </c>
      <c r="E4269">
        <f>ROUND((E4268*D4269),4)</f>
        <v>0</v>
      </c>
    </row>
    <row r="4270" spans="1:5" x14ac:dyDescent="0.25">
      <c r="A4270" s="3" t="s">
        <v>165</v>
      </c>
      <c r="B4270" t="s">
        <v>9</v>
      </c>
      <c r="C4270" t="s">
        <v>9</v>
      </c>
      <c r="D4270" t="s">
        <v>9</v>
      </c>
      <c r="E4270">
        <f>SUM(E4268:E4269)</f>
        <v>4.0036000000000005</v>
      </c>
    </row>
    <row r="4272" spans="1:5" x14ac:dyDescent="0.25">
      <c r="A4272" s="3" t="s">
        <v>1757</v>
      </c>
      <c r="B4272" t="s">
        <v>1121</v>
      </c>
    </row>
    <row r="4273" spans="1:5" ht="30" x14ac:dyDescent="0.25">
      <c r="A4273" s="3" t="s">
        <v>1758</v>
      </c>
    </row>
    <row r="4274" spans="1:5" x14ac:dyDescent="0.25">
      <c r="A4274" s="3" t="s">
        <v>175</v>
      </c>
    </row>
    <row r="4276" spans="1:5" x14ac:dyDescent="0.25">
      <c r="A4276" s="3" t="s">
        <v>156</v>
      </c>
      <c r="B4276" t="s">
        <v>157</v>
      </c>
      <c r="C4276" t="s">
        <v>158</v>
      </c>
      <c r="D4276" t="s">
        <v>159</v>
      </c>
      <c r="E4276" t="s">
        <v>160</v>
      </c>
    </row>
    <row r="4277" spans="1:5" x14ac:dyDescent="0.25">
      <c r="A4277" s="3" t="s">
        <v>1514</v>
      </c>
      <c r="B4277" t="s">
        <v>161</v>
      </c>
      <c r="C4277">
        <v>1.2</v>
      </c>
      <c r="D4277">
        <v>6.49</v>
      </c>
      <c r="E4277">
        <f>ROUND((C4277*D4277),4)</f>
        <v>7.7880000000000003</v>
      </c>
    </row>
    <row r="4278" spans="1:5" x14ac:dyDescent="0.25">
      <c r="A4278" s="3" t="s">
        <v>1515</v>
      </c>
      <c r="B4278" t="s">
        <v>161</v>
      </c>
      <c r="C4278">
        <v>2</v>
      </c>
      <c r="D4278">
        <v>4.42</v>
      </c>
      <c r="E4278">
        <f>ROUND((C4278*D4278),4)</f>
        <v>8.84</v>
      </c>
    </row>
    <row r="4279" spans="1:5" x14ac:dyDescent="0.25">
      <c r="A4279" s="3" t="s">
        <v>162</v>
      </c>
      <c r="B4279" t="s">
        <v>9</v>
      </c>
      <c r="C4279" t="s">
        <v>9</v>
      </c>
      <c r="D4279" t="s">
        <v>9</v>
      </c>
      <c r="E4279">
        <f>SUM(E4277:E4278)</f>
        <v>16.628</v>
      </c>
    </row>
    <row r="4281" spans="1:5" x14ac:dyDescent="0.25">
      <c r="A4281" s="3" t="s">
        <v>167</v>
      </c>
      <c r="B4281" t="s">
        <v>157</v>
      </c>
      <c r="C4281" t="s">
        <v>158</v>
      </c>
      <c r="D4281" t="s">
        <v>159</v>
      </c>
      <c r="E4281" t="s">
        <v>160</v>
      </c>
    </row>
    <row r="4282" spans="1:5" x14ac:dyDescent="0.25">
      <c r="A4282" s="3" t="s">
        <v>1516</v>
      </c>
      <c r="B4282" t="s">
        <v>179</v>
      </c>
      <c r="C4282">
        <v>3.2</v>
      </c>
      <c r="D4282">
        <v>0.5</v>
      </c>
      <c r="E4282">
        <f>ROUND((C4282*D4282),4)</f>
        <v>1.6</v>
      </c>
    </row>
    <row r="4283" spans="1:5" x14ac:dyDescent="0.25">
      <c r="A4283" s="3" t="s">
        <v>1759</v>
      </c>
      <c r="B4283" t="s">
        <v>181</v>
      </c>
      <c r="C4283">
        <v>8.0000000000000002E-3</v>
      </c>
      <c r="D4283">
        <v>46</v>
      </c>
      <c r="E4283">
        <f>ROUND((C4283*D4283),4)</f>
        <v>0.36799999999999999</v>
      </c>
    </row>
    <row r="4284" spans="1:5" x14ac:dyDescent="0.25">
      <c r="A4284" s="3" t="s">
        <v>1760</v>
      </c>
      <c r="B4284" t="s">
        <v>176</v>
      </c>
      <c r="C4284">
        <v>1</v>
      </c>
      <c r="D4284">
        <v>342.4</v>
      </c>
      <c r="E4284">
        <f>ROUND((C4284*D4284),4)</f>
        <v>342.4</v>
      </c>
    </row>
    <row r="4285" spans="1:5" x14ac:dyDescent="0.25">
      <c r="A4285" s="3" t="s">
        <v>162</v>
      </c>
      <c r="B4285" t="s">
        <v>9</v>
      </c>
      <c r="C4285" t="s">
        <v>9</v>
      </c>
      <c r="D4285" t="s">
        <v>9</v>
      </c>
      <c r="E4285">
        <f>SUM(E4282:E4284)</f>
        <v>344.36799999999999</v>
      </c>
    </row>
    <row r="4287" spans="1:5" x14ac:dyDescent="0.25">
      <c r="A4287" s="3" t="s">
        <v>163</v>
      </c>
      <c r="B4287" t="s">
        <v>9</v>
      </c>
      <c r="C4287" t="s">
        <v>9</v>
      </c>
      <c r="D4287" t="s">
        <v>9</v>
      </c>
      <c r="E4287">
        <f>E4279+E4285</f>
        <v>360.99599999999998</v>
      </c>
    </row>
    <row r="4288" spans="1:5" x14ac:dyDescent="0.25">
      <c r="A4288" s="3" t="s">
        <v>164</v>
      </c>
      <c r="B4288" t="s">
        <v>9</v>
      </c>
      <c r="C4288" t="s">
        <v>9</v>
      </c>
      <c r="D4288" s="2">
        <v>0</v>
      </c>
      <c r="E4288">
        <f>ROUND((E4287*D4288),4)</f>
        <v>0</v>
      </c>
    </row>
    <row r="4289" spans="1:5" x14ac:dyDescent="0.25">
      <c r="A4289" s="3" t="s">
        <v>165</v>
      </c>
      <c r="B4289" t="s">
        <v>9</v>
      </c>
      <c r="C4289" t="s">
        <v>9</v>
      </c>
      <c r="D4289" t="s">
        <v>9</v>
      </c>
      <c r="E4289">
        <f>SUM(E4287:E4288)</f>
        <v>360.99599999999998</v>
      </c>
    </row>
    <row r="4291" spans="1:5" x14ac:dyDescent="0.25">
      <c r="A4291" s="3" t="s">
        <v>1761</v>
      </c>
      <c r="B4291" t="s">
        <v>134</v>
      </c>
    </row>
    <row r="4292" spans="1:5" ht="45" x14ac:dyDescent="0.25">
      <c r="A4292" s="3" t="s">
        <v>325</v>
      </c>
    </row>
    <row r="4293" spans="1:5" x14ac:dyDescent="0.25">
      <c r="A4293" s="3" t="s">
        <v>166</v>
      </c>
    </row>
    <row r="4295" spans="1:5" x14ac:dyDescent="0.25">
      <c r="A4295" s="3" t="s">
        <v>156</v>
      </c>
      <c r="B4295" t="s">
        <v>157</v>
      </c>
      <c r="C4295" t="s">
        <v>158</v>
      </c>
      <c r="D4295" t="s">
        <v>159</v>
      </c>
      <c r="E4295" t="s">
        <v>160</v>
      </c>
    </row>
    <row r="4296" spans="1:5" x14ac:dyDescent="0.25">
      <c r="A4296" s="3" t="s">
        <v>1389</v>
      </c>
      <c r="B4296" t="s">
        <v>161</v>
      </c>
      <c r="C4296">
        <v>2.085</v>
      </c>
      <c r="D4296">
        <v>11.31</v>
      </c>
      <c r="E4296">
        <f>ROUND((C4296*D4296),4)</f>
        <v>23.581399999999999</v>
      </c>
    </row>
    <row r="4297" spans="1:5" x14ac:dyDescent="0.25">
      <c r="A4297" s="3" t="s">
        <v>1475</v>
      </c>
      <c r="B4297" t="s">
        <v>161</v>
      </c>
      <c r="C4297">
        <v>8.8433999999999999E-2</v>
      </c>
      <c r="D4297">
        <v>12.76</v>
      </c>
      <c r="E4297">
        <f>ROUND((C4297*D4297),4)</f>
        <v>1.1284000000000001</v>
      </c>
    </row>
    <row r="4298" spans="1:5" x14ac:dyDescent="0.25">
      <c r="A4298" s="3" t="s">
        <v>1452</v>
      </c>
      <c r="B4298" t="s">
        <v>161</v>
      </c>
      <c r="C4298">
        <v>1.4279999999999999</v>
      </c>
      <c r="D4298">
        <v>11.48</v>
      </c>
      <c r="E4298">
        <f>ROUND((C4298*D4298),4)</f>
        <v>16.3934</v>
      </c>
    </row>
    <row r="4299" spans="1:5" x14ac:dyDescent="0.25">
      <c r="A4299" s="3" t="s">
        <v>1242</v>
      </c>
      <c r="B4299" t="s">
        <v>161</v>
      </c>
      <c r="C4299">
        <v>3.5129999999999999</v>
      </c>
      <c r="D4299">
        <v>7.68</v>
      </c>
      <c r="E4299">
        <f>ROUND((C4299*D4299),4)</f>
        <v>26.979800000000001</v>
      </c>
    </row>
    <row r="4300" spans="1:5" x14ac:dyDescent="0.25">
      <c r="A4300" s="3" t="s">
        <v>162</v>
      </c>
      <c r="B4300" t="s">
        <v>9</v>
      </c>
      <c r="C4300" t="s">
        <v>9</v>
      </c>
      <c r="D4300" t="s">
        <v>9</v>
      </c>
      <c r="E4300">
        <f>SUM(E4296:E4299)</f>
        <v>68.082999999999998</v>
      </c>
    </row>
    <row r="4302" spans="1:5" x14ac:dyDescent="0.25">
      <c r="A4302" s="3" t="s">
        <v>167</v>
      </c>
      <c r="B4302" t="s">
        <v>157</v>
      </c>
      <c r="C4302" t="s">
        <v>158</v>
      </c>
      <c r="D4302" t="s">
        <v>159</v>
      </c>
      <c r="E4302" t="s">
        <v>160</v>
      </c>
    </row>
    <row r="4303" spans="1:5" ht="30" x14ac:dyDescent="0.25">
      <c r="A4303" s="3" t="s">
        <v>1762</v>
      </c>
      <c r="B4303" t="s">
        <v>1763</v>
      </c>
      <c r="C4303">
        <v>1</v>
      </c>
      <c r="D4303">
        <v>81.900000000000006</v>
      </c>
      <c r="E4303">
        <f t="shared" ref="E4303:E4323" si="107">ROUND((C4303*D4303),4)</f>
        <v>81.900000000000006</v>
      </c>
    </row>
    <row r="4304" spans="1:5" ht="30" x14ac:dyDescent="0.25">
      <c r="A4304" s="3" t="s">
        <v>1764</v>
      </c>
      <c r="B4304" t="s">
        <v>170</v>
      </c>
      <c r="C4304">
        <v>10.199999999999999</v>
      </c>
      <c r="D4304">
        <v>5.99</v>
      </c>
      <c r="E4304">
        <f t="shared" si="107"/>
        <v>61.097999999999999</v>
      </c>
    </row>
    <row r="4305" spans="1:5" x14ac:dyDescent="0.25">
      <c r="A4305" s="3" t="s">
        <v>1243</v>
      </c>
      <c r="B4305" t="s">
        <v>181</v>
      </c>
      <c r="C4305">
        <v>1.2239999999999999E-2</v>
      </c>
      <c r="D4305">
        <v>70.92</v>
      </c>
      <c r="E4305">
        <f t="shared" si="107"/>
        <v>0.86809999999999998</v>
      </c>
    </row>
    <row r="4306" spans="1:5" x14ac:dyDescent="0.25">
      <c r="A4306" s="3" t="s">
        <v>1244</v>
      </c>
      <c r="B4306" t="s">
        <v>168</v>
      </c>
      <c r="C4306">
        <v>2.0375399999999998E-2</v>
      </c>
      <c r="D4306">
        <v>6.93</v>
      </c>
      <c r="E4306">
        <f t="shared" si="107"/>
        <v>0.14119999999999999</v>
      </c>
    </row>
    <row r="4307" spans="1:5" x14ac:dyDescent="0.25">
      <c r="A4307" s="3" t="s">
        <v>1245</v>
      </c>
      <c r="B4307" t="s">
        <v>186</v>
      </c>
      <c r="C4307">
        <v>9.817919E-2</v>
      </c>
      <c r="D4307">
        <v>33.270000000000003</v>
      </c>
      <c r="E4307">
        <f t="shared" si="107"/>
        <v>3.2664</v>
      </c>
    </row>
    <row r="4308" spans="1:5" x14ac:dyDescent="0.25">
      <c r="A4308" s="3" t="s">
        <v>1465</v>
      </c>
      <c r="B4308" t="s">
        <v>179</v>
      </c>
      <c r="C4308">
        <v>0.81834600000000002</v>
      </c>
      <c r="D4308">
        <v>0.5</v>
      </c>
      <c r="E4308">
        <f t="shared" si="107"/>
        <v>0.40920000000000001</v>
      </c>
    </row>
    <row r="4309" spans="1:5" x14ac:dyDescent="0.25">
      <c r="A4309" s="3" t="s">
        <v>1246</v>
      </c>
      <c r="B4309" t="s">
        <v>168</v>
      </c>
      <c r="C4309">
        <v>9.817919E-2</v>
      </c>
      <c r="D4309">
        <v>27.73</v>
      </c>
      <c r="E4309">
        <f t="shared" si="107"/>
        <v>2.7225000000000001</v>
      </c>
    </row>
    <row r="4310" spans="1:5" x14ac:dyDescent="0.25">
      <c r="A4310" s="3" t="s">
        <v>1247</v>
      </c>
      <c r="B4310" t="s">
        <v>168</v>
      </c>
      <c r="C4310">
        <v>9.817919E-2</v>
      </c>
      <c r="D4310">
        <v>11.73</v>
      </c>
      <c r="E4310">
        <f t="shared" si="107"/>
        <v>1.1516</v>
      </c>
    </row>
    <row r="4311" spans="1:5" x14ac:dyDescent="0.25">
      <c r="A4311" s="3" t="s">
        <v>1248</v>
      </c>
      <c r="B4311" t="s">
        <v>168</v>
      </c>
      <c r="C4311">
        <v>2.0375399999999998E-2</v>
      </c>
      <c r="D4311">
        <v>93.94</v>
      </c>
      <c r="E4311">
        <f t="shared" si="107"/>
        <v>1.9140999999999999</v>
      </c>
    </row>
    <row r="4312" spans="1:5" x14ac:dyDescent="0.25">
      <c r="A4312" s="3" t="s">
        <v>1249</v>
      </c>
      <c r="B4312" t="s">
        <v>179</v>
      </c>
      <c r="C4312">
        <v>3.136908</v>
      </c>
      <c r="D4312">
        <v>0.44</v>
      </c>
      <c r="E4312">
        <f t="shared" si="107"/>
        <v>1.3802000000000001</v>
      </c>
    </row>
    <row r="4313" spans="1:5" x14ac:dyDescent="0.25">
      <c r="A4313" s="3" t="s">
        <v>1765</v>
      </c>
      <c r="B4313" t="s">
        <v>168</v>
      </c>
      <c r="C4313">
        <v>3</v>
      </c>
      <c r="D4313">
        <v>21.34</v>
      </c>
      <c r="E4313">
        <f t="shared" si="107"/>
        <v>64.02</v>
      </c>
    </row>
    <row r="4314" spans="1:5" ht="30" x14ac:dyDescent="0.25">
      <c r="A4314" s="3" t="s">
        <v>1250</v>
      </c>
      <c r="B4314" t="s">
        <v>168</v>
      </c>
      <c r="C4314">
        <v>2.0375399999999998E-2</v>
      </c>
      <c r="D4314">
        <v>16</v>
      </c>
      <c r="E4314">
        <f t="shared" si="107"/>
        <v>0.32600000000000001</v>
      </c>
    </row>
    <row r="4315" spans="1:5" x14ac:dyDescent="0.25">
      <c r="A4315" s="3" t="s">
        <v>1251</v>
      </c>
      <c r="B4315" t="s">
        <v>186</v>
      </c>
      <c r="C4315">
        <v>9.817919E-2</v>
      </c>
      <c r="D4315">
        <v>8.9</v>
      </c>
      <c r="E4315">
        <f t="shared" si="107"/>
        <v>0.87380000000000002</v>
      </c>
    </row>
    <row r="4316" spans="1:5" ht="30" x14ac:dyDescent="0.25">
      <c r="A4316" s="3" t="s">
        <v>1766</v>
      </c>
      <c r="B4316" t="s">
        <v>168</v>
      </c>
      <c r="C4316">
        <v>6</v>
      </c>
      <c r="D4316">
        <v>0.32</v>
      </c>
      <c r="E4316">
        <f t="shared" si="107"/>
        <v>1.92</v>
      </c>
    </row>
    <row r="4317" spans="1:5" ht="30" x14ac:dyDescent="0.25">
      <c r="A4317" s="3" t="s">
        <v>1767</v>
      </c>
      <c r="B4317" t="s">
        <v>168</v>
      </c>
      <c r="C4317">
        <v>6</v>
      </c>
      <c r="D4317">
        <v>0.99</v>
      </c>
      <c r="E4317">
        <f t="shared" si="107"/>
        <v>5.94</v>
      </c>
    </row>
    <row r="4318" spans="1:5" ht="30" x14ac:dyDescent="0.25">
      <c r="A4318" s="3" t="s">
        <v>1768</v>
      </c>
      <c r="B4318" t="s">
        <v>168</v>
      </c>
      <c r="C4318">
        <v>1</v>
      </c>
      <c r="D4318">
        <v>118.62</v>
      </c>
      <c r="E4318">
        <f t="shared" si="107"/>
        <v>118.62</v>
      </c>
    </row>
    <row r="4319" spans="1:5" x14ac:dyDescent="0.25">
      <c r="A4319" s="3" t="s">
        <v>1442</v>
      </c>
      <c r="B4319" t="s">
        <v>179</v>
      </c>
      <c r="C4319">
        <v>0.61199999999999999</v>
      </c>
      <c r="D4319">
        <v>8.67</v>
      </c>
      <c r="E4319">
        <f t="shared" si="107"/>
        <v>5.306</v>
      </c>
    </row>
    <row r="4320" spans="1:5" ht="30" x14ac:dyDescent="0.25">
      <c r="A4320" s="3" t="s">
        <v>1222</v>
      </c>
      <c r="B4320" t="s">
        <v>161</v>
      </c>
      <c r="C4320">
        <v>7.1144340000000001</v>
      </c>
      <c r="D4320">
        <v>0.6</v>
      </c>
      <c r="E4320">
        <f t="shared" si="107"/>
        <v>4.2686999999999999</v>
      </c>
    </row>
    <row r="4321" spans="1:5" ht="30" x14ac:dyDescent="0.25">
      <c r="A4321" s="3" t="s">
        <v>1223</v>
      </c>
      <c r="B4321" t="s">
        <v>161</v>
      </c>
      <c r="C4321">
        <v>7.1144340000000001</v>
      </c>
      <c r="D4321">
        <v>0.7</v>
      </c>
      <c r="E4321">
        <f t="shared" si="107"/>
        <v>4.9801000000000002</v>
      </c>
    </row>
    <row r="4322" spans="1:5" ht="30" x14ac:dyDescent="0.25">
      <c r="A4322" s="3" t="s">
        <v>1224</v>
      </c>
      <c r="B4322" t="s">
        <v>161</v>
      </c>
      <c r="C4322">
        <v>7.1144340000000001</v>
      </c>
      <c r="D4322">
        <v>0.09</v>
      </c>
      <c r="E4322">
        <f t="shared" si="107"/>
        <v>0.64029999999999998</v>
      </c>
    </row>
    <row r="4323" spans="1:5" ht="30" x14ac:dyDescent="0.25">
      <c r="A4323" s="3" t="s">
        <v>1225</v>
      </c>
      <c r="B4323" t="s">
        <v>161</v>
      </c>
      <c r="C4323">
        <v>7.1144340000000001</v>
      </c>
      <c r="D4323">
        <v>0.04</v>
      </c>
      <c r="E4323">
        <f t="shared" si="107"/>
        <v>0.28460000000000002</v>
      </c>
    </row>
    <row r="4324" spans="1:5" x14ac:dyDescent="0.25">
      <c r="A4324" s="3" t="s">
        <v>162</v>
      </c>
      <c r="B4324" t="s">
        <v>9</v>
      </c>
      <c r="C4324" t="s">
        <v>9</v>
      </c>
      <c r="D4324" t="s">
        <v>9</v>
      </c>
      <c r="E4324">
        <f>SUM(E4303:E4323)</f>
        <v>362.03079999999994</v>
      </c>
    </row>
    <row r="4326" spans="1:5" x14ac:dyDescent="0.25">
      <c r="A4326" s="3" t="s">
        <v>163</v>
      </c>
      <c r="B4326" t="s">
        <v>9</v>
      </c>
      <c r="C4326" t="s">
        <v>9</v>
      </c>
      <c r="D4326" t="s">
        <v>9</v>
      </c>
      <c r="E4326">
        <f>E4300+E4324</f>
        <v>430.11379999999997</v>
      </c>
    </row>
    <row r="4327" spans="1:5" x14ac:dyDescent="0.25">
      <c r="A4327" s="3" t="s">
        <v>164</v>
      </c>
      <c r="B4327" t="s">
        <v>9</v>
      </c>
      <c r="C4327" t="s">
        <v>9</v>
      </c>
      <c r="D4327" s="2">
        <v>0</v>
      </c>
      <c r="E4327">
        <f>ROUND((E4326*D4327),4)</f>
        <v>0</v>
      </c>
    </row>
    <row r="4328" spans="1:5" x14ac:dyDescent="0.25">
      <c r="A4328" s="3" t="s">
        <v>165</v>
      </c>
      <c r="B4328" t="s">
        <v>9</v>
      </c>
      <c r="C4328" t="s">
        <v>9</v>
      </c>
      <c r="D4328" t="s">
        <v>9</v>
      </c>
      <c r="E4328">
        <f>SUM(E4326:E4327)</f>
        <v>430.11379999999997</v>
      </c>
    </row>
    <row r="4330" spans="1:5" x14ac:dyDescent="0.25">
      <c r="A4330" s="3" t="s">
        <v>1769</v>
      </c>
      <c r="B4330" t="s">
        <v>136</v>
      </c>
    </row>
    <row r="4331" spans="1:5" ht="30" x14ac:dyDescent="0.25">
      <c r="A4331" s="3" t="s">
        <v>326</v>
      </c>
    </row>
    <row r="4332" spans="1:5" x14ac:dyDescent="0.25">
      <c r="A4332" s="3" t="s">
        <v>166</v>
      </c>
    </row>
    <row r="4334" spans="1:5" x14ac:dyDescent="0.25">
      <c r="A4334" s="3" t="s">
        <v>156</v>
      </c>
      <c r="B4334" t="s">
        <v>157</v>
      </c>
      <c r="C4334" t="s">
        <v>158</v>
      </c>
      <c r="D4334" t="s">
        <v>159</v>
      </c>
      <c r="E4334" t="s">
        <v>160</v>
      </c>
    </row>
    <row r="4335" spans="1:5" x14ac:dyDescent="0.25">
      <c r="A4335" s="3" t="s">
        <v>1388</v>
      </c>
      <c r="B4335" t="s">
        <v>161</v>
      </c>
      <c r="C4335">
        <v>1.3</v>
      </c>
      <c r="D4335">
        <v>8.6199999999999992</v>
      </c>
      <c r="E4335">
        <f>ROUND((C4335*D4335),4)</f>
        <v>11.206</v>
      </c>
    </row>
    <row r="4336" spans="1:5" x14ac:dyDescent="0.25">
      <c r="A4336" s="3" t="s">
        <v>1389</v>
      </c>
      <c r="B4336" t="s">
        <v>161</v>
      </c>
      <c r="C4336">
        <v>1.3</v>
      </c>
      <c r="D4336">
        <v>11.31</v>
      </c>
      <c r="E4336">
        <f>ROUND((C4336*D4336),4)</f>
        <v>14.702999999999999</v>
      </c>
    </row>
    <row r="4337" spans="1:5" x14ac:dyDescent="0.25">
      <c r="A4337" s="3" t="s">
        <v>162</v>
      </c>
      <c r="B4337" t="s">
        <v>9</v>
      </c>
      <c r="C4337" t="s">
        <v>9</v>
      </c>
      <c r="D4337" t="s">
        <v>9</v>
      </c>
      <c r="E4337">
        <f>SUM(E4335:E4336)</f>
        <v>25.908999999999999</v>
      </c>
    </row>
    <row r="4339" spans="1:5" x14ac:dyDescent="0.25">
      <c r="A4339" s="3" t="s">
        <v>167</v>
      </c>
      <c r="B4339" t="s">
        <v>157</v>
      </c>
      <c r="C4339" t="s">
        <v>158</v>
      </c>
      <c r="D4339" t="s">
        <v>159</v>
      </c>
      <c r="E4339" t="s">
        <v>160</v>
      </c>
    </row>
    <row r="4340" spans="1:5" x14ac:dyDescent="0.25">
      <c r="A4340" s="3" t="s">
        <v>1244</v>
      </c>
      <c r="B4340" t="s">
        <v>168</v>
      </c>
      <c r="C4340">
        <v>7.5399999999999998E-3</v>
      </c>
      <c r="D4340">
        <v>6.93</v>
      </c>
      <c r="E4340">
        <f t="shared" ref="E4340:E4351" si="108">ROUND((C4340*D4340),4)</f>
        <v>5.2299999999999999E-2</v>
      </c>
    </row>
    <row r="4341" spans="1:5" x14ac:dyDescent="0.25">
      <c r="A4341" s="3" t="s">
        <v>1245</v>
      </c>
      <c r="B4341" t="s">
        <v>186</v>
      </c>
      <c r="C4341">
        <v>3.5880000000000002E-2</v>
      </c>
      <c r="D4341">
        <v>33.270000000000003</v>
      </c>
      <c r="E4341">
        <f t="shared" si="108"/>
        <v>1.1937</v>
      </c>
    </row>
    <row r="4342" spans="1:5" x14ac:dyDescent="0.25">
      <c r="A4342" s="3" t="s">
        <v>1246</v>
      </c>
      <c r="B4342" t="s">
        <v>168</v>
      </c>
      <c r="C4342">
        <v>3.5880000000000002E-2</v>
      </c>
      <c r="D4342">
        <v>27.73</v>
      </c>
      <c r="E4342">
        <f t="shared" si="108"/>
        <v>0.995</v>
      </c>
    </row>
    <row r="4343" spans="1:5" x14ac:dyDescent="0.25">
      <c r="A4343" s="3" t="s">
        <v>1247</v>
      </c>
      <c r="B4343" t="s">
        <v>168</v>
      </c>
      <c r="C4343">
        <v>3.5880000000000002E-2</v>
      </c>
      <c r="D4343">
        <v>11.73</v>
      </c>
      <c r="E4343">
        <f t="shared" si="108"/>
        <v>0.4209</v>
      </c>
    </row>
    <row r="4344" spans="1:5" x14ac:dyDescent="0.25">
      <c r="A4344" s="3" t="s">
        <v>1248</v>
      </c>
      <c r="B4344" t="s">
        <v>168</v>
      </c>
      <c r="C4344">
        <v>7.5399999999999998E-3</v>
      </c>
      <c r="D4344">
        <v>93.94</v>
      </c>
      <c r="E4344">
        <f t="shared" si="108"/>
        <v>0.70830000000000004</v>
      </c>
    </row>
    <row r="4345" spans="1:5" ht="30" x14ac:dyDescent="0.25">
      <c r="A4345" s="3" t="s">
        <v>1250</v>
      </c>
      <c r="B4345" t="s">
        <v>168</v>
      </c>
      <c r="C4345">
        <v>7.5399999999999998E-3</v>
      </c>
      <c r="D4345">
        <v>16</v>
      </c>
      <c r="E4345">
        <f t="shared" si="108"/>
        <v>0.1206</v>
      </c>
    </row>
    <row r="4346" spans="1:5" ht="45" x14ac:dyDescent="0.25">
      <c r="A4346" s="3" t="s">
        <v>1770</v>
      </c>
      <c r="B4346" t="s">
        <v>182</v>
      </c>
      <c r="C4346">
        <v>1</v>
      </c>
      <c r="D4346">
        <v>136.03</v>
      </c>
      <c r="E4346">
        <f t="shared" si="108"/>
        <v>136.03</v>
      </c>
    </row>
    <row r="4347" spans="1:5" x14ac:dyDescent="0.25">
      <c r="A4347" s="3" t="s">
        <v>1251</v>
      </c>
      <c r="B4347" t="s">
        <v>186</v>
      </c>
      <c r="C4347">
        <v>3.5880000000000002E-2</v>
      </c>
      <c r="D4347">
        <v>8.9</v>
      </c>
      <c r="E4347">
        <f t="shared" si="108"/>
        <v>0.31929999999999997</v>
      </c>
    </row>
    <row r="4348" spans="1:5" ht="30" x14ac:dyDescent="0.25">
      <c r="A4348" s="3" t="s">
        <v>1222</v>
      </c>
      <c r="B4348" t="s">
        <v>161</v>
      </c>
      <c r="C4348">
        <v>2.6</v>
      </c>
      <c r="D4348">
        <v>0.6</v>
      </c>
      <c r="E4348">
        <f t="shared" si="108"/>
        <v>1.56</v>
      </c>
    </row>
    <row r="4349" spans="1:5" ht="30" x14ac:dyDescent="0.25">
      <c r="A4349" s="3" t="s">
        <v>1223</v>
      </c>
      <c r="B4349" t="s">
        <v>161</v>
      </c>
      <c r="C4349">
        <v>2.6</v>
      </c>
      <c r="D4349">
        <v>0.7</v>
      </c>
      <c r="E4349">
        <f t="shared" si="108"/>
        <v>1.82</v>
      </c>
    </row>
    <row r="4350" spans="1:5" ht="30" x14ac:dyDescent="0.25">
      <c r="A4350" s="3" t="s">
        <v>1224</v>
      </c>
      <c r="B4350" t="s">
        <v>161</v>
      </c>
      <c r="C4350">
        <v>2.6</v>
      </c>
      <c r="D4350">
        <v>0.09</v>
      </c>
      <c r="E4350">
        <f t="shared" si="108"/>
        <v>0.23400000000000001</v>
      </c>
    </row>
    <row r="4351" spans="1:5" ht="30" x14ac:dyDescent="0.25">
      <c r="A4351" s="3" t="s">
        <v>1225</v>
      </c>
      <c r="B4351" t="s">
        <v>161</v>
      </c>
      <c r="C4351">
        <v>2.6</v>
      </c>
      <c r="D4351">
        <v>0.04</v>
      </c>
      <c r="E4351">
        <f t="shared" si="108"/>
        <v>0.104</v>
      </c>
    </row>
    <row r="4352" spans="1:5" x14ac:dyDescent="0.25">
      <c r="A4352" s="3" t="s">
        <v>162</v>
      </c>
      <c r="B4352" t="s">
        <v>9</v>
      </c>
      <c r="C4352" t="s">
        <v>9</v>
      </c>
      <c r="D4352" t="s">
        <v>9</v>
      </c>
      <c r="E4352">
        <f>SUM(E4340:E4351)</f>
        <v>143.55810000000002</v>
      </c>
    </row>
    <row r="4354" spans="1:5" x14ac:dyDescent="0.25">
      <c r="A4354" s="3" t="s">
        <v>163</v>
      </c>
      <c r="B4354" t="s">
        <v>9</v>
      </c>
      <c r="C4354" t="s">
        <v>9</v>
      </c>
      <c r="D4354" t="s">
        <v>9</v>
      </c>
      <c r="E4354">
        <f>E4337+E4352</f>
        <v>169.46710000000002</v>
      </c>
    </row>
    <row r="4355" spans="1:5" x14ac:dyDescent="0.25">
      <c r="A4355" s="3" t="s">
        <v>164</v>
      </c>
      <c r="B4355" t="s">
        <v>9</v>
      </c>
      <c r="C4355" t="s">
        <v>9</v>
      </c>
      <c r="D4355" s="2">
        <v>0</v>
      </c>
      <c r="E4355">
        <f>ROUND((E4354*D4355),4)</f>
        <v>0</v>
      </c>
    </row>
    <row r="4356" spans="1:5" x14ac:dyDescent="0.25">
      <c r="A4356" s="3" t="s">
        <v>165</v>
      </c>
      <c r="B4356" t="s">
        <v>9</v>
      </c>
      <c r="C4356" t="s">
        <v>9</v>
      </c>
      <c r="D4356" t="s">
        <v>9</v>
      </c>
      <c r="E4356">
        <f>SUM(E4354:E4355)</f>
        <v>169.46710000000002</v>
      </c>
    </row>
    <row r="4358" spans="1:5" x14ac:dyDescent="0.25">
      <c r="A4358" s="3" t="s">
        <v>1771</v>
      </c>
      <c r="B4358" t="s">
        <v>138</v>
      </c>
    </row>
    <row r="4359" spans="1:5" ht="30" x14ac:dyDescent="0.25">
      <c r="A4359" s="3" t="s">
        <v>327</v>
      </c>
    </row>
    <row r="4360" spans="1:5" x14ac:dyDescent="0.25">
      <c r="A4360" s="3" t="s">
        <v>175</v>
      </c>
    </row>
    <row r="4362" spans="1:5" x14ac:dyDescent="0.25">
      <c r="A4362" s="3" t="s">
        <v>156</v>
      </c>
      <c r="B4362" t="s">
        <v>157</v>
      </c>
      <c r="C4362" t="s">
        <v>158</v>
      </c>
      <c r="D4362" t="s">
        <v>159</v>
      </c>
      <c r="E4362" t="s">
        <v>160</v>
      </c>
    </row>
    <row r="4363" spans="1:5" x14ac:dyDescent="0.25">
      <c r="A4363" s="3" t="s">
        <v>1382</v>
      </c>
      <c r="B4363" t="s">
        <v>161</v>
      </c>
      <c r="C4363">
        <v>0.4</v>
      </c>
      <c r="D4363">
        <v>11.15</v>
      </c>
      <c r="E4363">
        <f>ROUND((C4363*D4363),4)</f>
        <v>4.46</v>
      </c>
    </row>
    <row r="4364" spans="1:5" x14ac:dyDescent="0.25">
      <c r="A4364" s="3" t="s">
        <v>1242</v>
      </c>
      <c r="B4364" t="s">
        <v>161</v>
      </c>
      <c r="C4364">
        <v>0.2</v>
      </c>
      <c r="D4364">
        <v>7.68</v>
      </c>
      <c r="E4364">
        <f>ROUND((C4364*D4364),4)</f>
        <v>1.536</v>
      </c>
    </row>
    <row r="4365" spans="1:5" x14ac:dyDescent="0.25">
      <c r="A4365" s="3" t="s">
        <v>162</v>
      </c>
      <c r="B4365" t="s">
        <v>9</v>
      </c>
      <c r="C4365" t="s">
        <v>9</v>
      </c>
      <c r="D4365" t="s">
        <v>9</v>
      </c>
      <c r="E4365">
        <f>SUM(E4363:E4364)</f>
        <v>5.9960000000000004</v>
      </c>
    </row>
    <row r="4367" spans="1:5" x14ac:dyDescent="0.25">
      <c r="A4367" s="3" t="s">
        <v>167</v>
      </c>
      <c r="B4367" t="s">
        <v>157</v>
      </c>
      <c r="C4367" t="s">
        <v>158</v>
      </c>
      <c r="D4367" t="s">
        <v>159</v>
      </c>
      <c r="E4367" t="s">
        <v>160</v>
      </c>
    </row>
    <row r="4368" spans="1:5" x14ac:dyDescent="0.25">
      <c r="A4368" s="3" t="s">
        <v>1244</v>
      </c>
      <c r="B4368" t="s">
        <v>168</v>
      </c>
      <c r="C4368">
        <v>1.74E-3</v>
      </c>
      <c r="D4368">
        <v>6.93</v>
      </c>
      <c r="E4368">
        <f t="shared" ref="E4368:E4381" si="109">ROUND((C4368*D4368),4)</f>
        <v>1.21E-2</v>
      </c>
    </row>
    <row r="4369" spans="1:5" x14ac:dyDescent="0.25">
      <c r="A4369" s="3" t="s">
        <v>1245</v>
      </c>
      <c r="B4369" t="s">
        <v>186</v>
      </c>
      <c r="C4369">
        <v>8.2799999999999992E-3</v>
      </c>
      <c r="D4369">
        <v>33.270000000000003</v>
      </c>
      <c r="E4369">
        <f t="shared" si="109"/>
        <v>0.27550000000000002</v>
      </c>
    </row>
    <row r="4370" spans="1:5" x14ac:dyDescent="0.25">
      <c r="A4370" s="3" t="s">
        <v>1246</v>
      </c>
      <c r="B4370" t="s">
        <v>168</v>
      </c>
      <c r="C4370">
        <v>8.2799999999999992E-3</v>
      </c>
      <c r="D4370">
        <v>27.73</v>
      </c>
      <c r="E4370">
        <f t="shared" si="109"/>
        <v>0.2296</v>
      </c>
    </row>
    <row r="4371" spans="1:5" x14ac:dyDescent="0.25">
      <c r="A4371" s="3" t="s">
        <v>1247</v>
      </c>
      <c r="B4371" t="s">
        <v>168</v>
      </c>
      <c r="C4371">
        <v>8.2799999999999992E-3</v>
      </c>
      <c r="D4371">
        <v>11.73</v>
      </c>
      <c r="E4371">
        <f t="shared" si="109"/>
        <v>9.7100000000000006E-2</v>
      </c>
    </row>
    <row r="4372" spans="1:5" x14ac:dyDescent="0.25">
      <c r="A4372" s="3" t="s">
        <v>1248</v>
      </c>
      <c r="B4372" t="s">
        <v>168</v>
      </c>
      <c r="C4372">
        <v>1.74E-3</v>
      </c>
      <c r="D4372">
        <v>93.94</v>
      </c>
      <c r="E4372">
        <f t="shared" si="109"/>
        <v>0.16350000000000001</v>
      </c>
    </row>
    <row r="4373" spans="1:5" ht="30" x14ac:dyDescent="0.25">
      <c r="A4373" s="3" t="s">
        <v>1250</v>
      </c>
      <c r="B4373" t="s">
        <v>168</v>
      </c>
      <c r="C4373">
        <v>1.74E-3</v>
      </c>
      <c r="D4373">
        <v>16</v>
      </c>
      <c r="E4373">
        <f t="shared" si="109"/>
        <v>2.7799999999999998E-2</v>
      </c>
    </row>
    <row r="4374" spans="1:5" ht="30" x14ac:dyDescent="0.25">
      <c r="A4374" s="3" t="s">
        <v>1383</v>
      </c>
      <c r="B4374" t="s">
        <v>168</v>
      </c>
      <c r="C4374">
        <v>0.4</v>
      </c>
      <c r="D4374">
        <v>0.88</v>
      </c>
      <c r="E4374">
        <f t="shared" si="109"/>
        <v>0.35199999999999998</v>
      </c>
    </row>
    <row r="4375" spans="1:5" x14ac:dyDescent="0.25">
      <c r="A4375" s="3" t="s">
        <v>1251</v>
      </c>
      <c r="B4375" t="s">
        <v>186</v>
      </c>
      <c r="C4375">
        <v>8.2799999999999992E-3</v>
      </c>
      <c r="D4375">
        <v>8.9</v>
      </c>
      <c r="E4375">
        <f t="shared" si="109"/>
        <v>7.3700000000000002E-2</v>
      </c>
    </row>
    <row r="4376" spans="1:5" x14ac:dyDescent="0.25">
      <c r="A4376" s="3" t="s">
        <v>1612</v>
      </c>
      <c r="B4376" t="s">
        <v>178</v>
      </c>
      <c r="C4376">
        <v>0.04</v>
      </c>
      <c r="D4376">
        <v>9.9</v>
      </c>
      <c r="E4376">
        <f t="shared" si="109"/>
        <v>0.39600000000000002</v>
      </c>
    </row>
    <row r="4377" spans="1:5" x14ac:dyDescent="0.25">
      <c r="A4377" s="3" t="s">
        <v>1613</v>
      </c>
      <c r="B4377" t="s">
        <v>178</v>
      </c>
      <c r="C4377">
        <v>0.16</v>
      </c>
      <c r="D4377">
        <v>27.59</v>
      </c>
      <c r="E4377">
        <f t="shared" si="109"/>
        <v>4.4143999999999997</v>
      </c>
    </row>
    <row r="4378" spans="1:5" ht="30" x14ac:dyDescent="0.25">
      <c r="A4378" s="3" t="s">
        <v>1222</v>
      </c>
      <c r="B4378" t="s">
        <v>161</v>
      </c>
      <c r="C4378">
        <v>0.6</v>
      </c>
      <c r="D4378">
        <v>0.6</v>
      </c>
      <c r="E4378">
        <f t="shared" si="109"/>
        <v>0.36</v>
      </c>
    </row>
    <row r="4379" spans="1:5" ht="30" x14ac:dyDescent="0.25">
      <c r="A4379" s="3" t="s">
        <v>1223</v>
      </c>
      <c r="B4379" t="s">
        <v>161</v>
      </c>
      <c r="C4379">
        <v>0.6</v>
      </c>
      <c r="D4379">
        <v>0.7</v>
      </c>
      <c r="E4379">
        <f t="shared" si="109"/>
        <v>0.42</v>
      </c>
    </row>
    <row r="4380" spans="1:5" ht="30" x14ac:dyDescent="0.25">
      <c r="A4380" s="3" t="s">
        <v>1224</v>
      </c>
      <c r="B4380" t="s">
        <v>161</v>
      </c>
      <c r="C4380">
        <v>0.6</v>
      </c>
      <c r="D4380">
        <v>0.09</v>
      </c>
      <c r="E4380">
        <f t="shared" si="109"/>
        <v>5.3999999999999999E-2</v>
      </c>
    </row>
    <row r="4381" spans="1:5" ht="30" x14ac:dyDescent="0.25">
      <c r="A4381" s="3" t="s">
        <v>1225</v>
      </c>
      <c r="B4381" t="s">
        <v>161</v>
      </c>
      <c r="C4381">
        <v>0.6</v>
      </c>
      <c r="D4381">
        <v>0.04</v>
      </c>
      <c r="E4381">
        <f t="shared" si="109"/>
        <v>2.4E-2</v>
      </c>
    </row>
    <row r="4382" spans="1:5" x14ac:dyDescent="0.25">
      <c r="A4382" s="3" t="s">
        <v>162</v>
      </c>
      <c r="B4382" t="s">
        <v>9</v>
      </c>
      <c r="C4382" t="s">
        <v>9</v>
      </c>
      <c r="D4382" t="s">
        <v>9</v>
      </c>
      <c r="E4382">
        <f>SUM(E4368:E4381)</f>
        <v>6.8997000000000002</v>
      </c>
    </row>
    <row r="4384" spans="1:5" x14ac:dyDescent="0.25">
      <c r="A4384" s="3" t="s">
        <v>163</v>
      </c>
      <c r="B4384" t="s">
        <v>9</v>
      </c>
      <c r="C4384" t="s">
        <v>9</v>
      </c>
      <c r="D4384" t="s">
        <v>9</v>
      </c>
      <c r="E4384">
        <f>E4365+E4382</f>
        <v>12.895700000000001</v>
      </c>
    </row>
    <row r="4385" spans="1:5" x14ac:dyDescent="0.25">
      <c r="A4385" s="3" t="s">
        <v>164</v>
      </c>
      <c r="B4385" t="s">
        <v>9</v>
      </c>
      <c r="C4385" t="s">
        <v>9</v>
      </c>
      <c r="D4385" s="2">
        <v>0</v>
      </c>
      <c r="E4385">
        <f>ROUND((E4384*D4385),4)</f>
        <v>0</v>
      </c>
    </row>
    <row r="4386" spans="1:5" x14ac:dyDescent="0.25">
      <c r="A4386" s="3" t="s">
        <v>165</v>
      </c>
      <c r="B4386" t="s">
        <v>9</v>
      </c>
      <c r="C4386" t="s">
        <v>9</v>
      </c>
      <c r="D4386" t="s">
        <v>9</v>
      </c>
      <c r="E4386">
        <f>SUM(E4384:E4385)</f>
        <v>12.895700000000001</v>
      </c>
    </row>
    <row r="4388" spans="1:5" x14ac:dyDescent="0.25">
      <c r="A4388" s="3" t="s">
        <v>1215</v>
      </c>
      <c r="B4388" t="s">
        <v>1148</v>
      </c>
    </row>
    <row r="4389" spans="1:5" ht="30" x14ac:dyDescent="0.25">
      <c r="A4389" s="3" t="s">
        <v>1772</v>
      </c>
    </row>
    <row r="4390" spans="1:5" x14ac:dyDescent="0.25">
      <c r="A4390" s="3" t="s">
        <v>166</v>
      </c>
    </row>
    <row r="4392" spans="1:5" x14ac:dyDescent="0.25">
      <c r="A4392" s="3" t="s">
        <v>156</v>
      </c>
      <c r="B4392" t="s">
        <v>157</v>
      </c>
      <c r="C4392" t="s">
        <v>158</v>
      </c>
      <c r="D4392" t="s">
        <v>159</v>
      </c>
      <c r="E4392" t="s">
        <v>160</v>
      </c>
    </row>
    <row r="4393" spans="1:5" x14ac:dyDescent="0.25">
      <c r="A4393" s="3" t="s">
        <v>1388</v>
      </c>
      <c r="B4393" t="s">
        <v>161</v>
      </c>
      <c r="C4393">
        <v>20.782800000000002</v>
      </c>
      <c r="D4393">
        <v>8.6199999999999992</v>
      </c>
      <c r="E4393">
        <f>ROUND((C4393*D4393),4)</f>
        <v>179.14769999999999</v>
      </c>
    </row>
    <row r="4394" spans="1:5" x14ac:dyDescent="0.25">
      <c r="A4394" s="3" t="s">
        <v>1389</v>
      </c>
      <c r="B4394" t="s">
        <v>161</v>
      </c>
      <c r="C4394">
        <v>20.782800000000002</v>
      </c>
      <c r="D4394">
        <v>11.31</v>
      </c>
      <c r="E4394">
        <f>ROUND((C4394*D4394),4)</f>
        <v>235.05350000000001</v>
      </c>
    </row>
    <row r="4395" spans="1:5" x14ac:dyDescent="0.25">
      <c r="A4395" s="3" t="s">
        <v>162</v>
      </c>
      <c r="B4395" t="s">
        <v>9</v>
      </c>
      <c r="C4395" t="s">
        <v>9</v>
      </c>
      <c r="D4395" t="s">
        <v>9</v>
      </c>
      <c r="E4395">
        <f>SUM(E4393:E4394)</f>
        <v>414.20119999999997</v>
      </c>
    </row>
    <row r="4397" spans="1:5" x14ac:dyDescent="0.25">
      <c r="A4397" s="3" t="s">
        <v>167</v>
      </c>
      <c r="B4397" t="s">
        <v>157</v>
      </c>
      <c r="C4397" t="s">
        <v>158</v>
      </c>
      <c r="D4397" t="s">
        <v>159</v>
      </c>
      <c r="E4397" t="s">
        <v>160</v>
      </c>
    </row>
    <row r="4398" spans="1:5" x14ac:dyDescent="0.25">
      <c r="A4398" s="3" t="s">
        <v>1244</v>
      </c>
      <c r="B4398" t="s">
        <v>168</v>
      </c>
      <c r="C4398">
        <v>0.12054024000000001</v>
      </c>
      <c r="D4398">
        <v>6.93</v>
      </c>
      <c r="E4398">
        <f t="shared" ref="E4398:E4415" si="110">ROUND((C4398*D4398),4)</f>
        <v>0.83530000000000004</v>
      </c>
    </row>
    <row r="4399" spans="1:5" x14ac:dyDescent="0.25">
      <c r="A4399" s="3" t="s">
        <v>1245</v>
      </c>
      <c r="B4399" t="s">
        <v>186</v>
      </c>
      <c r="C4399">
        <v>0.57360528</v>
      </c>
      <c r="D4399">
        <v>33.270000000000003</v>
      </c>
      <c r="E4399">
        <f t="shared" si="110"/>
        <v>19.0838</v>
      </c>
    </row>
    <row r="4400" spans="1:5" x14ac:dyDescent="0.25">
      <c r="A4400" s="3" t="s">
        <v>1246</v>
      </c>
      <c r="B4400" t="s">
        <v>168</v>
      </c>
      <c r="C4400">
        <v>0.57360528</v>
      </c>
      <c r="D4400">
        <v>27.73</v>
      </c>
      <c r="E4400">
        <f t="shared" si="110"/>
        <v>15.9061</v>
      </c>
    </row>
    <row r="4401" spans="1:5" x14ac:dyDescent="0.25">
      <c r="A4401" s="3" t="s">
        <v>1247</v>
      </c>
      <c r="B4401" t="s">
        <v>168</v>
      </c>
      <c r="C4401">
        <v>0.57360528</v>
      </c>
      <c r="D4401">
        <v>11.73</v>
      </c>
      <c r="E4401">
        <f t="shared" si="110"/>
        <v>6.7283999999999997</v>
      </c>
    </row>
    <row r="4402" spans="1:5" x14ac:dyDescent="0.25">
      <c r="A4402" s="3" t="s">
        <v>1248</v>
      </c>
      <c r="B4402" t="s">
        <v>168</v>
      </c>
      <c r="C4402">
        <v>0.12054024000000001</v>
      </c>
      <c r="D4402">
        <v>93.94</v>
      </c>
      <c r="E4402">
        <f t="shared" si="110"/>
        <v>11.323600000000001</v>
      </c>
    </row>
    <row r="4403" spans="1:5" ht="30" x14ac:dyDescent="0.25">
      <c r="A4403" s="3" t="s">
        <v>1390</v>
      </c>
      <c r="B4403" t="s">
        <v>176</v>
      </c>
      <c r="C4403">
        <v>16.233000000000001</v>
      </c>
      <c r="D4403">
        <v>32.94</v>
      </c>
      <c r="E4403">
        <f t="shared" si="110"/>
        <v>534.71500000000003</v>
      </c>
    </row>
    <row r="4404" spans="1:5" ht="30" x14ac:dyDescent="0.25">
      <c r="A4404" s="3" t="s">
        <v>1440</v>
      </c>
      <c r="B4404" t="s">
        <v>176</v>
      </c>
      <c r="C4404">
        <v>7.73</v>
      </c>
      <c r="D4404">
        <v>26.24</v>
      </c>
      <c r="E4404">
        <f t="shared" si="110"/>
        <v>202.83519999999999</v>
      </c>
    </row>
    <row r="4405" spans="1:5" ht="30" x14ac:dyDescent="0.25">
      <c r="A4405" s="3" t="s">
        <v>1392</v>
      </c>
      <c r="B4405" t="s">
        <v>179</v>
      </c>
      <c r="C4405">
        <v>14.914</v>
      </c>
      <c r="D4405">
        <v>28.57</v>
      </c>
      <c r="E4405">
        <f t="shared" si="110"/>
        <v>426.09300000000002</v>
      </c>
    </row>
    <row r="4406" spans="1:5" ht="30" x14ac:dyDescent="0.25">
      <c r="A4406" s="3" t="s">
        <v>1250</v>
      </c>
      <c r="B4406" t="s">
        <v>168</v>
      </c>
      <c r="C4406">
        <v>0.12054024000000001</v>
      </c>
      <c r="D4406">
        <v>16</v>
      </c>
      <c r="E4406">
        <f t="shared" si="110"/>
        <v>1.9286000000000001</v>
      </c>
    </row>
    <row r="4407" spans="1:5" x14ac:dyDescent="0.25">
      <c r="A4407" s="3" t="s">
        <v>1251</v>
      </c>
      <c r="B4407" t="s">
        <v>186</v>
      </c>
      <c r="C4407">
        <v>0.57360528</v>
      </c>
      <c r="D4407">
        <v>8.9</v>
      </c>
      <c r="E4407">
        <f t="shared" si="110"/>
        <v>5.1051000000000002</v>
      </c>
    </row>
    <row r="4408" spans="1:5" x14ac:dyDescent="0.25">
      <c r="A4408" s="3" t="s">
        <v>1442</v>
      </c>
      <c r="B4408" t="s">
        <v>179</v>
      </c>
      <c r="C4408">
        <v>1</v>
      </c>
      <c r="D4408">
        <v>8.67</v>
      </c>
      <c r="E4408">
        <f t="shared" si="110"/>
        <v>8.67</v>
      </c>
    </row>
    <row r="4409" spans="1:5" ht="30" x14ac:dyDescent="0.25">
      <c r="A4409" s="3" t="s">
        <v>1443</v>
      </c>
      <c r="B4409" t="s">
        <v>168</v>
      </c>
      <c r="C4409">
        <v>10</v>
      </c>
      <c r="D4409">
        <v>8.2200000000000006</v>
      </c>
      <c r="E4409">
        <f t="shared" si="110"/>
        <v>82.2</v>
      </c>
    </row>
    <row r="4410" spans="1:5" x14ac:dyDescent="0.25">
      <c r="A4410" s="3" t="s">
        <v>1444</v>
      </c>
      <c r="B4410" t="s">
        <v>168</v>
      </c>
      <c r="C4410">
        <v>36</v>
      </c>
      <c r="D4410">
        <v>13.52</v>
      </c>
      <c r="E4410">
        <f t="shared" si="110"/>
        <v>486.72</v>
      </c>
    </row>
    <row r="4411" spans="1:5" x14ac:dyDescent="0.25">
      <c r="A4411" s="3" t="s">
        <v>1445</v>
      </c>
      <c r="B4411" t="s">
        <v>170</v>
      </c>
      <c r="C4411">
        <v>11.46</v>
      </c>
      <c r="D4411">
        <v>9.76</v>
      </c>
      <c r="E4411">
        <f t="shared" si="110"/>
        <v>111.8496</v>
      </c>
    </row>
    <row r="4412" spans="1:5" ht="30" x14ac:dyDescent="0.25">
      <c r="A4412" s="3" t="s">
        <v>1222</v>
      </c>
      <c r="B4412" t="s">
        <v>161</v>
      </c>
      <c r="C4412">
        <v>41.565600000000003</v>
      </c>
      <c r="D4412">
        <v>0.6</v>
      </c>
      <c r="E4412">
        <f t="shared" si="110"/>
        <v>24.939399999999999</v>
      </c>
    </row>
    <row r="4413" spans="1:5" ht="30" x14ac:dyDescent="0.25">
      <c r="A4413" s="3" t="s">
        <v>1223</v>
      </c>
      <c r="B4413" t="s">
        <v>161</v>
      </c>
      <c r="C4413">
        <v>41.565600000000003</v>
      </c>
      <c r="D4413">
        <v>0.7</v>
      </c>
      <c r="E4413">
        <f t="shared" si="110"/>
        <v>29.0959</v>
      </c>
    </row>
    <row r="4414" spans="1:5" ht="30" x14ac:dyDescent="0.25">
      <c r="A4414" s="3" t="s">
        <v>1224</v>
      </c>
      <c r="B4414" t="s">
        <v>161</v>
      </c>
      <c r="C4414">
        <v>41.565600000000003</v>
      </c>
      <c r="D4414">
        <v>0.09</v>
      </c>
      <c r="E4414">
        <f t="shared" si="110"/>
        <v>3.7408999999999999</v>
      </c>
    </row>
    <row r="4415" spans="1:5" ht="30" x14ac:dyDescent="0.25">
      <c r="A4415" s="3" t="s">
        <v>1225</v>
      </c>
      <c r="B4415" t="s">
        <v>161</v>
      </c>
      <c r="C4415">
        <v>41.565600000000003</v>
      </c>
      <c r="D4415">
        <v>0.04</v>
      </c>
      <c r="E4415">
        <f t="shared" si="110"/>
        <v>1.6626000000000001</v>
      </c>
    </row>
    <row r="4416" spans="1:5" x14ac:dyDescent="0.25">
      <c r="A4416" s="3" t="s">
        <v>162</v>
      </c>
      <c r="B4416" t="s">
        <v>9</v>
      </c>
      <c r="C4416" t="s">
        <v>9</v>
      </c>
      <c r="D4416" t="s">
        <v>9</v>
      </c>
      <c r="E4416">
        <f>SUM(E4398:E4415)</f>
        <v>1973.4325000000003</v>
      </c>
    </row>
    <row r="4418" spans="1:5" x14ac:dyDescent="0.25">
      <c r="A4418" s="3" t="s">
        <v>163</v>
      </c>
      <c r="B4418" t="s">
        <v>9</v>
      </c>
      <c r="C4418" t="s">
        <v>9</v>
      </c>
      <c r="D4418" t="s">
        <v>9</v>
      </c>
      <c r="E4418">
        <f>E4395+E4416</f>
        <v>2387.6337000000003</v>
      </c>
    </row>
    <row r="4419" spans="1:5" x14ac:dyDescent="0.25">
      <c r="A4419" s="3" t="s">
        <v>164</v>
      </c>
      <c r="B4419" t="s">
        <v>9</v>
      </c>
      <c r="C4419" t="s">
        <v>9</v>
      </c>
      <c r="D4419" s="2">
        <v>0</v>
      </c>
      <c r="E4419">
        <f>ROUND((E4418*D4419),4)</f>
        <v>0</v>
      </c>
    </row>
    <row r="4420" spans="1:5" x14ac:dyDescent="0.25">
      <c r="A4420" s="3" t="s">
        <v>165</v>
      </c>
      <c r="B4420" t="s">
        <v>9</v>
      </c>
      <c r="C4420" t="s">
        <v>9</v>
      </c>
      <c r="D4420" t="s">
        <v>9</v>
      </c>
      <c r="E4420">
        <f>SUM(E4418:E4419)</f>
        <v>2387.6337000000003</v>
      </c>
    </row>
    <row r="4422" spans="1:5" x14ac:dyDescent="0.25">
      <c r="A4422" s="3" t="s">
        <v>1215</v>
      </c>
      <c r="B4422" t="s">
        <v>1151</v>
      </c>
    </row>
    <row r="4423" spans="1:5" ht="30" x14ac:dyDescent="0.25">
      <c r="A4423" s="3" t="s">
        <v>1773</v>
      </c>
    </row>
    <row r="4424" spans="1:5" x14ac:dyDescent="0.25">
      <c r="A4424" s="3" t="s">
        <v>166</v>
      </c>
    </row>
    <row r="4426" spans="1:5" x14ac:dyDescent="0.25">
      <c r="A4426" s="3" t="s">
        <v>156</v>
      </c>
      <c r="B4426" t="s">
        <v>157</v>
      </c>
      <c r="C4426" t="s">
        <v>158</v>
      </c>
      <c r="D4426" t="s">
        <v>159</v>
      </c>
      <c r="E4426" t="s">
        <v>160</v>
      </c>
    </row>
    <row r="4427" spans="1:5" x14ac:dyDescent="0.25">
      <c r="A4427" s="3" t="s">
        <v>1388</v>
      </c>
      <c r="B4427" t="s">
        <v>161</v>
      </c>
      <c r="C4427">
        <v>12.598000000000001</v>
      </c>
      <c r="D4427">
        <v>8.6199999999999992</v>
      </c>
      <c r="E4427">
        <f>ROUND((C4427*D4427),4)</f>
        <v>108.59480000000001</v>
      </c>
    </row>
    <row r="4428" spans="1:5" x14ac:dyDescent="0.25">
      <c r="A4428" s="3" t="s">
        <v>1389</v>
      </c>
      <c r="B4428" t="s">
        <v>161</v>
      </c>
      <c r="C4428">
        <v>12.598000000000001</v>
      </c>
      <c r="D4428">
        <v>11.31</v>
      </c>
      <c r="E4428">
        <f>ROUND((C4428*D4428),4)</f>
        <v>142.48339999999999</v>
      </c>
    </row>
    <row r="4429" spans="1:5" x14ac:dyDescent="0.25">
      <c r="A4429" s="3" t="s">
        <v>162</v>
      </c>
      <c r="B4429" t="s">
        <v>9</v>
      </c>
      <c r="C4429" t="s">
        <v>9</v>
      </c>
      <c r="D4429" t="s">
        <v>9</v>
      </c>
      <c r="E4429">
        <f>SUM(E4427:E4428)</f>
        <v>251.07819999999998</v>
      </c>
    </row>
    <row r="4431" spans="1:5" x14ac:dyDescent="0.25">
      <c r="A4431" s="3" t="s">
        <v>167</v>
      </c>
      <c r="B4431" t="s">
        <v>157</v>
      </c>
      <c r="C4431" t="s">
        <v>158</v>
      </c>
      <c r="D4431" t="s">
        <v>159</v>
      </c>
      <c r="E4431" t="s">
        <v>160</v>
      </c>
    </row>
    <row r="4432" spans="1:5" x14ac:dyDescent="0.25">
      <c r="A4432" s="3" t="s">
        <v>1244</v>
      </c>
      <c r="B4432" t="s">
        <v>168</v>
      </c>
      <c r="C4432">
        <v>7.3068400000000006E-2</v>
      </c>
      <c r="D4432">
        <v>6.93</v>
      </c>
      <c r="E4432">
        <f t="shared" ref="E4432:E4449" si="111">ROUND((C4432*D4432),4)</f>
        <v>0.50639999999999996</v>
      </c>
    </row>
    <row r="4433" spans="1:5" x14ac:dyDescent="0.25">
      <c r="A4433" s="3" t="s">
        <v>1245</v>
      </c>
      <c r="B4433" t="s">
        <v>186</v>
      </c>
      <c r="C4433">
        <v>0.34770479999999998</v>
      </c>
      <c r="D4433">
        <v>33.270000000000003</v>
      </c>
      <c r="E4433">
        <f t="shared" si="111"/>
        <v>11.568099999999999</v>
      </c>
    </row>
    <row r="4434" spans="1:5" x14ac:dyDescent="0.25">
      <c r="A4434" s="3" t="s">
        <v>1246</v>
      </c>
      <c r="B4434" t="s">
        <v>168</v>
      </c>
      <c r="C4434">
        <v>0.34770479999999998</v>
      </c>
      <c r="D4434">
        <v>27.73</v>
      </c>
      <c r="E4434">
        <f t="shared" si="111"/>
        <v>9.6418999999999997</v>
      </c>
    </row>
    <row r="4435" spans="1:5" x14ac:dyDescent="0.25">
      <c r="A4435" s="3" t="s">
        <v>1247</v>
      </c>
      <c r="B4435" t="s">
        <v>168</v>
      </c>
      <c r="C4435">
        <v>0.34770479999999998</v>
      </c>
      <c r="D4435">
        <v>11.73</v>
      </c>
      <c r="E4435">
        <f t="shared" si="111"/>
        <v>4.0785999999999998</v>
      </c>
    </row>
    <row r="4436" spans="1:5" x14ac:dyDescent="0.25">
      <c r="A4436" s="3" t="s">
        <v>1248</v>
      </c>
      <c r="B4436" t="s">
        <v>168</v>
      </c>
      <c r="C4436">
        <v>7.3068400000000006E-2</v>
      </c>
      <c r="D4436">
        <v>93.94</v>
      </c>
      <c r="E4436">
        <f t="shared" si="111"/>
        <v>6.8639999999999999</v>
      </c>
    </row>
    <row r="4437" spans="1:5" ht="30" x14ac:dyDescent="0.25">
      <c r="A4437" s="3" t="s">
        <v>1390</v>
      </c>
      <c r="B4437" t="s">
        <v>176</v>
      </c>
      <c r="C4437">
        <v>11.654999999999999</v>
      </c>
      <c r="D4437">
        <v>32.94</v>
      </c>
      <c r="E4437">
        <f t="shared" si="111"/>
        <v>383.91570000000002</v>
      </c>
    </row>
    <row r="4438" spans="1:5" ht="30" x14ac:dyDescent="0.25">
      <c r="A4438" s="3" t="s">
        <v>1440</v>
      </c>
      <c r="B4438" t="s">
        <v>176</v>
      </c>
      <c r="C4438">
        <v>5.55</v>
      </c>
      <c r="D4438">
        <v>26.24</v>
      </c>
      <c r="E4438">
        <f t="shared" si="111"/>
        <v>145.63200000000001</v>
      </c>
    </row>
    <row r="4439" spans="1:5" ht="30" x14ac:dyDescent="0.25">
      <c r="A4439" s="3" t="s">
        <v>1392</v>
      </c>
      <c r="B4439" t="s">
        <v>179</v>
      </c>
      <c r="C4439">
        <v>10.99</v>
      </c>
      <c r="D4439">
        <v>28.57</v>
      </c>
      <c r="E4439">
        <f t="shared" si="111"/>
        <v>313.98430000000002</v>
      </c>
    </row>
    <row r="4440" spans="1:5" ht="30" x14ac:dyDescent="0.25">
      <c r="A4440" s="3" t="s">
        <v>1250</v>
      </c>
      <c r="B4440" t="s">
        <v>168</v>
      </c>
      <c r="C4440">
        <v>7.3068400000000006E-2</v>
      </c>
      <c r="D4440">
        <v>16</v>
      </c>
      <c r="E4440">
        <f t="shared" si="111"/>
        <v>1.1691</v>
      </c>
    </row>
    <row r="4441" spans="1:5" x14ac:dyDescent="0.25">
      <c r="A4441" s="3" t="s">
        <v>1251</v>
      </c>
      <c r="B4441" t="s">
        <v>186</v>
      </c>
      <c r="C4441">
        <v>0.34770479999999998</v>
      </c>
      <c r="D4441">
        <v>8.9</v>
      </c>
      <c r="E4441">
        <f t="shared" si="111"/>
        <v>3.0945999999999998</v>
      </c>
    </row>
    <row r="4442" spans="1:5" x14ac:dyDescent="0.25">
      <c r="A4442" s="3" t="s">
        <v>1442</v>
      </c>
      <c r="B4442" t="s">
        <v>179</v>
      </c>
      <c r="C4442">
        <v>1</v>
      </c>
      <c r="D4442">
        <v>8.67</v>
      </c>
      <c r="E4442">
        <f t="shared" si="111"/>
        <v>8.67</v>
      </c>
    </row>
    <row r="4443" spans="1:5" ht="30" x14ac:dyDescent="0.25">
      <c r="A4443" s="3" t="s">
        <v>1443</v>
      </c>
      <c r="B4443" t="s">
        <v>168</v>
      </c>
      <c r="C4443">
        <v>2</v>
      </c>
      <c r="D4443">
        <v>8.2200000000000006</v>
      </c>
      <c r="E4443">
        <f t="shared" si="111"/>
        <v>16.440000000000001</v>
      </c>
    </row>
    <row r="4444" spans="1:5" x14ac:dyDescent="0.25">
      <c r="A4444" s="3" t="s">
        <v>1444</v>
      </c>
      <c r="B4444" t="s">
        <v>168</v>
      </c>
      <c r="C4444">
        <v>4</v>
      </c>
      <c r="D4444">
        <v>13.52</v>
      </c>
      <c r="E4444">
        <f t="shared" si="111"/>
        <v>54.08</v>
      </c>
    </row>
    <row r="4445" spans="1:5" x14ac:dyDescent="0.25">
      <c r="A4445" s="3" t="s">
        <v>1445</v>
      </c>
      <c r="B4445" t="s">
        <v>170</v>
      </c>
      <c r="C4445">
        <v>3</v>
      </c>
      <c r="D4445">
        <v>9.76</v>
      </c>
      <c r="E4445">
        <f t="shared" si="111"/>
        <v>29.28</v>
      </c>
    </row>
    <row r="4446" spans="1:5" ht="30" x14ac:dyDescent="0.25">
      <c r="A4446" s="3" t="s">
        <v>1222</v>
      </c>
      <c r="B4446" t="s">
        <v>161</v>
      </c>
      <c r="C4446">
        <v>25.196000000000002</v>
      </c>
      <c r="D4446">
        <v>0.6</v>
      </c>
      <c r="E4446">
        <f t="shared" si="111"/>
        <v>15.117599999999999</v>
      </c>
    </row>
    <row r="4447" spans="1:5" ht="30" x14ac:dyDescent="0.25">
      <c r="A4447" s="3" t="s">
        <v>1223</v>
      </c>
      <c r="B4447" t="s">
        <v>161</v>
      </c>
      <c r="C4447">
        <v>25.196000000000002</v>
      </c>
      <c r="D4447">
        <v>0.7</v>
      </c>
      <c r="E4447">
        <f t="shared" si="111"/>
        <v>17.6372</v>
      </c>
    </row>
    <row r="4448" spans="1:5" ht="30" x14ac:dyDescent="0.25">
      <c r="A4448" s="3" t="s">
        <v>1224</v>
      </c>
      <c r="B4448" t="s">
        <v>161</v>
      </c>
      <c r="C4448">
        <v>25.196000000000002</v>
      </c>
      <c r="D4448">
        <v>0.09</v>
      </c>
      <c r="E4448">
        <f t="shared" si="111"/>
        <v>2.2675999999999998</v>
      </c>
    </row>
    <row r="4449" spans="1:5" ht="30" x14ac:dyDescent="0.25">
      <c r="A4449" s="3" t="s">
        <v>1225</v>
      </c>
      <c r="B4449" t="s">
        <v>161</v>
      </c>
      <c r="C4449">
        <v>25.196000000000002</v>
      </c>
      <c r="D4449">
        <v>0.04</v>
      </c>
      <c r="E4449">
        <f t="shared" si="111"/>
        <v>1.0078</v>
      </c>
    </row>
    <row r="4450" spans="1:5" x14ac:dyDescent="0.25">
      <c r="A4450" s="3" t="s">
        <v>162</v>
      </c>
      <c r="B4450" t="s">
        <v>9</v>
      </c>
      <c r="C4450" t="s">
        <v>9</v>
      </c>
      <c r="D4450" t="s">
        <v>9</v>
      </c>
      <c r="E4450">
        <f>SUM(E4432:E4449)</f>
        <v>1024.9549000000002</v>
      </c>
    </row>
    <row r="4452" spans="1:5" x14ac:dyDescent="0.25">
      <c r="A4452" s="3" t="s">
        <v>163</v>
      </c>
      <c r="B4452" t="s">
        <v>9</v>
      </c>
      <c r="C4452" t="s">
        <v>9</v>
      </c>
      <c r="D4452" t="s">
        <v>9</v>
      </c>
      <c r="E4452">
        <f>E4429+E4450</f>
        <v>1276.0331000000001</v>
      </c>
    </row>
    <row r="4453" spans="1:5" x14ac:dyDescent="0.25">
      <c r="A4453" s="3" t="s">
        <v>164</v>
      </c>
      <c r="B4453" t="s">
        <v>9</v>
      </c>
      <c r="C4453" t="s">
        <v>9</v>
      </c>
      <c r="D4453" s="2">
        <v>0</v>
      </c>
      <c r="E4453">
        <f>ROUND((E4452*D4453),4)</f>
        <v>0</v>
      </c>
    </row>
    <row r="4454" spans="1:5" x14ac:dyDescent="0.25">
      <c r="A4454" s="3" t="s">
        <v>165</v>
      </c>
      <c r="B4454" t="s">
        <v>9</v>
      </c>
      <c r="C4454" t="s">
        <v>9</v>
      </c>
      <c r="D4454" t="s">
        <v>9</v>
      </c>
      <c r="E4454">
        <f>SUM(E4452:E4453)</f>
        <v>1276.0331000000001</v>
      </c>
    </row>
    <row r="4456" spans="1:5" x14ac:dyDescent="0.25">
      <c r="A4456" s="3" t="s">
        <v>1215</v>
      </c>
      <c r="B4456" t="s">
        <v>1154</v>
      </c>
    </row>
    <row r="4457" spans="1:5" ht="30" x14ac:dyDescent="0.25">
      <c r="A4457" s="3" t="s">
        <v>1774</v>
      </c>
    </row>
    <row r="4458" spans="1:5" x14ac:dyDescent="0.25">
      <c r="A4458" s="3" t="s">
        <v>166</v>
      </c>
    </row>
    <row r="4460" spans="1:5" x14ac:dyDescent="0.25">
      <c r="A4460" s="3" t="s">
        <v>156</v>
      </c>
      <c r="B4460" t="s">
        <v>157</v>
      </c>
      <c r="C4460" t="s">
        <v>158</v>
      </c>
      <c r="D4460" t="s">
        <v>159</v>
      </c>
      <c r="E4460" t="s">
        <v>160</v>
      </c>
    </row>
    <row r="4461" spans="1:5" x14ac:dyDescent="0.25">
      <c r="A4461" s="3" t="s">
        <v>1388</v>
      </c>
      <c r="B4461" t="s">
        <v>161</v>
      </c>
      <c r="C4461">
        <v>11.824</v>
      </c>
      <c r="D4461">
        <v>8.6199999999999992</v>
      </c>
      <c r="E4461">
        <f>ROUND((C4461*D4461),4)</f>
        <v>101.9229</v>
      </c>
    </row>
    <row r="4462" spans="1:5" x14ac:dyDescent="0.25">
      <c r="A4462" s="3" t="s">
        <v>1389</v>
      </c>
      <c r="B4462" t="s">
        <v>161</v>
      </c>
      <c r="C4462">
        <v>11.824</v>
      </c>
      <c r="D4462">
        <v>11.31</v>
      </c>
      <c r="E4462">
        <f>ROUND((C4462*D4462),4)</f>
        <v>133.7294</v>
      </c>
    </row>
    <row r="4463" spans="1:5" x14ac:dyDescent="0.25">
      <c r="A4463" s="3" t="s">
        <v>162</v>
      </c>
      <c r="B4463" t="s">
        <v>9</v>
      </c>
      <c r="C4463" t="s">
        <v>9</v>
      </c>
      <c r="D4463" t="s">
        <v>9</v>
      </c>
      <c r="E4463">
        <f>SUM(E4461:E4462)</f>
        <v>235.6523</v>
      </c>
    </row>
    <row r="4465" spans="1:5" x14ac:dyDescent="0.25">
      <c r="A4465" s="3" t="s">
        <v>167</v>
      </c>
      <c r="B4465" t="s">
        <v>157</v>
      </c>
      <c r="C4465" t="s">
        <v>158</v>
      </c>
      <c r="D4465" t="s">
        <v>159</v>
      </c>
      <c r="E4465" t="s">
        <v>160</v>
      </c>
    </row>
    <row r="4466" spans="1:5" x14ac:dyDescent="0.25">
      <c r="A4466" s="3" t="s">
        <v>1244</v>
      </c>
      <c r="B4466" t="s">
        <v>168</v>
      </c>
      <c r="C4466">
        <v>6.8579200000000007E-2</v>
      </c>
      <c r="D4466">
        <v>6.93</v>
      </c>
      <c r="E4466">
        <f t="shared" ref="E4466:E4483" si="112">ROUND((C4466*D4466),4)</f>
        <v>0.4753</v>
      </c>
    </row>
    <row r="4467" spans="1:5" x14ac:dyDescent="0.25">
      <c r="A4467" s="3" t="s">
        <v>1245</v>
      </c>
      <c r="B4467" t="s">
        <v>186</v>
      </c>
      <c r="C4467">
        <v>0.32634239999999998</v>
      </c>
      <c r="D4467">
        <v>33.270000000000003</v>
      </c>
      <c r="E4467">
        <f t="shared" si="112"/>
        <v>10.8574</v>
      </c>
    </row>
    <row r="4468" spans="1:5" x14ac:dyDescent="0.25">
      <c r="A4468" s="3" t="s">
        <v>1246</v>
      </c>
      <c r="B4468" t="s">
        <v>168</v>
      </c>
      <c r="C4468">
        <v>0.32634239999999998</v>
      </c>
      <c r="D4468">
        <v>27.73</v>
      </c>
      <c r="E4468">
        <f t="shared" si="112"/>
        <v>9.0495000000000001</v>
      </c>
    </row>
    <row r="4469" spans="1:5" x14ac:dyDescent="0.25">
      <c r="A4469" s="3" t="s">
        <v>1247</v>
      </c>
      <c r="B4469" t="s">
        <v>168</v>
      </c>
      <c r="C4469">
        <v>0.32634239999999998</v>
      </c>
      <c r="D4469">
        <v>11.73</v>
      </c>
      <c r="E4469">
        <f t="shared" si="112"/>
        <v>3.8279999999999998</v>
      </c>
    </row>
    <row r="4470" spans="1:5" x14ac:dyDescent="0.25">
      <c r="A4470" s="3" t="s">
        <v>1248</v>
      </c>
      <c r="B4470" t="s">
        <v>168</v>
      </c>
      <c r="C4470">
        <v>6.8579200000000007E-2</v>
      </c>
      <c r="D4470">
        <v>93.94</v>
      </c>
      <c r="E4470">
        <f t="shared" si="112"/>
        <v>6.4423000000000004</v>
      </c>
    </row>
    <row r="4471" spans="1:5" ht="30" x14ac:dyDescent="0.25">
      <c r="A4471" s="3" t="s">
        <v>1390</v>
      </c>
      <c r="B4471" t="s">
        <v>176</v>
      </c>
      <c r="C4471">
        <v>7.14</v>
      </c>
      <c r="D4471">
        <v>32.94</v>
      </c>
      <c r="E4471">
        <f t="shared" si="112"/>
        <v>235.19159999999999</v>
      </c>
    </row>
    <row r="4472" spans="1:5" ht="30" x14ac:dyDescent="0.25">
      <c r="A4472" s="3" t="s">
        <v>1440</v>
      </c>
      <c r="B4472" t="s">
        <v>176</v>
      </c>
      <c r="C4472">
        <v>3.4</v>
      </c>
      <c r="D4472">
        <v>26.24</v>
      </c>
      <c r="E4472">
        <f t="shared" si="112"/>
        <v>89.215999999999994</v>
      </c>
    </row>
    <row r="4473" spans="1:5" ht="30" x14ac:dyDescent="0.25">
      <c r="A4473" s="3" t="s">
        <v>1392</v>
      </c>
      <c r="B4473" t="s">
        <v>179</v>
      </c>
      <c r="C4473">
        <v>7.12</v>
      </c>
      <c r="D4473">
        <v>28.57</v>
      </c>
      <c r="E4473">
        <f t="shared" si="112"/>
        <v>203.41839999999999</v>
      </c>
    </row>
    <row r="4474" spans="1:5" ht="30" x14ac:dyDescent="0.25">
      <c r="A4474" s="3" t="s">
        <v>1250</v>
      </c>
      <c r="B4474" t="s">
        <v>168</v>
      </c>
      <c r="C4474">
        <v>6.8579200000000007E-2</v>
      </c>
      <c r="D4474">
        <v>16</v>
      </c>
      <c r="E4474">
        <f t="shared" si="112"/>
        <v>1.0972999999999999</v>
      </c>
    </row>
    <row r="4475" spans="1:5" x14ac:dyDescent="0.25">
      <c r="A4475" s="3" t="s">
        <v>1251</v>
      </c>
      <c r="B4475" t="s">
        <v>186</v>
      </c>
      <c r="C4475">
        <v>0.32634239999999998</v>
      </c>
      <c r="D4475">
        <v>8.9</v>
      </c>
      <c r="E4475">
        <f t="shared" si="112"/>
        <v>2.9043999999999999</v>
      </c>
    </row>
    <row r="4476" spans="1:5" x14ac:dyDescent="0.25">
      <c r="A4476" s="3" t="s">
        <v>1442</v>
      </c>
      <c r="B4476" t="s">
        <v>179</v>
      </c>
      <c r="C4476">
        <v>1</v>
      </c>
      <c r="D4476">
        <v>8.67</v>
      </c>
      <c r="E4476">
        <f t="shared" si="112"/>
        <v>8.67</v>
      </c>
    </row>
    <row r="4477" spans="1:5" ht="30" x14ac:dyDescent="0.25">
      <c r="A4477" s="3" t="s">
        <v>1443</v>
      </c>
      <c r="B4477" t="s">
        <v>168</v>
      </c>
      <c r="C4477">
        <v>2</v>
      </c>
      <c r="D4477">
        <v>8.2200000000000006</v>
      </c>
      <c r="E4477">
        <f t="shared" si="112"/>
        <v>16.440000000000001</v>
      </c>
    </row>
    <row r="4478" spans="1:5" x14ac:dyDescent="0.25">
      <c r="A4478" s="3" t="s">
        <v>1444</v>
      </c>
      <c r="B4478" t="s">
        <v>168</v>
      </c>
      <c r="C4478">
        <v>4</v>
      </c>
      <c r="D4478">
        <v>13.52</v>
      </c>
      <c r="E4478">
        <f t="shared" si="112"/>
        <v>54.08</v>
      </c>
    </row>
    <row r="4479" spans="1:5" x14ac:dyDescent="0.25">
      <c r="A4479" s="3" t="s">
        <v>1445</v>
      </c>
      <c r="B4479" t="s">
        <v>170</v>
      </c>
      <c r="C4479">
        <v>1.7</v>
      </c>
      <c r="D4479">
        <v>9.76</v>
      </c>
      <c r="E4479">
        <f t="shared" si="112"/>
        <v>16.591999999999999</v>
      </c>
    </row>
    <row r="4480" spans="1:5" ht="30" x14ac:dyDescent="0.25">
      <c r="A4480" s="3" t="s">
        <v>1222</v>
      </c>
      <c r="B4480" t="s">
        <v>161</v>
      </c>
      <c r="C4480">
        <v>23.648</v>
      </c>
      <c r="D4480">
        <v>0.6</v>
      </c>
      <c r="E4480">
        <f t="shared" si="112"/>
        <v>14.188800000000001</v>
      </c>
    </row>
    <row r="4481" spans="1:5" ht="30" x14ac:dyDescent="0.25">
      <c r="A4481" s="3" t="s">
        <v>1223</v>
      </c>
      <c r="B4481" t="s">
        <v>161</v>
      </c>
      <c r="C4481">
        <v>23.648</v>
      </c>
      <c r="D4481">
        <v>0.7</v>
      </c>
      <c r="E4481">
        <f t="shared" si="112"/>
        <v>16.553599999999999</v>
      </c>
    </row>
    <row r="4482" spans="1:5" ht="30" x14ac:dyDescent="0.25">
      <c r="A4482" s="3" t="s">
        <v>1224</v>
      </c>
      <c r="B4482" t="s">
        <v>161</v>
      </c>
      <c r="C4482">
        <v>23.648</v>
      </c>
      <c r="D4482">
        <v>0.09</v>
      </c>
      <c r="E4482">
        <f t="shared" si="112"/>
        <v>2.1282999999999999</v>
      </c>
    </row>
    <row r="4483" spans="1:5" ht="30" x14ac:dyDescent="0.25">
      <c r="A4483" s="3" t="s">
        <v>1225</v>
      </c>
      <c r="B4483" t="s">
        <v>161</v>
      </c>
      <c r="C4483">
        <v>23.648</v>
      </c>
      <c r="D4483">
        <v>0.04</v>
      </c>
      <c r="E4483">
        <f t="shared" si="112"/>
        <v>0.94589999999999996</v>
      </c>
    </row>
    <row r="4484" spans="1:5" x14ac:dyDescent="0.25">
      <c r="A4484" s="3" t="s">
        <v>162</v>
      </c>
      <c r="B4484" t="s">
        <v>9</v>
      </c>
      <c r="C4484" t="s">
        <v>9</v>
      </c>
      <c r="D4484" t="s">
        <v>9</v>
      </c>
      <c r="E4484">
        <f>SUM(E4466:E4483)</f>
        <v>692.0788</v>
      </c>
    </row>
    <row r="4486" spans="1:5" x14ac:dyDescent="0.25">
      <c r="A4486" s="3" t="s">
        <v>163</v>
      </c>
      <c r="B4486" t="s">
        <v>9</v>
      </c>
      <c r="C4486" t="s">
        <v>9</v>
      </c>
      <c r="D4486" t="s">
        <v>9</v>
      </c>
      <c r="E4486">
        <f>E4463+E4484</f>
        <v>927.73109999999997</v>
      </c>
    </row>
    <row r="4487" spans="1:5" x14ac:dyDescent="0.25">
      <c r="A4487" s="3" t="s">
        <v>164</v>
      </c>
      <c r="B4487" t="s">
        <v>9</v>
      </c>
      <c r="C4487" t="s">
        <v>9</v>
      </c>
      <c r="D4487" s="2">
        <v>0</v>
      </c>
      <c r="E4487">
        <f>ROUND((E4486*D4487),4)</f>
        <v>0</v>
      </c>
    </row>
    <row r="4488" spans="1:5" x14ac:dyDescent="0.25">
      <c r="A4488" s="3" t="s">
        <v>165</v>
      </c>
      <c r="B4488" t="s">
        <v>9</v>
      </c>
      <c r="C4488" t="s">
        <v>9</v>
      </c>
      <c r="D4488" t="s">
        <v>9</v>
      </c>
      <c r="E4488">
        <f>SUM(E4486:E4487)</f>
        <v>927.73109999999997</v>
      </c>
    </row>
    <row r="4490" spans="1:5" x14ac:dyDescent="0.25">
      <c r="A4490" s="3" t="s">
        <v>1215</v>
      </c>
      <c r="B4490" t="s">
        <v>1157</v>
      </c>
    </row>
    <row r="4491" spans="1:5" ht="30" x14ac:dyDescent="0.25">
      <c r="A4491" s="3" t="s">
        <v>1775</v>
      </c>
    </row>
    <row r="4492" spans="1:5" x14ac:dyDescent="0.25">
      <c r="A4492" s="3" t="s">
        <v>166</v>
      </c>
    </row>
    <row r="4494" spans="1:5" x14ac:dyDescent="0.25">
      <c r="A4494" s="3" t="s">
        <v>156</v>
      </c>
      <c r="B4494" t="s">
        <v>157</v>
      </c>
      <c r="C4494" t="s">
        <v>158</v>
      </c>
      <c r="D4494" t="s">
        <v>159</v>
      </c>
      <c r="E4494" t="s">
        <v>160</v>
      </c>
    </row>
    <row r="4495" spans="1:5" x14ac:dyDescent="0.25">
      <c r="A4495" s="3" t="s">
        <v>1388</v>
      </c>
      <c r="B4495" t="s">
        <v>161</v>
      </c>
      <c r="C4495">
        <v>12.04</v>
      </c>
      <c r="D4495">
        <v>8.6199999999999992</v>
      </c>
      <c r="E4495">
        <f>ROUND((C4495*D4495),4)</f>
        <v>103.7848</v>
      </c>
    </row>
    <row r="4496" spans="1:5" x14ac:dyDescent="0.25">
      <c r="A4496" s="3" t="s">
        <v>1389</v>
      </c>
      <c r="B4496" t="s">
        <v>161</v>
      </c>
      <c r="C4496">
        <v>12.04</v>
      </c>
      <c r="D4496">
        <v>11.31</v>
      </c>
      <c r="E4496">
        <f>ROUND((C4496*D4496),4)</f>
        <v>136.17240000000001</v>
      </c>
    </row>
    <row r="4497" spans="1:5" x14ac:dyDescent="0.25">
      <c r="A4497" s="3" t="s">
        <v>162</v>
      </c>
      <c r="B4497" t="s">
        <v>9</v>
      </c>
      <c r="C4497" t="s">
        <v>9</v>
      </c>
      <c r="D4497" t="s">
        <v>9</v>
      </c>
      <c r="E4497">
        <f>SUM(E4495:E4496)</f>
        <v>239.9572</v>
      </c>
    </row>
    <row r="4499" spans="1:5" x14ac:dyDescent="0.25">
      <c r="A4499" s="3" t="s">
        <v>167</v>
      </c>
      <c r="B4499" t="s">
        <v>157</v>
      </c>
      <c r="C4499" t="s">
        <v>158</v>
      </c>
      <c r="D4499" t="s">
        <v>159</v>
      </c>
      <c r="E4499" t="s">
        <v>160</v>
      </c>
    </row>
    <row r="4500" spans="1:5" x14ac:dyDescent="0.25">
      <c r="A4500" s="3" t="s">
        <v>1244</v>
      </c>
      <c r="B4500" t="s">
        <v>168</v>
      </c>
      <c r="C4500">
        <v>6.9832000000000005E-2</v>
      </c>
      <c r="D4500">
        <v>6.93</v>
      </c>
      <c r="E4500">
        <f t="shared" ref="E4500:E4517" si="113">ROUND((C4500*D4500),4)</f>
        <v>0.4839</v>
      </c>
    </row>
    <row r="4501" spans="1:5" x14ac:dyDescent="0.25">
      <c r="A4501" s="3" t="s">
        <v>1245</v>
      </c>
      <c r="B4501" t="s">
        <v>186</v>
      </c>
      <c r="C4501">
        <v>0.33230399999999999</v>
      </c>
      <c r="D4501">
        <v>33.270000000000003</v>
      </c>
      <c r="E4501">
        <f t="shared" si="113"/>
        <v>11.0558</v>
      </c>
    </row>
    <row r="4502" spans="1:5" x14ac:dyDescent="0.25">
      <c r="A4502" s="3" t="s">
        <v>1246</v>
      </c>
      <c r="B4502" t="s">
        <v>168</v>
      </c>
      <c r="C4502">
        <v>0.33230399999999999</v>
      </c>
      <c r="D4502">
        <v>27.73</v>
      </c>
      <c r="E4502">
        <f t="shared" si="113"/>
        <v>9.2148000000000003</v>
      </c>
    </row>
    <row r="4503" spans="1:5" x14ac:dyDescent="0.25">
      <c r="A4503" s="3" t="s">
        <v>1247</v>
      </c>
      <c r="B4503" t="s">
        <v>168</v>
      </c>
      <c r="C4503">
        <v>0.33230399999999999</v>
      </c>
      <c r="D4503">
        <v>11.73</v>
      </c>
      <c r="E4503">
        <f t="shared" si="113"/>
        <v>3.8978999999999999</v>
      </c>
    </row>
    <row r="4504" spans="1:5" x14ac:dyDescent="0.25">
      <c r="A4504" s="3" t="s">
        <v>1248</v>
      </c>
      <c r="B4504" t="s">
        <v>168</v>
      </c>
      <c r="C4504">
        <v>6.9832000000000005E-2</v>
      </c>
      <c r="D4504">
        <v>93.94</v>
      </c>
      <c r="E4504">
        <f t="shared" si="113"/>
        <v>6.56</v>
      </c>
    </row>
    <row r="4505" spans="1:5" ht="30" x14ac:dyDescent="0.25">
      <c r="A4505" s="3" t="s">
        <v>1390</v>
      </c>
      <c r="B4505" t="s">
        <v>176</v>
      </c>
      <c r="C4505">
        <v>8.4</v>
      </c>
      <c r="D4505">
        <v>32.94</v>
      </c>
      <c r="E4505">
        <f t="shared" si="113"/>
        <v>276.69600000000003</v>
      </c>
    </row>
    <row r="4506" spans="1:5" ht="30" x14ac:dyDescent="0.25">
      <c r="A4506" s="3" t="s">
        <v>1440</v>
      </c>
      <c r="B4506" t="s">
        <v>176</v>
      </c>
      <c r="C4506">
        <v>4</v>
      </c>
      <c r="D4506">
        <v>26.24</v>
      </c>
      <c r="E4506">
        <f t="shared" si="113"/>
        <v>104.96</v>
      </c>
    </row>
    <row r="4507" spans="1:5" ht="30" x14ac:dyDescent="0.25">
      <c r="A4507" s="3" t="s">
        <v>1392</v>
      </c>
      <c r="B4507" t="s">
        <v>179</v>
      </c>
      <c r="C4507">
        <v>8.1999999999999993</v>
      </c>
      <c r="D4507">
        <v>28.57</v>
      </c>
      <c r="E4507">
        <f t="shared" si="113"/>
        <v>234.274</v>
      </c>
    </row>
    <row r="4508" spans="1:5" ht="30" x14ac:dyDescent="0.25">
      <c r="A4508" s="3" t="s">
        <v>1250</v>
      </c>
      <c r="B4508" t="s">
        <v>168</v>
      </c>
      <c r="C4508">
        <v>6.9832000000000005E-2</v>
      </c>
      <c r="D4508">
        <v>16</v>
      </c>
      <c r="E4508">
        <f t="shared" si="113"/>
        <v>1.1173</v>
      </c>
    </row>
    <row r="4509" spans="1:5" x14ac:dyDescent="0.25">
      <c r="A4509" s="3" t="s">
        <v>1251</v>
      </c>
      <c r="B4509" t="s">
        <v>186</v>
      </c>
      <c r="C4509">
        <v>0.33230399999999999</v>
      </c>
      <c r="D4509">
        <v>8.9</v>
      </c>
      <c r="E4509">
        <f t="shared" si="113"/>
        <v>2.9575</v>
      </c>
    </row>
    <row r="4510" spans="1:5" x14ac:dyDescent="0.25">
      <c r="A4510" s="3" t="s">
        <v>1442</v>
      </c>
      <c r="B4510" t="s">
        <v>179</v>
      </c>
      <c r="C4510">
        <v>1</v>
      </c>
      <c r="D4510">
        <v>8.67</v>
      </c>
      <c r="E4510">
        <f t="shared" si="113"/>
        <v>8.67</v>
      </c>
    </row>
    <row r="4511" spans="1:5" ht="30" x14ac:dyDescent="0.25">
      <c r="A4511" s="3" t="s">
        <v>1443</v>
      </c>
      <c r="B4511" t="s">
        <v>168</v>
      </c>
      <c r="C4511">
        <v>2</v>
      </c>
      <c r="D4511">
        <v>8.2200000000000006</v>
      </c>
      <c r="E4511">
        <f t="shared" si="113"/>
        <v>16.440000000000001</v>
      </c>
    </row>
    <row r="4512" spans="1:5" x14ac:dyDescent="0.25">
      <c r="A4512" s="3" t="s">
        <v>1444</v>
      </c>
      <c r="B4512" t="s">
        <v>168</v>
      </c>
      <c r="C4512">
        <v>4</v>
      </c>
      <c r="D4512">
        <v>13.52</v>
      </c>
      <c r="E4512">
        <f t="shared" si="113"/>
        <v>54.08</v>
      </c>
    </row>
    <row r="4513" spans="1:5" x14ac:dyDescent="0.25">
      <c r="A4513" s="3" t="s">
        <v>1445</v>
      </c>
      <c r="B4513" t="s">
        <v>170</v>
      </c>
      <c r="C4513">
        <v>1.9</v>
      </c>
      <c r="D4513">
        <v>9.76</v>
      </c>
      <c r="E4513">
        <f t="shared" si="113"/>
        <v>18.544</v>
      </c>
    </row>
    <row r="4514" spans="1:5" ht="30" x14ac:dyDescent="0.25">
      <c r="A4514" s="3" t="s">
        <v>1222</v>
      </c>
      <c r="B4514" t="s">
        <v>161</v>
      </c>
      <c r="C4514">
        <v>24.08</v>
      </c>
      <c r="D4514">
        <v>0.6</v>
      </c>
      <c r="E4514">
        <f t="shared" si="113"/>
        <v>14.448</v>
      </c>
    </row>
    <row r="4515" spans="1:5" ht="30" x14ac:dyDescent="0.25">
      <c r="A4515" s="3" t="s">
        <v>1223</v>
      </c>
      <c r="B4515" t="s">
        <v>161</v>
      </c>
      <c r="C4515">
        <v>24.08</v>
      </c>
      <c r="D4515">
        <v>0.7</v>
      </c>
      <c r="E4515">
        <f t="shared" si="113"/>
        <v>16.856000000000002</v>
      </c>
    </row>
    <row r="4516" spans="1:5" ht="30" x14ac:dyDescent="0.25">
      <c r="A4516" s="3" t="s">
        <v>1224</v>
      </c>
      <c r="B4516" t="s">
        <v>161</v>
      </c>
      <c r="C4516">
        <v>24.08</v>
      </c>
      <c r="D4516">
        <v>0.09</v>
      </c>
      <c r="E4516">
        <f t="shared" si="113"/>
        <v>2.1671999999999998</v>
      </c>
    </row>
    <row r="4517" spans="1:5" ht="30" x14ac:dyDescent="0.25">
      <c r="A4517" s="3" t="s">
        <v>1225</v>
      </c>
      <c r="B4517" t="s">
        <v>161</v>
      </c>
      <c r="C4517">
        <v>24.08</v>
      </c>
      <c r="D4517">
        <v>0.04</v>
      </c>
      <c r="E4517">
        <f t="shared" si="113"/>
        <v>0.96319999999999995</v>
      </c>
    </row>
    <row r="4518" spans="1:5" x14ac:dyDescent="0.25">
      <c r="A4518" s="3" t="s">
        <v>162</v>
      </c>
      <c r="B4518" t="s">
        <v>9</v>
      </c>
      <c r="C4518" t="s">
        <v>9</v>
      </c>
      <c r="D4518" t="s">
        <v>9</v>
      </c>
      <c r="E4518">
        <f>SUM(E4500:E4517)</f>
        <v>783.38559999999995</v>
      </c>
    </row>
    <row r="4520" spans="1:5" x14ac:dyDescent="0.25">
      <c r="A4520" s="3" t="s">
        <v>163</v>
      </c>
      <c r="B4520" t="s">
        <v>9</v>
      </c>
      <c r="C4520" t="s">
        <v>9</v>
      </c>
      <c r="D4520" t="s">
        <v>9</v>
      </c>
      <c r="E4520">
        <f>E4497+E4518</f>
        <v>1023.3427999999999</v>
      </c>
    </row>
    <row r="4521" spans="1:5" x14ac:dyDescent="0.25">
      <c r="A4521" s="3" t="s">
        <v>164</v>
      </c>
      <c r="B4521" t="s">
        <v>9</v>
      </c>
      <c r="C4521" t="s">
        <v>9</v>
      </c>
      <c r="D4521" s="2">
        <v>0</v>
      </c>
      <c r="E4521">
        <f>ROUND((E4520*D4521),4)</f>
        <v>0</v>
      </c>
    </row>
    <row r="4522" spans="1:5" x14ac:dyDescent="0.25">
      <c r="A4522" s="3" t="s">
        <v>165</v>
      </c>
      <c r="B4522" t="s">
        <v>9</v>
      </c>
      <c r="C4522" t="s">
        <v>9</v>
      </c>
      <c r="D4522" t="s">
        <v>9</v>
      </c>
      <c r="E4522">
        <f>SUM(E4520:E4521)</f>
        <v>1023.3427999999999</v>
      </c>
    </row>
    <row r="4524" spans="1:5" x14ac:dyDescent="0.25">
      <c r="A4524" s="3" t="s">
        <v>1215</v>
      </c>
      <c r="B4524" t="s">
        <v>1160</v>
      </c>
    </row>
    <row r="4525" spans="1:5" ht="30" x14ac:dyDescent="0.25">
      <c r="A4525" s="3" t="s">
        <v>1776</v>
      </c>
    </row>
    <row r="4526" spans="1:5" x14ac:dyDescent="0.25">
      <c r="A4526" s="3" t="s">
        <v>166</v>
      </c>
    </row>
    <row r="4528" spans="1:5" x14ac:dyDescent="0.25">
      <c r="A4528" s="3" t="s">
        <v>156</v>
      </c>
      <c r="B4528" t="s">
        <v>157</v>
      </c>
      <c r="C4528" t="s">
        <v>158</v>
      </c>
      <c r="D4528" t="s">
        <v>159</v>
      </c>
      <c r="E4528" t="s">
        <v>160</v>
      </c>
    </row>
    <row r="4529" spans="1:5" x14ac:dyDescent="0.25">
      <c r="A4529" s="3" t="s">
        <v>1388</v>
      </c>
      <c r="B4529" t="s">
        <v>161</v>
      </c>
      <c r="C4529">
        <v>6.68</v>
      </c>
      <c r="D4529">
        <v>8.6199999999999992</v>
      </c>
      <c r="E4529">
        <f>ROUND((C4529*D4529),4)</f>
        <v>57.581600000000002</v>
      </c>
    </row>
    <row r="4530" spans="1:5" x14ac:dyDescent="0.25">
      <c r="A4530" s="3" t="s">
        <v>1389</v>
      </c>
      <c r="B4530" t="s">
        <v>161</v>
      </c>
      <c r="C4530">
        <v>6.68</v>
      </c>
      <c r="D4530">
        <v>11.31</v>
      </c>
      <c r="E4530">
        <f>ROUND((C4530*D4530),4)</f>
        <v>75.550799999999995</v>
      </c>
    </row>
    <row r="4531" spans="1:5" x14ac:dyDescent="0.25">
      <c r="A4531" s="3" t="s">
        <v>162</v>
      </c>
      <c r="B4531" t="s">
        <v>9</v>
      </c>
      <c r="C4531" t="s">
        <v>9</v>
      </c>
      <c r="D4531" t="s">
        <v>9</v>
      </c>
      <c r="E4531">
        <f>SUM(E4529:E4530)</f>
        <v>133.13239999999999</v>
      </c>
    </row>
    <row r="4533" spans="1:5" x14ac:dyDescent="0.25">
      <c r="A4533" s="3" t="s">
        <v>167</v>
      </c>
      <c r="B4533" t="s">
        <v>157</v>
      </c>
      <c r="C4533" t="s">
        <v>158</v>
      </c>
      <c r="D4533" t="s">
        <v>159</v>
      </c>
      <c r="E4533" t="s">
        <v>160</v>
      </c>
    </row>
    <row r="4534" spans="1:5" x14ac:dyDescent="0.25">
      <c r="A4534" s="3" t="s">
        <v>1244</v>
      </c>
      <c r="B4534" t="s">
        <v>168</v>
      </c>
      <c r="C4534">
        <v>3.8744000000000001E-2</v>
      </c>
      <c r="D4534">
        <v>6.93</v>
      </c>
      <c r="E4534">
        <f t="shared" ref="E4534:E4551" si="114">ROUND((C4534*D4534),4)</f>
        <v>0.26850000000000002</v>
      </c>
    </row>
    <row r="4535" spans="1:5" x14ac:dyDescent="0.25">
      <c r="A4535" s="3" t="s">
        <v>1245</v>
      </c>
      <c r="B4535" t="s">
        <v>186</v>
      </c>
      <c r="C4535">
        <v>0.184368</v>
      </c>
      <c r="D4535">
        <v>33.270000000000003</v>
      </c>
      <c r="E4535">
        <f t="shared" si="114"/>
        <v>6.1338999999999997</v>
      </c>
    </row>
    <row r="4536" spans="1:5" x14ac:dyDescent="0.25">
      <c r="A4536" s="3" t="s">
        <v>1246</v>
      </c>
      <c r="B4536" t="s">
        <v>168</v>
      </c>
      <c r="C4536">
        <v>0.184368</v>
      </c>
      <c r="D4536">
        <v>27.73</v>
      </c>
      <c r="E4536">
        <f t="shared" si="114"/>
        <v>5.1124999999999998</v>
      </c>
    </row>
    <row r="4537" spans="1:5" x14ac:dyDescent="0.25">
      <c r="A4537" s="3" t="s">
        <v>1247</v>
      </c>
      <c r="B4537" t="s">
        <v>168</v>
      </c>
      <c r="C4537">
        <v>0.184368</v>
      </c>
      <c r="D4537">
        <v>11.73</v>
      </c>
      <c r="E4537">
        <f t="shared" si="114"/>
        <v>2.1625999999999999</v>
      </c>
    </row>
    <row r="4538" spans="1:5" x14ac:dyDescent="0.25">
      <c r="A4538" s="3" t="s">
        <v>1248</v>
      </c>
      <c r="B4538" t="s">
        <v>168</v>
      </c>
      <c r="C4538">
        <v>3.8744000000000001E-2</v>
      </c>
      <c r="D4538">
        <v>93.94</v>
      </c>
      <c r="E4538">
        <f t="shared" si="114"/>
        <v>3.6396000000000002</v>
      </c>
    </row>
    <row r="4539" spans="1:5" ht="30" x14ac:dyDescent="0.25">
      <c r="A4539" s="3" t="s">
        <v>1390</v>
      </c>
      <c r="B4539" t="s">
        <v>176</v>
      </c>
      <c r="C4539">
        <v>6.3</v>
      </c>
      <c r="D4539">
        <v>32.94</v>
      </c>
      <c r="E4539">
        <f t="shared" si="114"/>
        <v>207.52199999999999</v>
      </c>
    </row>
    <row r="4540" spans="1:5" ht="30" x14ac:dyDescent="0.25">
      <c r="A4540" s="3" t="s">
        <v>1440</v>
      </c>
      <c r="B4540" t="s">
        <v>176</v>
      </c>
      <c r="C4540">
        <v>3</v>
      </c>
      <c r="D4540">
        <v>26.24</v>
      </c>
      <c r="E4540">
        <f t="shared" si="114"/>
        <v>78.72</v>
      </c>
    </row>
    <row r="4541" spans="1:5" ht="30" x14ac:dyDescent="0.25">
      <c r="A4541" s="3" t="s">
        <v>1392</v>
      </c>
      <c r="B4541" t="s">
        <v>179</v>
      </c>
      <c r="C4541">
        <v>6.4</v>
      </c>
      <c r="D4541">
        <v>28.57</v>
      </c>
      <c r="E4541">
        <f t="shared" si="114"/>
        <v>182.84800000000001</v>
      </c>
    </row>
    <row r="4542" spans="1:5" ht="30" x14ac:dyDescent="0.25">
      <c r="A4542" s="3" t="s">
        <v>1250</v>
      </c>
      <c r="B4542" t="s">
        <v>168</v>
      </c>
      <c r="C4542">
        <v>3.8744000000000001E-2</v>
      </c>
      <c r="D4542">
        <v>16</v>
      </c>
      <c r="E4542">
        <f t="shared" si="114"/>
        <v>0.61990000000000001</v>
      </c>
    </row>
    <row r="4543" spans="1:5" x14ac:dyDescent="0.25">
      <c r="A4543" s="3" t="s">
        <v>1251</v>
      </c>
      <c r="B4543" t="s">
        <v>186</v>
      </c>
      <c r="C4543">
        <v>0.184368</v>
      </c>
      <c r="D4543">
        <v>8.9</v>
      </c>
      <c r="E4543">
        <f t="shared" si="114"/>
        <v>1.6409</v>
      </c>
    </row>
    <row r="4544" spans="1:5" x14ac:dyDescent="0.25">
      <c r="A4544" s="3" t="s">
        <v>1442</v>
      </c>
      <c r="B4544" t="s">
        <v>179</v>
      </c>
      <c r="C4544">
        <v>1</v>
      </c>
      <c r="D4544">
        <v>8.67</v>
      </c>
      <c r="E4544">
        <f t="shared" si="114"/>
        <v>8.67</v>
      </c>
    </row>
    <row r="4545" spans="1:5" ht="30" x14ac:dyDescent="0.25">
      <c r="A4545" s="3" t="s">
        <v>1443</v>
      </c>
      <c r="B4545" t="s">
        <v>168</v>
      </c>
      <c r="C4545">
        <v>2</v>
      </c>
      <c r="D4545">
        <v>8.2200000000000006</v>
      </c>
      <c r="E4545">
        <f t="shared" si="114"/>
        <v>16.440000000000001</v>
      </c>
    </row>
    <row r="4546" spans="1:5" x14ac:dyDescent="0.25">
      <c r="A4546" s="3" t="s">
        <v>1444</v>
      </c>
      <c r="B4546" t="s">
        <v>168</v>
      </c>
      <c r="C4546">
        <v>4</v>
      </c>
      <c r="D4546">
        <v>13.52</v>
      </c>
      <c r="E4546">
        <f t="shared" si="114"/>
        <v>54.08</v>
      </c>
    </row>
    <row r="4547" spans="1:5" x14ac:dyDescent="0.25">
      <c r="A4547" s="3" t="s">
        <v>1445</v>
      </c>
      <c r="B4547" t="s">
        <v>170</v>
      </c>
      <c r="C4547">
        <v>1.3</v>
      </c>
      <c r="D4547">
        <v>9.76</v>
      </c>
      <c r="E4547">
        <f t="shared" si="114"/>
        <v>12.688000000000001</v>
      </c>
    </row>
    <row r="4548" spans="1:5" ht="30" x14ac:dyDescent="0.25">
      <c r="A4548" s="3" t="s">
        <v>1222</v>
      </c>
      <c r="B4548" t="s">
        <v>161</v>
      </c>
      <c r="C4548">
        <v>13.36</v>
      </c>
      <c r="D4548">
        <v>0.6</v>
      </c>
      <c r="E4548">
        <f t="shared" si="114"/>
        <v>8.016</v>
      </c>
    </row>
    <row r="4549" spans="1:5" ht="30" x14ac:dyDescent="0.25">
      <c r="A4549" s="3" t="s">
        <v>1223</v>
      </c>
      <c r="B4549" t="s">
        <v>161</v>
      </c>
      <c r="C4549">
        <v>13.36</v>
      </c>
      <c r="D4549">
        <v>0.7</v>
      </c>
      <c r="E4549">
        <f t="shared" si="114"/>
        <v>9.3520000000000003</v>
      </c>
    </row>
    <row r="4550" spans="1:5" ht="30" x14ac:dyDescent="0.25">
      <c r="A4550" s="3" t="s">
        <v>1224</v>
      </c>
      <c r="B4550" t="s">
        <v>161</v>
      </c>
      <c r="C4550">
        <v>13.36</v>
      </c>
      <c r="D4550">
        <v>0.09</v>
      </c>
      <c r="E4550">
        <f t="shared" si="114"/>
        <v>1.2023999999999999</v>
      </c>
    </row>
    <row r="4551" spans="1:5" ht="30" x14ac:dyDescent="0.25">
      <c r="A4551" s="3" t="s">
        <v>1225</v>
      </c>
      <c r="B4551" t="s">
        <v>161</v>
      </c>
      <c r="C4551">
        <v>13.36</v>
      </c>
      <c r="D4551">
        <v>0.04</v>
      </c>
      <c r="E4551">
        <f t="shared" si="114"/>
        <v>0.53439999999999999</v>
      </c>
    </row>
    <row r="4552" spans="1:5" x14ac:dyDescent="0.25">
      <c r="A4552" s="3" t="s">
        <v>162</v>
      </c>
      <c r="B4552" t="s">
        <v>9</v>
      </c>
      <c r="C4552" t="s">
        <v>9</v>
      </c>
      <c r="D4552" t="s">
        <v>9</v>
      </c>
      <c r="E4552">
        <f>SUM(E4534:E4551)</f>
        <v>599.65070000000003</v>
      </c>
    </row>
    <row r="4554" spans="1:5" x14ac:dyDescent="0.25">
      <c r="A4554" s="3" t="s">
        <v>163</v>
      </c>
      <c r="B4554" t="s">
        <v>9</v>
      </c>
      <c r="C4554" t="s">
        <v>9</v>
      </c>
      <c r="D4554" t="s">
        <v>9</v>
      </c>
      <c r="E4554">
        <f>E4531+E4552</f>
        <v>732.78309999999999</v>
      </c>
    </row>
    <row r="4555" spans="1:5" x14ac:dyDescent="0.25">
      <c r="A4555" s="3" t="s">
        <v>164</v>
      </c>
      <c r="B4555" t="s">
        <v>9</v>
      </c>
      <c r="C4555" t="s">
        <v>9</v>
      </c>
      <c r="D4555" s="2">
        <v>0</v>
      </c>
      <c r="E4555">
        <f>ROUND((E4554*D4555),4)</f>
        <v>0</v>
      </c>
    </row>
    <row r="4556" spans="1:5" x14ac:dyDescent="0.25">
      <c r="A4556" s="3" t="s">
        <v>165</v>
      </c>
      <c r="B4556" t="s">
        <v>9</v>
      </c>
      <c r="C4556" t="s">
        <v>9</v>
      </c>
      <c r="D4556" t="s">
        <v>9</v>
      </c>
      <c r="E4556">
        <f>SUM(E4554:E4555)</f>
        <v>732.78309999999999</v>
      </c>
    </row>
    <row r="4558" spans="1:5" x14ac:dyDescent="0.25">
      <c r="A4558" s="3" t="s">
        <v>1215</v>
      </c>
      <c r="B4558" t="s">
        <v>1163</v>
      </c>
    </row>
    <row r="4559" spans="1:5" ht="30" x14ac:dyDescent="0.25">
      <c r="A4559" s="3" t="s">
        <v>1777</v>
      </c>
    </row>
    <row r="4560" spans="1:5" x14ac:dyDescent="0.25">
      <c r="A4560" s="3" t="s">
        <v>166</v>
      </c>
    </row>
    <row r="4562" spans="1:5" x14ac:dyDescent="0.25">
      <c r="A4562" s="3" t="s">
        <v>156</v>
      </c>
      <c r="B4562" t="s">
        <v>157</v>
      </c>
      <c r="C4562" t="s">
        <v>158</v>
      </c>
      <c r="D4562" t="s">
        <v>159</v>
      </c>
      <c r="E4562" t="s">
        <v>160</v>
      </c>
    </row>
    <row r="4563" spans="1:5" x14ac:dyDescent="0.25">
      <c r="A4563" s="3" t="s">
        <v>1388</v>
      </c>
      <c r="B4563" t="s">
        <v>161</v>
      </c>
      <c r="C4563">
        <v>12.76</v>
      </c>
      <c r="D4563">
        <v>8.6199999999999992</v>
      </c>
      <c r="E4563">
        <f>ROUND((C4563*D4563),4)</f>
        <v>109.99120000000001</v>
      </c>
    </row>
    <row r="4564" spans="1:5" x14ac:dyDescent="0.25">
      <c r="A4564" s="3" t="s">
        <v>1389</v>
      </c>
      <c r="B4564" t="s">
        <v>161</v>
      </c>
      <c r="C4564">
        <v>12.76</v>
      </c>
      <c r="D4564">
        <v>11.31</v>
      </c>
      <c r="E4564">
        <f>ROUND((C4564*D4564),4)</f>
        <v>144.31559999999999</v>
      </c>
    </row>
    <row r="4565" spans="1:5" x14ac:dyDescent="0.25">
      <c r="A4565" s="3" t="s">
        <v>162</v>
      </c>
      <c r="B4565" t="s">
        <v>9</v>
      </c>
      <c r="C4565" t="s">
        <v>9</v>
      </c>
      <c r="D4565" t="s">
        <v>9</v>
      </c>
      <c r="E4565">
        <f>SUM(E4563:E4564)</f>
        <v>254.30680000000001</v>
      </c>
    </row>
    <row r="4567" spans="1:5" x14ac:dyDescent="0.25">
      <c r="A4567" s="3" t="s">
        <v>167</v>
      </c>
      <c r="B4567" t="s">
        <v>157</v>
      </c>
      <c r="C4567" t="s">
        <v>158</v>
      </c>
      <c r="D4567" t="s">
        <v>159</v>
      </c>
      <c r="E4567" t="s">
        <v>160</v>
      </c>
    </row>
    <row r="4568" spans="1:5" x14ac:dyDescent="0.25">
      <c r="A4568" s="3" t="s">
        <v>1244</v>
      </c>
      <c r="B4568" t="s">
        <v>168</v>
      </c>
      <c r="C4568">
        <v>7.4008000000000004E-2</v>
      </c>
      <c r="D4568">
        <v>6.93</v>
      </c>
      <c r="E4568">
        <f t="shared" ref="E4568:E4585" si="115">ROUND((C4568*D4568),4)</f>
        <v>0.51290000000000002</v>
      </c>
    </row>
    <row r="4569" spans="1:5" x14ac:dyDescent="0.25">
      <c r="A4569" s="3" t="s">
        <v>1245</v>
      </c>
      <c r="B4569" t="s">
        <v>186</v>
      </c>
      <c r="C4569">
        <v>0.35217599999999999</v>
      </c>
      <c r="D4569">
        <v>33.270000000000003</v>
      </c>
      <c r="E4569">
        <f t="shared" si="115"/>
        <v>11.716900000000001</v>
      </c>
    </row>
    <row r="4570" spans="1:5" x14ac:dyDescent="0.25">
      <c r="A4570" s="3" t="s">
        <v>1246</v>
      </c>
      <c r="B4570" t="s">
        <v>168</v>
      </c>
      <c r="C4570">
        <v>0.35217599999999999</v>
      </c>
      <c r="D4570">
        <v>27.73</v>
      </c>
      <c r="E4570">
        <f t="shared" si="115"/>
        <v>9.7658000000000005</v>
      </c>
    </row>
    <row r="4571" spans="1:5" x14ac:dyDescent="0.25">
      <c r="A4571" s="3" t="s">
        <v>1247</v>
      </c>
      <c r="B4571" t="s">
        <v>168</v>
      </c>
      <c r="C4571">
        <v>0.35217599999999999</v>
      </c>
      <c r="D4571">
        <v>11.73</v>
      </c>
      <c r="E4571">
        <f t="shared" si="115"/>
        <v>4.1310000000000002</v>
      </c>
    </row>
    <row r="4572" spans="1:5" x14ac:dyDescent="0.25">
      <c r="A4572" s="3" t="s">
        <v>1248</v>
      </c>
      <c r="B4572" t="s">
        <v>168</v>
      </c>
      <c r="C4572">
        <v>7.4008000000000004E-2</v>
      </c>
      <c r="D4572">
        <v>93.94</v>
      </c>
      <c r="E4572">
        <f t="shared" si="115"/>
        <v>6.9523000000000001</v>
      </c>
    </row>
    <row r="4573" spans="1:5" ht="30" x14ac:dyDescent="0.25">
      <c r="A4573" s="3" t="s">
        <v>1390</v>
      </c>
      <c r="B4573" t="s">
        <v>176</v>
      </c>
      <c r="C4573">
        <v>12.6</v>
      </c>
      <c r="D4573">
        <v>32.94</v>
      </c>
      <c r="E4573">
        <f t="shared" si="115"/>
        <v>415.04399999999998</v>
      </c>
    </row>
    <row r="4574" spans="1:5" ht="30" x14ac:dyDescent="0.25">
      <c r="A4574" s="3" t="s">
        <v>1440</v>
      </c>
      <c r="B4574" t="s">
        <v>176</v>
      </c>
      <c r="C4574">
        <v>6</v>
      </c>
      <c r="D4574">
        <v>26.24</v>
      </c>
      <c r="E4574">
        <f t="shared" si="115"/>
        <v>157.44</v>
      </c>
    </row>
    <row r="4575" spans="1:5" ht="30" x14ac:dyDescent="0.25">
      <c r="A4575" s="3" t="s">
        <v>1392</v>
      </c>
      <c r="B4575" t="s">
        <v>179</v>
      </c>
      <c r="C4575">
        <v>11.8</v>
      </c>
      <c r="D4575">
        <v>28.57</v>
      </c>
      <c r="E4575">
        <f t="shared" si="115"/>
        <v>337.12599999999998</v>
      </c>
    </row>
    <row r="4576" spans="1:5" ht="30" x14ac:dyDescent="0.25">
      <c r="A4576" s="3" t="s">
        <v>1250</v>
      </c>
      <c r="B4576" t="s">
        <v>168</v>
      </c>
      <c r="C4576">
        <v>7.4008000000000004E-2</v>
      </c>
      <c r="D4576">
        <v>16</v>
      </c>
      <c r="E4576">
        <f t="shared" si="115"/>
        <v>1.1840999999999999</v>
      </c>
    </row>
    <row r="4577" spans="1:5" x14ac:dyDescent="0.25">
      <c r="A4577" s="3" t="s">
        <v>1251</v>
      </c>
      <c r="B4577" t="s">
        <v>186</v>
      </c>
      <c r="C4577">
        <v>0.35217599999999999</v>
      </c>
      <c r="D4577">
        <v>8.9</v>
      </c>
      <c r="E4577">
        <f t="shared" si="115"/>
        <v>3.1343999999999999</v>
      </c>
    </row>
    <row r="4578" spans="1:5" x14ac:dyDescent="0.25">
      <c r="A4578" s="3" t="s">
        <v>1442</v>
      </c>
      <c r="B4578" t="s">
        <v>179</v>
      </c>
      <c r="C4578">
        <v>1</v>
      </c>
      <c r="D4578">
        <v>8.67</v>
      </c>
      <c r="E4578">
        <f t="shared" si="115"/>
        <v>8.67</v>
      </c>
    </row>
    <row r="4579" spans="1:5" ht="30" x14ac:dyDescent="0.25">
      <c r="A4579" s="3" t="s">
        <v>1443</v>
      </c>
      <c r="B4579" t="s">
        <v>168</v>
      </c>
      <c r="C4579">
        <v>2</v>
      </c>
      <c r="D4579">
        <v>8.2200000000000006</v>
      </c>
      <c r="E4579">
        <f t="shared" si="115"/>
        <v>16.440000000000001</v>
      </c>
    </row>
    <row r="4580" spans="1:5" x14ac:dyDescent="0.25">
      <c r="A4580" s="3" t="s">
        <v>1444</v>
      </c>
      <c r="B4580" t="s">
        <v>168</v>
      </c>
      <c r="C4580">
        <v>4</v>
      </c>
      <c r="D4580">
        <v>13.52</v>
      </c>
      <c r="E4580">
        <f t="shared" si="115"/>
        <v>54.08</v>
      </c>
    </row>
    <row r="4581" spans="1:5" x14ac:dyDescent="0.25">
      <c r="A4581" s="3" t="s">
        <v>1445</v>
      </c>
      <c r="B4581" t="s">
        <v>170</v>
      </c>
      <c r="C4581">
        <v>3</v>
      </c>
      <c r="D4581">
        <v>9.76</v>
      </c>
      <c r="E4581">
        <f t="shared" si="115"/>
        <v>29.28</v>
      </c>
    </row>
    <row r="4582" spans="1:5" ht="30" x14ac:dyDescent="0.25">
      <c r="A4582" s="3" t="s">
        <v>1222</v>
      </c>
      <c r="B4582" t="s">
        <v>161</v>
      </c>
      <c r="C4582">
        <v>25.52</v>
      </c>
      <c r="D4582">
        <v>0.6</v>
      </c>
      <c r="E4582">
        <f t="shared" si="115"/>
        <v>15.311999999999999</v>
      </c>
    </row>
    <row r="4583" spans="1:5" ht="30" x14ac:dyDescent="0.25">
      <c r="A4583" s="3" t="s">
        <v>1223</v>
      </c>
      <c r="B4583" t="s">
        <v>161</v>
      </c>
      <c r="C4583">
        <v>25.52</v>
      </c>
      <c r="D4583">
        <v>0.7</v>
      </c>
      <c r="E4583">
        <f t="shared" si="115"/>
        <v>17.864000000000001</v>
      </c>
    </row>
    <row r="4584" spans="1:5" ht="30" x14ac:dyDescent="0.25">
      <c r="A4584" s="3" t="s">
        <v>1224</v>
      </c>
      <c r="B4584" t="s">
        <v>161</v>
      </c>
      <c r="C4584">
        <v>25.52</v>
      </c>
      <c r="D4584">
        <v>0.09</v>
      </c>
      <c r="E4584">
        <f t="shared" si="115"/>
        <v>2.2968000000000002</v>
      </c>
    </row>
    <row r="4585" spans="1:5" ht="30" x14ac:dyDescent="0.25">
      <c r="A4585" s="3" t="s">
        <v>1225</v>
      </c>
      <c r="B4585" t="s">
        <v>161</v>
      </c>
      <c r="C4585">
        <v>25.52</v>
      </c>
      <c r="D4585">
        <v>0.04</v>
      </c>
      <c r="E4585">
        <f t="shared" si="115"/>
        <v>1.0207999999999999</v>
      </c>
    </row>
    <row r="4586" spans="1:5" x14ac:dyDescent="0.25">
      <c r="A4586" s="3" t="s">
        <v>162</v>
      </c>
      <c r="B4586" t="s">
        <v>9</v>
      </c>
      <c r="C4586" t="s">
        <v>9</v>
      </c>
      <c r="D4586" t="s">
        <v>9</v>
      </c>
      <c r="E4586">
        <f>SUM(E4568:E4585)</f>
        <v>1091.9709999999998</v>
      </c>
    </row>
    <row r="4588" spans="1:5" x14ac:dyDescent="0.25">
      <c r="A4588" s="3" t="s">
        <v>163</v>
      </c>
      <c r="B4588" t="s">
        <v>9</v>
      </c>
      <c r="C4588" t="s">
        <v>9</v>
      </c>
      <c r="D4588" t="s">
        <v>9</v>
      </c>
      <c r="E4588">
        <f>E4565+E4586</f>
        <v>1346.2777999999998</v>
      </c>
    </row>
    <row r="4589" spans="1:5" x14ac:dyDescent="0.25">
      <c r="A4589" s="3" t="s">
        <v>164</v>
      </c>
      <c r="B4589" t="s">
        <v>9</v>
      </c>
      <c r="C4589" t="s">
        <v>9</v>
      </c>
      <c r="D4589" s="2">
        <v>0</v>
      </c>
      <c r="E4589">
        <f>ROUND((E4588*D4589),4)</f>
        <v>0</v>
      </c>
    </row>
    <row r="4590" spans="1:5" x14ac:dyDescent="0.25">
      <c r="A4590" s="3" t="s">
        <v>165</v>
      </c>
      <c r="B4590" t="s">
        <v>9</v>
      </c>
      <c r="C4590" t="s">
        <v>9</v>
      </c>
      <c r="D4590" t="s">
        <v>9</v>
      </c>
      <c r="E4590">
        <f>SUM(E4588:E4589)</f>
        <v>1346.2777999999998</v>
      </c>
    </row>
    <row r="4592" spans="1:5" x14ac:dyDescent="0.25">
      <c r="A4592" s="3" t="s">
        <v>1215</v>
      </c>
      <c r="B4592" t="s">
        <v>1166</v>
      </c>
    </row>
    <row r="4593" spans="1:5" ht="30" x14ac:dyDescent="0.25">
      <c r="A4593" s="3" t="s">
        <v>1778</v>
      </c>
    </row>
    <row r="4594" spans="1:5" x14ac:dyDescent="0.25">
      <c r="A4594" s="3" t="s">
        <v>166</v>
      </c>
    </row>
    <row r="4596" spans="1:5" x14ac:dyDescent="0.25">
      <c r="A4596" s="3" t="s">
        <v>156</v>
      </c>
      <c r="B4596" t="s">
        <v>157</v>
      </c>
      <c r="C4596" t="s">
        <v>158</v>
      </c>
      <c r="D4596" t="s">
        <v>159</v>
      </c>
      <c r="E4596" t="s">
        <v>160</v>
      </c>
    </row>
    <row r="4597" spans="1:5" x14ac:dyDescent="0.25">
      <c r="A4597" s="3" t="s">
        <v>1388</v>
      </c>
      <c r="B4597" t="s">
        <v>161</v>
      </c>
      <c r="C4597">
        <v>12.4</v>
      </c>
      <c r="D4597">
        <v>8.6199999999999992</v>
      </c>
      <c r="E4597">
        <f>ROUND((C4597*D4597),4)</f>
        <v>106.88800000000001</v>
      </c>
    </row>
    <row r="4598" spans="1:5" x14ac:dyDescent="0.25">
      <c r="A4598" s="3" t="s">
        <v>1389</v>
      </c>
      <c r="B4598" t="s">
        <v>161</v>
      </c>
      <c r="C4598">
        <v>12.4</v>
      </c>
      <c r="D4598">
        <v>11.31</v>
      </c>
      <c r="E4598">
        <f>ROUND((C4598*D4598),4)</f>
        <v>140.244</v>
      </c>
    </row>
    <row r="4599" spans="1:5" x14ac:dyDescent="0.25">
      <c r="A4599" s="3" t="s">
        <v>162</v>
      </c>
      <c r="B4599" t="s">
        <v>9</v>
      </c>
      <c r="C4599" t="s">
        <v>9</v>
      </c>
      <c r="D4599" t="s">
        <v>9</v>
      </c>
      <c r="E4599">
        <f>SUM(E4597:E4598)</f>
        <v>247.13200000000001</v>
      </c>
    </row>
    <row r="4601" spans="1:5" x14ac:dyDescent="0.25">
      <c r="A4601" s="3" t="s">
        <v>167</v>
      </c>
      <c r="B4601" t="s">
        <v>157</v>
      </c>
      <c r="C4601" t="s">
        <v>158</v>
      </c>
      <c r="D4601" t="s">
        <v>159</v>
      </c>
      <c r="E4601" t="s">
        <v>160</v>
      </c>
    </row>
    <row r="4602" spans="1:5" x14ac:dyDescent="0.25">
      <c r="A4602" s="3" t="s">
        <v>1244</v>
      </c>
      <c r="B4602" t="s">
        <v>168</v>
      </c>
      <c r="C4602">
        <v>7.1919999999999998E-2</v>
      </c>
      <c r="D4602">
        <v>6.93</v>
      </c>
      <c r="E4602">
        <f t="shared" ref="E4602:E4619" si="116">ROUND((C4602*D4602),4)</f>
        <v>0.49840000000000001</v>
      </c>
    </row>
    <row r="4603" spans="1:5" x14ac:dyDescent="0.25">
      <c r="A4603" s="3" t="s">
        <v>1245</v>
      </c>
      <c r="B4603" t="s">
        <v>186</v>
      </c>
      <c r="C4603">
        <v>0.34223999999999999</v>
      </c>
      <c r="D4603">
        <v>33.270000000000003</v>
      </c>
      <c r="E4603">
        <f t="shared" si="116"/>
        <v>11.3863</v>
      </c>
    </row>
    <row r="4604" spans="1:5" x14ac:dyDescent="0.25">
      <c r="A4604" s="3" t="s">
        <v>1246</v>
      </c>
      <c r="B4604" t="s">
        <v>168</v>
      </c>
      <c r="C4604">
        <v>0.34223999999999999</v>
      </c>
      <c r="D4604">
        <v>27.73</v>
      </c>
      <c r="E4604">
        <f t="shared" si="116"/>
        <v>9.4902999999999995</v>
      </c>
    </row>
    <row r="4605" spans="1:5" x14ac:dyDescent="0.25">
      <c r="A4605" s="3" t="s">
        <v>1247</v>
      </c>
      <c r="B4605" t="s">
        <v>168</v>
      </c>
      <c r="C4605">
        <v>0.34223999999999999</v>
      </c>
      <c r="D4605">
        <v>11.73</v>
      </c>
      <c r="E4605">
        <f t="shared" si="116"/>
        <v>4.0145</v>
      </c>
    </row>
    <row r="4606" spans="1:5" x14ac:dyDescent="0.25">
      <c r="A4606" s="3" t="s">
        <v>1248</v>
      </c>
      <c r="B4606" t="s">
        <v>168</v>
      </c>
      <c r="C4606">
        <v>7.1919999999999998E-2</v>
      </c>
      <c r="D4606">
        <v>93.94</v>
      </c>
      <c r="E4606">
        <f t="shared" si="116"/>
        <v>6.7561999999999998</v>
      </c>
    </row>
    <row r="4607" spans="1:5" ht="30" x14ac:dyDescent="0.25">
      <c r="A4607" s="3" t="s">
        <v>1390</v>
      </c>
      <c r="B4607" t="s">
        <v>176</v>
      </c>
      <c r="C4607">
        <v>10.5</v>
      </c>
      <c r="D4607">
        <v>32.94</v>
      </c>
      <c r="E4607">
        <f t="shared" si="116"/>
        <v>345.87</v>
      </c>
    </row>
    <row r="4608" spans="1:5" ht="30" x14ac:dyDescent="0.25">
      <c r="A4608" s="3" t="s">
        <v>1440</v>
      </c>
      <c r="B4608" t="s">
        <v>176</v>
      </c>
      <c r="C4608">
        <v>5</v>
      </c>
      <c r="D4608">
        <v>26.24</v>
      </c>
      <c r="E4608">
        <f t="shared" si="116"/>
        <v>131.19999999999999</v>
      </c>
    </row>
    <row r="4609" spans="1:5" ht="30" x14ac:dyDescent="0.25">
      <c r="A4609" s="3" t="s">
        <v>1392</v>
      </c>
      <c r="B4609" t="s">
        <v>179</v>
      </c>
      <c r="C4609">
        <v>10</v>
      </c>
      <c r="D4609">
        <v>28.57</v>
      </c>
      <c r="E4609">
        <f t="shared" si="116"/>
        <v>285.7</v>
      </c>
    </row>
    <row r="4610" spans="1:5" ht="30" x14ac:dyDescent="0.25">
      <c r="A4610" s="3" t="s">
        <v>1250</v>
      </c>
      <c r="B4610" t="s">
        <v>168</v>
      </c>
      <c r="C4610">
        <v>7.1919999999999998E-2</v>
      </c>
      <c r="D4610">
        <v>16</v>
      </c>
      <c r="E4610">
        <f t="shared" si="116"/>
        <v>1.1507000000000001</v>
      </c>
    </row>
    <row r="4611" spans="1:5" x14ac:dyDescent="0.25">
      <c r="A4611" s="3" t="s">
        <v>1251</v>
      </c>
      <c r="B4611" t="s">
        <v>186</v>
      </c>
      <c r="C4611">
        <v>0.34223999999999999</v>
      </c>
      <c r="D4611">
        <v>8.9</v>
      </c>
      <c r="E4611">
        <f t="shared" si="116"/>
        <v>3.0459000000000001</v>
      </c>
    </row>
    <row r="4612" spans="1:5" x14ac:dyDescent="0.25">
      <c r="A4612" s="3" t="s">
        <v>1442</v>
      </c>
      <c r="B4612" t="s">
        <v>179</v>
      </c>
      <c r="C4612">
        <v>1</v>
      </c>
      <c r="D4612">
        <v>8.67</v>
      </c>
      <c r="E4612">
        <f t="shared" si="116"/>
        <v>8.67</v>
      </c>
    </row>
    <row r="4613" spans="1:5" ht="30" x14ac:dyDescent="0.25">
      <c r="A4613" s="3" t="s">
        <v>1443</v>
      </c>
      <c r="B4613" t="s">
        <v>168</v>
      </c>
      <c r="C4613">
        <v>2</v>
      </c>
      <c r="D4613">
        <v>8.2200000000000006</v>
      </c>
      <c r="E4613">
        <f t="shared" si="116"/>
        <v>16.440000000000001</v>
      </c>
    </row>
    <row r="4614" spans="1:5" x14ac:dyDescent="0.25">
      <c r="A4614" s="3" t="s">
        <v>1444</v>
      </c>
      <c r="B4614" t="s">
        <v>168</v>
      </c>
      <c r="C4614">
        <v>4</v>
      </c>
      <c r="D4614">
        <v>13.52</v>
      </c>
      <c r="E4614">
        <f t="shared" si="116"/>
        <v>54.08</v>
      </c>
    </row>
    <row r="4615" spans="1:5" x14ac:dyDescent="0.25">
      <c r="A4615" s="3" t="s">
        <v>1445</v>
      </c>
      <c r="B4615" t="s">
        <v>170</v>
      </c>
      <c r="C4615">
        <v>2.39</v>
      </c>
      <c r="D4615">
        <v>9.76</v>
      </c>
      <c r="E4615">
        <f t="shared" si="116"/>
        <v>23.3264</v>
      </c>
    </row>
    <row r="4616" spans="1:5" ht="30" x14ac:dyDescent="0.25">
      <c r="A4616" s="3" t="s">
        <v>1222</v>
      </c>
      <c r="B4616" t="s">
        <v>161</v>
      </c>
      <c r="C4616">
        <v>24.8</v>
      </c>
      <c r="D4616">
        <v>0.6</v>
      </c>
      <c r="E4616">
        <f t="shared" si="116"/>
        <v>14.88</v>
      </c>
    </row>
    <row r="4617" spans="1:5" ht="30" x14ac:dyDescent="0.25">
      <c r="A4617" s="3" t="s">
        <v>1223</v>
      </c>
      <c r="B4617" t="s">
        <v>161</v>
      </c>
      <c r="C4617">
        <v>24.8</v>
      </c>
      <c r="D4617">
        <v>0.7</v>
      </c>
      <c r="E4617">
        <f t="shared" si="116"/>
        <v>17.36</v>
      </c>
    </row>
    <row r="4618" spans="1:5" ht="30" x14ac:dyDescent="0.25">
      <c r="A4618" s="3" t="s">
        <v>1224</v>
      </c>
      <c r="B4618" t="s">
        <v>161</v>
      </c>
      <c r="C4618">
        <v>24.8</v>
      </c>
      <c r="D4618">
        <v>0.09</v>
      </c>
      <c r="E4618">
        <f t="shared" si="116"/>
        <v>2.2320000000000002</v>
      </c>
    </row>
    <row r="4619" spans="1:5" ht="30" x14ac:dyDescent="0.25">
      <c r="A4619" s="3" t="s">
        <v>1225</v>
      </c>
      <c r="B4619" t="s">
        <v>161</v>
      </c>
      <c r="C4619">
        <v>24.8</v>
      </c>
      <c r="D4619">
        <v>0.04</v>
      </c>
      <c r="E4619">
        <f t="shared" si="116"/>
        <v>0.99199999999999999</v>
      </c>
    </row>
    <row r="4620" spans="1:5" x14ac:dyDescent="0.25">
      <c r="A4620" s="3" t="s">
        <v>162</v>
      </c>
      <c r="B4620" t="s">
        <v>9</v>
      </c>
      <c r="C4620" t="s">
        <v>9</v>
      </c>
      <c r="D4620" t="s">
        <v>9</v>
      </c>
      <c r="E4620">
        <f>SUM(E4602:E4619)</f>
        <v>937.09270000000004</v>
      </c>
    </row>
    <row r="4622" spans="1:5" x14ac:dyDescent="0.25">
      <c r="A4622" s="3" t="s">
        <v>163</v>
      </c>
      <c r="B4622" t="s">
        <v>9</v>
      </c>
      <c r="C4622" t="s">
        <v>9</v>
      </c>
      <c r="D4622" t="s">
        <v>9</v>
      </c>
      <c r="E4622">
        <f>E4599+E4620</f>
        <v>1184.2247</v>
      </c>
    </row>
    <row r="4623" spans="1:5" x14ac:dyDescent="0.25">
      <c r="A4623" s="3" t="s">
        <v>164</v>
      </c>
      <c r="B4623" t="s">
        <v>9</v>
      </c>
      <c r="C4623" t="s">
        <v>9</v>
      </c>
      <c r="D4623" s="2">
        <v>0</v>
      </c>
      <c r="E4623">
        <f>ROUND((E4622*D4623),4)</f>
        <v>0</v>
      </c>
    </row>
    <row r="4624" spans="1:5" x14ac:dyDescent="0.25">
      <c r="A4624" s="3" t="s">
        <v>165</v>
      </c>
      <c r="B4624" t="s">
        <v>9</v>
      </c>
      <c r="C4624" t="s">
        <v>9</v>
      </c>
      <c r="D4624" t="s">
        <v>9</v>
      </c>
      <c r="E4624">
        <f>SUM(E4622:E4623)</f>
        <v>1184.2247</v>
      </c>
    </row>
    <row r="4626" spans="1:5" x14ac:dyDescent="0.25">
      <c r="A4626" s="3" t="s">
        <v>1215</v>
      </c>
      <c r="B4626" t="s">
        <v>1169</v>
      </c>
    </row>
    <row r="4627" spans="1:5" ht="30" x14ac:dyDescent="0.25">
      <c r="A4627" s="3" t="s">
        <v>1779</v>
      </c>
    </row>
    <row r="4628" spans="1:5" x14ac:dyDescent="0.25">
      <c r="A4628" s="3" t="s">
        <v>166</v>
      </c>
    </row>
    <row r="4630" spans="1:5" x14ac:dyDescent="0.25">
      <c r="A4630" s="3" t="s">
        <v>156</v>
      </c>
      <c r="B4630" t="s">
        <v>157</v>
      </c>
      <c r="C4630" t="s">
        <v>158</v>
      </c>
      <c r="D4630" t="s">
        <v>159</v>
      </c>
      <c r="E4630" t="s">
        <v>160</v>
      </c>
    </row>
    <row r="4631" spans="1:5" x14ac:dyDescent="0.25">
      <c r="A4631" s="3" t="s">
        <v>1388</v>
      </c>
      <c r="B4631" t="s">
        <v>161</v>
      </c>
      <c r="C4631">
        <v>6.56</v>
      </c>
      <c r="D4631">
        <v>8.6199999999999992</v>
      </c>
      <c r="E4631">
        <f>ROUND((C4631*D4631),4)</f>
        <v>56.547199999999997</v>
      </c>
    </row>
    <row r="4632" spans="1:5" x14ac:dyDescent="0.25">
      <c r="A4632" s="3" t="s">
        <v>1389</v>
      </c>
      <c r="B4632" t="s">
        <v>161</v>
      </c>
      <c r="C4632">
        <v>6.56</v>
      </c>
      <c r="D4632">
        <v>11.31</v>
      </c>
      <c r="E4632">
        <f>ROUND((C4632*D4632),4)</f>
        <v>74.193600000000004</v>
      </c>
    </row>
    <row r="4633" spans="1:5" x14ac:dyDescent="0.25">
      <c r="A4633" s="3" t="s">
        <v>162</v>
      </c>
      <c r="B4633" t="s">
        <v>9</v>
      </c>
      <c r="C4633" t="s">
        <v>9</v>
      </c>
      <c r="D4633" t="s">
        <v>9</v>
      </c>
      <c r="E4633">
        <f>SUM(E4631:E4632)</f>
        <v>130.74080000000001</v>
      </c>
    </row>
    <row r="4635" spans="1:5" x14ac:dyDescent="0.25">
      <c r="A4635" s="3" t="s">
        <v>167</v>
      </c>
      <c r="B4635" t="s">
        <v>157</v>
      </c>
      <c r="C4635" t="s">
        <v>158</v>
      </c>
      <c r="D4635" t="s">
        <v>159</v>
      </c>
      <c r="E4635" t="s">
        <v>160</v>
      </c>
    </row>
    <row r="4636" spans="1:5" x14ac:dyDescent="0.25">
      <c r="A4636" s="3" t="s">
        <v>1244</v>
      </c>
      <c r="B4636" t="s">
        <v>168</v>
      </c>
      <c r="C4636">
        <v>3.8047999999999998E-2</v>
      </c>
      <c r="D4636">
        <v>6.93</v>
      </c>
      <c r="E4636">
        <f t="shared" ref="E4636:E4653" si="117">ROUND((C4636*D4636),4)</f>
        <v>0.26369999999999999</v>
      </c>
    </row>
    <row r="4637" spans="1:5" x14ac:dyDescent="0.25">
      <c r="A4637" s="3" t="s">
        <v>1245</v>
      </c>
      <c r="B4637" t="s">
        <v>186</v>
      </c>
      <c r="C4637">
        <v>0.18105599999999999</v>
      </c>
      <c r="D4637">
        <v>33.270000000000003</v>
      </c>
      <c r="E4637">
        <f t="shared" si="117"/>
        <v>6.0236999999999998</v>
      </c>
    </row>
    <row r="4638" spans="1:5" x14ac:dyDescent="0.25">
      <c r="A4638" s="3" t="s">
        <v>1246</v>
      </c>
      <c r="B4638" t="s">
        <v>168</v>
      </c>
      <c r="C4638">
        <v>0.18105599999999999</v>
      </c>
      <c r="D4638">
        <v>27.73</v>
      </c>
      <c r="E4638">
        <f t="shared" si="117"/>
        <v>5.0206999999999997</v>
      </c>
    </row>
    <row r="4639" spans="1:5" x14ac:dyDescent="0.25">
      <c r="A4639" s="3" t="s">
        <v>1247</v>
      </c>
      <c r="B4639" t="s">
        <v>168</v>
      </c>
      <c r="C4639">
        <v>0.18105599999999999</v>
      </c>
      <c r="D4639">
        <v>11.73</v>
      </c>
      <c r="E4639">
        <f t="shared" si="117"/>
        <v>2.1238000000000001</v>
      </c>
    </row>
    <row r="4640" spans="1:5" x14ac:dyDescent="0.25">
      <c r="A4640" s="3" t="s">
        <v>1248</v>
      </c>
      <c r="B4640" t="s">
        <v>168</v>
      </c>
      <c r="C4640">
        <v>3.8047999999999998E-2</v>
      </c>
      <c r="D4640">
        <v>93.94</v>
      </c>
      <c r="E4640">
        <f t="shared" si="117"/>
        <v>3.5741999999999998</v>
      </c>
    </row>
    <row r="4641" spans="1:5" ht="30" x14ac:dyDescent="0.25">
      <c r="A4641" s="3" t="s">
        <v>1390</v>
      </c>
      <c r="B4641" t="s">
        <v>176</v>
      </c>
      <c r="C4641">
        <v>7.35</v>
      </c>
      <c r="D4641">
        <v>32.94</v>
      </c>
      <c r="E4641">
        <f t="shared" si="117"/>
        <v>242.10900000000001</v>
      </c>
    </row>
    <row r="4642" spans="1:5" ht="30" x14ac:dyDescent="0.25">
      <c r="A4642" s="3" t="s">
        <v>1440</v>
      </c>
      <c r="B4642" t="s">
        <v>176</v>
      </c>
      <c r="C4642">
        <v>3.5</v>
      </c>
      <c r="D4642">
        <v>26.24</v>
      </c>
      <c r="E4642">
        <f t="shared" si="117"/>
        <v>91.84</v>
      </c>
    </row>
    <row r="4643" spans="1:5" ht="30" x14ac:dyDescent="0.25">
      <c r="A4643" s="3" t="s">
        <v>1392</v>
      </c>
      <c r="B4643" t="s">
        <v>179</v>
      </c>
      <c r="C4643">
        <v>7.3</v>
      </c>
      <c r="D4643">
        <v>28.57</v>
      </c>
      <c r="E4643">
        <f t="shared" si="117"/>
        <v>208.56100000000001</v>
      </c>
    </row>
    <row r="4644" spans="1:5" ht="30" x14ac:dyDescent="0.25">
      <c r="A4644" s="3" t="s">
        <v>1250</v>
      </c>
      <c r="B4644" t="s">
        <v>168</v>
      </c>
      <c r="C4644">
        <v>3.8047999999999998E-2</v>
      </c>
      <c r="D4644">
        <v>16</v>
      </c>
      <c r="E4644">
        <f t="shared" si="117"/>
        <v>0.60880000000000001</v>
      </c>
    </row>
    <row r="4645" spans="1:5" x14ac:dyDescent="0.25">
      <c r="A4645" s="3" t="s">
        <v>1251</v>
      </c>
      <c r="B4645" t="s">
        <v>186</v>
      </c>
      <c r="C4645">
        <v>0.18105599999999999</v>
      </c>
      <c r="D4645">
        <v>8.9</v>
      </c>
      <c r="E4645">
        <f t="shared" si="117"/>
        <v>1.6113999999999999</v>
      </c>
    </row>
    <row r="4646" spans="1:5" x14ac:dyDescent="0.25">
      <c r="A4646" s="3" t="s">
        <v>1442</v>
      </c>
      <c r="B4646" t="s">
        <v>179</v>
      </c>
      <c r="C4646">
        <v>1</v>
      </c>
      <c r="D4646">
        <v>8.67</v>
      </c>
      <c r="E4646">
        <f t="shared" si="117"/>
        <v>8.67</v>
      </c>
    </row>
    <row r="4647" spans="1:5" ht="30" x14ac:dyDescent="0.25">
      <c r="A4647" s="3" t="s">
        <v>1443</v>
      </c>
      <c r="B4647" t="s">
        <v>168</v>
      </c>
      <c r="C4647">
        <v>1</v>
      </c>
      <c r="D4647">
        <v>8.2200000000000006</v>
      </c>
      <c r="E4647">
        <f t="shared" si="117"/>
        <v>8.2200000000000006</v>
      </c>
    </row>
    <row r="4648" spans="1:5" x14ac:dyDescent="0.25">
      <c r="A4648" s="3" t="s">
        <v>1444</v>
      </c>
      <c r="B4648" t="s">
        <v>168</v>
      </c>
      <c r="C4648">
        <v>4</v>
      </c>
      <c r="D4648">
        <v>13.52</v>
      </c>
      <c r="E4648">
        <f t="shared" si="117"/>
        <v>54.08</v>
      </c>
    </row>
    <row r="4649" spans="1:5" x14ac:dyDescent="0.25">
      <c r="A4649" s="3" t="s">
        <v>1445</v>
      </c>
      <c r="B4649" t="s">
        <v>170</v>
      </c>
      <c r="C4649">
        <v>0.73</v>
      </c>
      <c r="D4649">
        <v>9.76</v>
      </c>
      <c r="E4649">
        <f t="shared" si="117"/>
        <v>7.1247999999999996</v>
      </c>
    </row>
    <row r="4650" spans="1:5" ht="30" x14ac:dyDescent="0.25">
      <c r="A4650" s="3" t="s">
        <v>1222</v>
      </c>
      <c r="B4650" t="s">
        <v>161</v>
      </c>
      <c r="C4650">
        <v>13.12</v>
      </c>
      <c r="D4650">
        <v>0.6</v>
      </c>
      <c r="E4650">
        <f t="shared" si="117"/>
        <v>7.8719999999999999</v>
      </c>
    </row>
    <row r="4651" spans="1:5" ht="30" x14ac:dyDescent="0.25">
      <c r="A4651" s="3" t="s">
        <v>1223</v>
      </c>
      <c r="B4651" t="s">
        <v>161</v>
      </c>
      <c r="C4651">
        <v>13.12</v>
      </c>
      <c r="D4651">
        <v>0.7</v>
      </c>
      <c r="E4651">
        <f t="shared" si="117"/>
        <v>9.1839999999999993</v>
      </c>
    </row>
    <row r="4652" spans="1:5" ht="30" x14ac:dyDescent="0.25">
      <c r="A4652" s="3" t="s">
        <v>1224</v>
      </c>
      <c r="B4652" t="s">
        <v>161</v>
      </c>
      <c r="C4652">
        <v>13.12</v>
      </c>
      <c r="D4652">
        <v>0.09</v>
      </c>
      <c r="E4652">
        <f t="shared" si="117"/>
        <v>1.1808000000000001</v>
      </c>
    </row>
    <row r="4653" spans="1:5" ht="30" x14ac:dyDescent="0.25">
      <c r="A4653" s="3" t="s">
        <v>1225</v>
      </c>
      <c r="B4653" t="s">
        <v>161</v>
      </c>
      <c r="C4653">
        <v>13.12</v>
      </c>
      <c r="D4653">
        <v>0.04</v>
      </c>
      <c r="E4653">
        <f t="shared" si="117"/>
        <v>0.52480000000000004</v>
      </c>
    </row>
    <row r="4654" spans="1:5" x14ac:dyDescent="0.25">
      <c r="A4654" s="3" t="s">
        <v>162</v>
      </c>
      <c r="B4654" t="s">
        <v>9</v>
      </c>
      <c r="C4654" t="s">
        <v>9</v>
      </c>
      <c r="D4654" t="s">
        <v>9</v>
      </c>
      <c r="E4654">
        <f>SUM(E4636:E4653)</f>
        <v>658.59270000000004</v>
      </c>
    </row>
    <row r="4656" spans="1:5" x14ac:dyDescent="0.25">
      <c r="A4656" s="3" t="s">
        <v>163</v>
      </c>
      <c r="B4656" t="s">
        <v>9</v>
      </c>
      <c r="C4656" t="s">
        <v>9</v>
      </c>
      <c r="D4656" t="s">
        <v>9</v>
      </c>
      <c r="E4656">
        <f>E4633+E4654</f>
        <v>789.33350000000007</v>
      </c>
    </row>
    <row r="4657" spans="1:5" x14ac:dyDescent="0.25">
      <c r="A4657" s="3" t="s">
        <v>164</v>
      </c>
      <c r="B4657" t="s">
        <v>9</v>
      </c>
      <c r="C4657" t="s">
        <v>9</v>
      </c>
      <c r="D4657" s="2">
        <v>0</v>
      </c>
      <c r="E4657">
        <f>ROUND((E4656*D4657),4)</f>
        <v>0</v>
      </c>
    </row>
    <row r="4658" spans="1:5" x14ac:dyDescent="0.25">
      <c r="A4658" s="3" t="s">
        <v>165</v>
      </c>
      <c r="B4658" t="s">
        <v>9</v>
      </c>
      <c r="C4658" t="s">
        <v>9</v>
      </c>
      <c r="D4658" t="s">
        <v>9</v>
      </c>
      <c r="E4658">
        <f>SUM(E4656:E4657)</f>
        <v>789.33350000000007</v>
      </c>
    </row>
    <row r="4660" spans="1:5" x14ac:dyDescent="0.25">
      <c r="A4660" s="3" t="s">
        <v>1215</v>
      </c>
      <c r="B4660" t="s">
        <v>1172</v>
      </c>
    </row>
    <row r="4661" spans="1:5" ht="30" x14ac:dyDescent="0.25">
      <c r="A4661" s="3" t="s">
        <v>1780</v>
      </c>
    </row>
    <row r="4662" spans="1:5" x14ac:dyDescent="0.25">
      <c r="A4662" s="3" t="s">
        <v>166</v>
      </c>
    </row>
    <row r="4664" spans="1:5" x14ac:dyDescent="0.25">
      <c r="A4664" s="3" t="s">
        <v>156</v>
      </c>
      <c r="B4664" t="s">
        <v>157</v>
      </c>
      <c r="C4664" t="s">
        <v>158</v>
      </c>
      <c r="D4664" t="s">
        <v>159</v>
      </c>
      <c r="E4664" t="s">
        <v>160</v>
      </c>
    </row>
    <row r="4665" spans="1:5" x14ac:dyDescent="0.25">
      <c r="A4665" s="3" t="s">
        <v>1388</v>
      </c>
      <c r="B4665" t="s">
        <v>161</v>
      </c>
      <c r="C4665">
        <v>12.028</v>
      </c>
      <c r="D4665">
        <v>8.6199999999999992</v>
      </c>
      <c r="E4665">
        <f>ROUND((C4665*D4665),4)</f>
        <v>103.6814</v>
      </c>
    </row>
    <row r="4666" spans="1:5" x14ac:dyDescent="0.25">
      <c r="A4666" s="3" t="s">
        <v>1389</v>
      </c>
      <c r="B4666" t="s">
        <v>161</v>
      </c>
      <c r="C4666">
        <v>12.028</v>
      </c>
      <c r="D4666">
        <v>11.31</v>
      </c>
      <c r="E4666">
        <f>ROUND((C4666*D4666),4)</f>
        <v>136.0367</v>
      </c>
    </row>
    <row r="4667" spans="1:5" x14ac:dyDescent="0.25">
      <c r="A4667" s="3" t="s">
        <v>162</v>
      </c>
      <c r="B4667" t="s">
        <v>9</v>
      </c>
      <c r="C4667" t="s">
        <v>9</v>
      </c>
      <c r="D4667" t="s">
        <v>9</v>
      </c>
      <c r="E4667">
        <f>SUM(E4665:E4666)</f>
        <v>239.71809999999999</v>
      </c>
    </row>
    <row r="4669" spans="1:5" x14ac:dyDescent="0.25">
      <c r="A4669" s="3" t="s">
        <v>167</v>
      </c>
      <c r="B4669" t="s">
        <v>157</v>
      </c>
      <c r="C4669" t="s">
        <v>158</v>
      </c>
      <c r="D4669" t="s">
        <v>159</v>
      </c>
      <c r="E4669" t="s">
        <v>160</v>
      </c>
    </row>
    <row r="4670" spans="1:5" x14ac:dyDescent="0.25">
      <c r="A4670" s="3" t="s">
        <v>1244</v>
      </c>
      <c r="B4670" t="s">
        <v>168</v>
      </c>
      <c r="C4670">
        <v>6.9762400000000002E-2</v>
      </c>
      <c r="D4670">
        <v>6.93</v>
      </c>
      <c r="E4670">
        <f t="shared" ref="E4670:E4687" si="118">ROUND((C4670*D4670),4)</f>
        <v>0.48349999999999999</v>
      </c>
    </row>
    <row r="4671" spans="1:5" x14ac:dyDescent="0.25">
      <c r="A4671" s="3" t="s">
        <v>1245</v>
      </c>
      <c r="B4671" t="s">
        <v>186</v>
      </c>
      <c r="C4671">
        <v>0.33197280000000001</v>
      </c>
      <c r="D4671">
        <v>33.270000000000003</v>
      </c>
      <c r="E4671">
        <f t="shared" si="118"/>
        <v>11.044700000000001</v>
      </c>
    </row>
    <row r="4672" spans="1:5" x14ac:dyDescent="0.25">
      <c r="A4672" s="3" t="s">
        <v>1246</v>
      </c>
      <c r="B4672" t="s">
        <v>168</v>
      </c>
      <c r="C4672">
        <v>0.33197280000000001</v>
      </c>
      <c r="D4672">
        <v>27.73</v>
      </c>
      <c r="E4672">
        <f t="shared" si="118"/>
        <v>9.2056000000000004</v>
      </c>
    </row>
    <row r="4673" spans="1:5" x14ac:dyDescent="0.25">
      <c r="A4673" s="3" t="s">
        <v>1247</v>
      </c>
      <c r="B4673" t="s">
        <v>168</v>
      </c>
      <c r="C4673">
        <v>0.33197280000000001</v>
      </c>
      <c r="D4673">
        <v>11.73</v>
      </c>
      <c r="E4673">
        <f t="shared" si="118"/>
        <v>3.8940000000000001</v>
      </c>
    </row>
    <row r="4674" spans="1:5" x14ac:dyDescent="0.25">
      <c r="A4674" s="3" t="s">
        <v>1248</v>
      </c>
      <c r="B4674" t="s">
        <v>168</v>
      </c>
      <c r="C4674">
        <v>6.9762400000000002E-2</v>
      </c>
      <c r="D4674">
        <v>93.94</v>
      </c>
      <c r="E4674">
        <f t="shared" si="118"/>
        <v>6.5534999999999997</v>
      </c>
    </row>
    <row r="4675" spans="1:5" ht="30" x14ac:dyDescent="0.25">
      <c r="A4675" s="3" t="s">
        <v>1390</v>
      </c>
      <c r="B4675" t="s">
        <v>176</v>
      </c>
      <c r="C4675">
        <v>15.33</v>
      </c>
      <c r="D4675">
        <v>32.94</v>
      </c>
      <c r="E4675">
        <f t="shared" si="118"/>
        <v>504.97019999999998</v>
      </c>
    </row>
    <row r="4676" spans="1:5" ht="30" x14ac:dyDescent="0.25">
      <c r="A4676" s="3" t="s">
        <v>1440</v>
      </c>
      <c r="B4676" t="s">
        <v>176</v>
      </c>
      <c r="C4676">
        <v>7.3</v>
      </c>
      <c r="D4676">
        <v>26.24</v>
      </c>
      <c r="E4676">
        <f t="shared" si="118"/>
        <v>191.55199999999999</v>
      </c>
    </row>
    <row r="4677" spans="1:5" ht="30" x14ac:dyDescent="0.25">
      <c r="A4677" s="3" t="s">
        <v>1392</v>
      </c>
      <c r="B4677" t="s">
        <v>179</v>
      </c>
      <c r="C4677">
        <v>14.14</v>
      </c>
      <c r="D4677">
        <v>28.57</v>
      </c>
      <c r="E4677">
        <f t="shared" si="118"/>
        <v>403.97980000000001</v>
      </c>
    </row>
    <row r="4678" spans="1:5" ht="30" x14ac:dyDescent="0.25">
      <c r="A4678" s="3" t="s">
        <v>1250</v>
      </c>
      <c r="B4678" t="s">
        <v>168</v>
      </c>
      <c r="C4678">
        <v>6.9762400000000002E-2</v>
      </c>
      <c r="D4678">
        <v>16</v>
      </c>
      <c r="E4678">
        <f t="shared" si="118"/>
        <v>1.1162000000000001</v>
      </c>
    </row>
    <row r="4679" spans="1:5" x14ac:dyDescent="0.25">
      <c r="A4679" s="3" t="s">
        <v>1251</v>
      </c>
      <c r="B4679" t="s">
        <v>186</v>
      </c>
      <c r="C4679">
        <v>0.33197280000000001</v>
      </c>
      <c r="D4679">
        <v>8.9</v>
      </c>
      <c r="E4679">
        <f t="shared" si="118"/>
        <v>2.9546000000000001</v>
      </c>
    </row>
    <row r="4680" spans="1:5" x14ac:dyDescent="0.25">
      <c r="A4680" s="3" t="s">
        <v>1442</v>
      </c>
      <c r="B4680" t="s">
        <v>179</v>
      </c>
      <c r="C4680">
        <v>1</v>
      </c>
      <c r="D4680">
        <v>8.67</v>
      </c>
      <c r="E4680">
        <f t="shared" si="118"/>
        <v>8.67</v>
      </c>
    </row>
    <row r="4681" spans="1:5" ht="30" x14ac:dyDescent="0.25">
      <c r="A4681" s="3" t="s">
        <v>1443</v>
      </c>
      <c r="B4681" t="s">
        <v>168</v>
      </c>
      <c r="C4681">
        <v>8</v>
      </c>
      <c r="D4681">
        <v>8.2200000000000006</v>
      </c>
      <c r="E4681">
        <f t="shared" si="118"/>
        <v>65.760000000000005</v>
      </c>
    </row>
    <row r="4682" spans="1:5" x14ac:dyDescent="0.25">
      <c r="A4682" s="3" t="s">
        <v>1444</v>
      </c>
      <c r="B4682" t="s">
        <v>168</v>
      </c>
      <c r="C4682">
        <v>32</v>
      </c>
      <c r="D4682">
        <v>13.52</v>
      </c>
      <c r="E4682">
        <f t="shared" si="118"/>
        <v>432.64</v>
      </c>
    </row>
    <row r="4683" spans="1:5" x14ac:dyDescent="0.25">
      <c r="A4683" s="3" t="s">
        <v>1445</v>
      </c>
      <c r="B4683" t="s">
        <v>170</v>
      </c>
      <c r="C4683">
        <v>12.9</v>
      </c>
      <c r="D4683">
        <v>9.76</v>
      </c>
      <c r="E4683">
        <f t="shared" si="118"/>
        <v>125.904</v>
      </c>
    </row>
    <row r="4684" spans="1:5" ht="30" x14ac:dyDescent="0.25">
      <c r="A4684" s="3" t="s">
        <v>1222</v>
      </c>
      <c r="B4684" t="s">
        <v>161</v>
      </c>
      <c r="C4684">
        <v>24.056000000000001</v>
      </c>
      <c r="D4684">
        <v>0.6</v>
      </c>
      <c r="E4684">
        <f t="shared" si="118"/>
        <v>14.4336</v>
      </c>
    </row>
    <row r="4685" spans="1:5" ht="30" x14ac:dyDescent="0.25">
      <c r="A4685" s="3" t="s">
        <v>1223</v>
      </c>
      <c r="B4685" t="s">
        <v>161</v>
      </c>
      <c r="C4685">
        <v>24.056000000000001</v>
      </c>
      <c r="D4685">
        <v>0.7</v>
      </c>
      <c r="E4685">
        <f t="shared" si="118"/>
        <v>16.839200000000002</v>
      </c>
    </row>
    <row r="4686" spans="1:5" ht="30" x14ac:dyDescent="0.25">
      <c r="A4686" s="3" t="s">
        <v>1224</v>
      </c>
      <c r="B4686" t="s">
        <v>161</v>
      </c>
      <c r="C4686">
        <v>24.056000000000001</v>
      </c>
      <c r="D4686">
        <v>0.09</v>
      </c>
      <c r="E4686">
        <f t="shared" si="118"/>
        <v>2.165</v>
      </c>
    </row>
    <row r="4687" spans="1:5" ht="30" x14ac:dyDescent="0.25">
      <c r="A4687" s="3" t="s">
        <v>1225</v>
      </c>
      <c r="B4687" t="s">
        <v>161</v>
      </c>
      <c r="C4687">
        <v>24.056000000000001</v>
      </c>
      <c r="D4687">
        <v>0.04</v>
      </c>
      <c r="E4687">
        <f t="shared" si="118"/>
        <v>0.96220000000000006</v>
      </c>
    </row>
    <row r="4688" spans="1:5" x14ac:dyDescent="0.25">
      <c r="A4688" s="3" t="s">
        <v>162</v>
      </c>
      <c r="B4688" t="s">
        <v>9</v>
      </c>
      <c r="C4688" t="s">
        <v>9</v>
      </c>
      <c r="D4688" t="s">
        <v>9</v>
      </c>
      <c r="E4688">
        <f>SUM(E4670:E4687)</f>
        <v>1803.1280999999997</v>
      </c>
    </row>
    <row r="4690" spans="1:5" x14ac:dyDescent="0.25">
      <c r="A4690" s="3" t="s">
        <v>163</v>
      </c>
      <c r="B4690" t="s">
        <v>9</v>
      </c>
      <c r="C4690" t="s">
        <v>9</v>
      </c>
      <c r="D4690" t="s">
        <v>9</v>
      </c>
      <c r="E4690">
        <f>E4667+E4688</f>
        <v>2042.8461999999997</v>
      </c>
    </row>
    <row r="4691" spans="1:5" x14ac:dyDescent="0.25">
      <c r="A4691" s="3" t="s">
        <v>164</v>
      </c>
      <c r="B4691" t="s">
        <v>9</v>
      </c>
      <c r="C4691" t="s">
        <v>9</v>
      </c>
      <c r="D4691" s="2">
        <v>0</v>
      </c>
      <c r="E4691">
        <f>ROUND((E4690*D4691),4)</f>
        <v>0</v>
      </c>
    </row>
    <row r="4692" spans="1:5" x14ac:dyDescent="0.25">
      <c r="A4692" s="3" t="s">
        <v>165</v>
      </c>
      <c r="B4692" t="s">
        <v>9</v>
      </c>
      <c r="C4692" t="s">
        <v>9</v>
      </c>
      <c r="D4692" t="s">
        <v>9</v>
      </c>
      <c r="E4692">
        <f>SUM(E4690:E4691)</f>
        <v>2042.8461999999997</v>
      </c>
    </row>
    <row r="4694" spans="1:5" x14ac:dyDescent="0.25">
      <c r="A4694" s="3" t="s">
        <v>1215</v>
      </c>
      <c r="B4694" t="s">
        <v>1175</v>
      </c>
    </row>
    <row r="4695" spans="1:5" ht="30" x14ac:dyDescent="0.25">
      <c r="A4695" s="3" t="s">
        <v>1781</v>
      </c>
    </row>
    <row r="4696" spans="1:5" x14ac:dyDescent="0.25">
      <c r="A4696" s="3" t="s">
        <v>166</v>
      </c>
    </row>
    <row r="4698" spans="1:5" x14ac:dyDescent="0.25">
      <c r="A4698" s="3" t="s">
        <v>156</v>
      </c>
      <c r="B4698" t="s">
        <v>157</v>
      </c>
      <c r="C4698" t="s">
        <v>158</v>
      </c>
      <c r="D4698" t="s">
        <v>159</v>
      </c>
      <c r="E4698" t="s">
        <v>160</v>
      </c>
    </row>
    <row r="4699" spans="1:5" x14ac:dyDescent="0.25">
      <c r="A4699" s="3" t="s">
        <v>1388</v>
      </c>
      <c r="B4699" t="s">
        <v>161</v>
      </c>
      <c r="C4699">
        <v>11.92</v>
      </c>
      <c r="D4699">
        <v>8.6199999999999992</v>
      </c>
      <c r="E4699">
        <f>ROUND((C4699*D4699),4)</f>
        <v>102.7504</v>
      </c>
    </row>
    <row r="4700" spans="1:5" x14ac:dyDescent="0.25">
      <c r="A4700" s="3" t="s">
        <v>1389</v>
      </c>
      <c r="B4700" t="s">
        <v>161</v>
      </c>
      <c r="C4700">
        <v>11.92</v>
      </c>
      <c r="D4700">
        <v>11.31</v>
      </c>
      <c r="E4700">
        <f>ROUND((C4700*D4700),4)</f>
        <v>134.8152</v>
      </c>
    </row>
    <row r="4701" spans="1:5" x14ac:dyDescent="0.25">
      <c r="A4701" s="3" t="s">
        <v>162</v>
      </c>
      <c r="B4701" t="s">
        <v>9</v>
      </c>
      <c r="C4701" t="s">
        <v>9</v>
      </c>
      <c r="D4701" t="s">
        <v>9</v>
      </c>
      <c r="E4701">
        <f>SUM(E4699:E4700)</f>
        <v>237.56560000000002</v>
      </c>
    </row>
    <row r="4703" spans="1:5" x14ac:dyDescent="0.25">
      <c r="A4703" s="3" t="s">
        <v>167</v>
      </c>
      <c r="B4703" t="s">
        <v>157</v>
      </c>
      <c r="C4703" t="s">
        <v>158</v>
      </c>
      <c r="D4703" t="s">
        <v>159</v>
      </c>
      <c r="E4703" t="s">
        <v>160</v>
      </c>
    </row>
    <row r="4704" spans="1:5" x14ac:dyDescent="0.25">
      <c r="A4704" s="3" t="s">
        <v>1244</v>
      </c>
      <c r="B4704" t="s">
        <v>168</v>
      </c>
      <c r="C4704">
        <v>6.9136000000000003E-2</v>
      </c>
      <c r="D4704">
        <v>6.93</v>
      </c>
      <c r="E4704">
        <f t="shared" ref="E4704:E4721" si="119">ROUND((C4704*D4704),4)</f>
        <v>0.47910000000000003</v>
      </c>
    </row>
    <row r="4705" spans="1:5" x14ac:dyDescent="0.25">
      <c r="A4705" s="3" t="s">
        <v>1245</v>
      </c>
      <c r="B4705" t="s">
        <v>186</v>
      </c>
      <c r="C4705">
        <v>0.32899200000000001</v>
      </c>
      <c r="D4705">
        <v>33.270000000000003</v>
      </c>
      <c r="E4705">
        <f t="shared" si="119"/>
        <v>10.945600000000001</v>
      </c>
    </row>
    <row r="4706" spans="1:5" x14ac:dyDescent="0.25">
      <c r="A4706" s="3" t="s">
        <v>1246</v>
      </c>
      <c r="B4706" t="s">
        <v>168</v>
      </c>
      <c r="C4706">
        <v>0.32899200000000001</v>
      </c>
      <c r="D4706">
        <v>27.73</v>
      </c>
      <c r="E4706">
        <f t="shared" si="119"/>
        <v>9.1228999999999996</v>
      </c>
    </row>
    <row r="4707" spans="1:5" x14ac:dyDescent="0.25">
      <c r="A4707" s="3" t="s">
        <v>1247</v>
      </c>
      <c r="B4707" t="s">
        <v>168</v>
      </c>
      <c r="C4707">
        <v>0.32899200000000001</v>
      </c>
      <c r="D4707">
        <v>11.73</v>
      </c>
      <c r="E4707">
        <f t="shared" si="119"/>
        <v>3.8591000000000002</v>
      </c>
    </row>
    <row r="4708" spans="1:5" x14ac:dyDescent="0.25">
      <c r="A4708" s="3" t="s">
        <v>1248</v>
      </c>
      <c r="B4708" t="s">
        <v>168</v>
      </c>
      <c r="C4708">
        <v>6.9136000000000003E-2</v>
      </c>
      <c r="D4708">
        <v>93.94</v>
      </c>
      <c r="E4708">
        <f t="shared" si="119"/>
        <v>6.4946000000000002</v>
      </c>
    </row>
    <row r="4709" spans="1:5" ht="30" x14ac:dyDescent="0.25">
      <c r="A4709" s="3" t="s">
        <v>1390</v>
      </c>
      <c r="B4709" t="s">
        <v>176</v>
      </c>
      <c r="C4709">
        <v>14.7</v>
      </c>
      <c r="D4709">
        <v>32.94</v>
      </c>
      <c r="E4709">
        <f t="shared" si="119"/>
        <v>484.21800000000002</v>
      </c>
    </row>
    <row r="4710" spans="1:5" ht="30" x14ac:dyDescent="0.25">
      <c r="A4710" s="3" t="s">
        <v>1440</v>
      </c>
      <c r="B4710" t="s">
        <v>176</v>
      </c>
      <c r="C4710">
        <v>7</v>
      </c>
      <c r="D4710">
        <v>26.24</v>
      </c>
      <c r="E4710">
        <f t="shared" si="119"/>
        <v>183.68</v>
      </c>
    </row>
    <row r="4711" spans="1:5" ht="30" x14ac:dyDescent="0.25">
      <c r="A4711" s="3" t="s">
        <v>1392</v>
      </c>
      <c r="B4711" t="s">
        <v>179</v>
      </c>
      <c r="C4711">
        <v>13.6</v>
      </c>
      <c r="D4711">
        <v>28.57</v>
      </c>
      <c r="E4711">
        <f t="shared" si="119"/>
        <v>388.55200000000002</v>
      </c>
    </row>
    <row r="4712" spans="1:5" ht="30" x14ac:dyDescent="0.25">
      <c r="A4712" s="3" t="s">
        <v>1250</v>
      </c>
      <c r="B4712" t="s">
        <v>168</v>
      </c>
      <c r="C4712">
        <v>6.9136000000000003E-2</v>
      </c>
      <c r="D4712">
        <v>16</v>
      </c>
      <c r="E4712">
        <f t="shared" si="119"/>
        <v>1.1062000000000001</v>
      </c>
    </row>
    <row r="4713" spans="1:5" x14ac:dyDescent="0.25">
      <c r="A4713" s="3" t="s">
        <v>1251</v>
      </c>
      <c r="B4713" t="s">
        <v>186</v>
      </c>
      <c r="C4713">
        <v>0.32899200000000001</v>
      </c>
      <c r="D4713">
        <v>8.9</v>
      </c>
      <c r="E4713">
        <f t="shared" si="119"/>
        <v>2.9279999999999999</v>
      </c>
    </row>
    <row r="4714" spans="1:5" x14ac:dyDescent="0.25">
      <c r="A4714" s="3" t="s">
        <v>1442</v>
      </c>
      <c r="B4714" t="s">
        <v>179</v>
      </c>
      <c r="C4714">
        <v>1</v>
      </c>
      <c r="D4714">
        <v>8.67</v>
      </c>
      <c r="E4714">
        <f t="shared" si="119"/>
        <v>8.67</v>
      </c>
    </row>
    <row r="4715" spans="1:5" ht="30" x14ac:dyDescent="0.25">
      <c r="A4715" s="3" t="s">
        <v>1443</v>
      </c>
      <c r="B4715" t="s">
        <v>168</v>
      </c>
      <c r="C4715">
        <v>8</v>
      </c>
      <c r="D4715">
        <v>8.2200000000000006</v>
      </c>
      <c r="E4715">
        <f t="shared" si="119"/>
        <v>65.760000000000005</v>
      </c>
    </row>
    <row r="4716" spans="1:5" x14ac:dyDescent="0.25">
      <c r="A4716" s="3" t="s">
        <v>1444</v>
      </c>
      <c r="B4716" t="s">
        <v>168</v>
      </c>
      <c r="C4716">
        <v>32</v>
      </c>
      <c r="D4716">
        <v>13.52</v>
      </c>
      <c r="E4716">
        <f t="shared" si="119"/>
        <v>432.64</v>
      </c>
    </row>
    <row r="4717" spans="1:5" x14ac:dyDescent="0.25">
      <c r="A4717" s="3" t="s">
        <v>1445</v>
      </c>
      <c r="B4717" t="s">
        <v>170</v>
      </c>
      <c r="C4717">
        <v>12.9</v>
      </c>
      <c r="D4717">
        <v>9.76</v>
      </c>
      <c r="E4717">
        <f t="shared" si="119"/>
        <v>125.904</v>
      </c>
    </row>
    <row r="4718" spans="1:5" ht="30" x14ac:dyDescent="0.25">
      <c r="A4718" s="3" t="s">
        <v>1222</v>
      </c>
      <c r="B4718" t="s">
        <v>161</v>
      </c>
      <c r="C4718">
        <v>23.84</v>
      </c>
      <c r="D4718">
        <v>0.6</v>
      </c>
      <c r="E4718">
        <f t="shared" si="119"/>
        <v>14.304</v>
      </c>
    </row>
    <row r="4719" spans="1:5" ht="30" x14ac:dyDescent="0.25">
      <c r="A4719" s="3" t="s">
        <v>1223</v>
      </c>
      <c r="B4719" t="s">
        <v>161</v>
      </c>
      <c r="C4719">
        <v>23.84</v>
      </c>
      <c r="D4719">
        <v>0.7</v>
      </c>
      <c r="E4719">
        <f t="shared" si="119"/>
        <v>16.687999999999999</v>
      </c>
    </row>
    <row r="4720" spans="1:5" ht="30" x14ac:dyDescent="0.25">
      <c r="A4720" s="3" t="s">
        <v>1224</v>
      </c>
      <c r="B4720" t="s">
        <v>161</v>
      </c>
      <c r="C4720">
        <v>23.84</v>
      </c>
      <c r="D4720">
        <v>0.09</v>
      </c>
      <c r="E4720">
        <f t="shared" si="119"/>
        <v>2.1456</v>
      </c>
    </row>
    <row r="4721" spans="1:5" ht="30" x14ac:dyDescent="0.25">
      <c r="A4721" s="3" t="s">
        <v>1225</v>
      </c>
      <c r="B4721" t="s">
        <v>161</v>
      </c>
      <c r="C4721">
        <v>23.84</v>
      </c>
      <c r="D4721">
        <v>0.04</v>
      </c>
      <c r="E4721">
        <f t="shared" si="119"/>
        <v>0.9536</v>
      </c>
    </row>
    <row r="4722" spans="1:5" x14ac:dyDescent="0.25">
      <c r="A4722" s="3" t="s">
        <v>162</v>
      </c>
      <c r="B4722" t="s">
        <v>9</v>
      </c>
      <c r="C4722" t="s">
        <v>9</v>
      </c>
      <c r="D4722" t="s">
        <v>9</v>
      </c>
      <c r="E4722">
        <f>SUM(E4704:E4721)</f>
        <v>1758.4507000000008</v>
      </c>
    </row>
    <row r="4724" spans="1:5" x14ac:dyDescent="0.25">
      <c r="A4724" s="3" t="s">
        <v>163</v>
      </c>
      <c r="B4724" t="s">
        <v>9</v>
      </c>
      <c r="C4724" t="s">
        <v>9</v>
      </c>
      <c r="D4724" t="s">
        <v>9</v>
      </c>
      <c r="E4724">
        <f>E4701+E4722</f>
        <v>1996.0163000000007</v>
      </c>
    </row>
    <row r="4725" spans="1:5" x14ac:dyDescent="0.25">
      <c r="A4725" s="3" t="s">
        <v>164</v>
      </c>
      <c r="B4725" t="s">
        <v>9</v>
      </c>
      <c r="C4725" t="s">
        <v>9</v>
      </c>
      <c r="D4725" s="2">
        <v>0</v>
      </c>
      <c r="E4725">
        <f>ROUND((E4724*D4725),4)</f>
        <v>0</v>
      </c>
    </row>
    <row r="4726" spans="1:5" x14ac:dyDescent="0.25">
      <c r="A4726" s="3" t="s">
        <v>165</v>
      </c>
      <c r="B4726" t="s">
        <v>9</v>
      </c>
      <c r="C4726" t="s">
        <v>9</v>
      </c>
      <c r="D4726" t="s">
        <v>9</v>
      </c>
      <c r="E4726">
        <f>SUM(E4724:E4725)</f>
        <v>1996.0163000000007</v>
      </c>
    </row>
    <row r="4728" spans="1:5" x14ac:dyDescent="0.25">
      <c r="A4728" s="3" t="s">
        <v>1215</v>
      </c>
      <c r="B4728" t="s">
        <v>1178</v>
      </c>
    </row>
    <row r="4729" spans="1:5" ht="30" x14ac:dyDescent="0.25">
      <c r="A4729" s="3" t="s">
        <v>1782</v>
      </c>
    </row>
    <row r="4730" spans="1:5" x14ac:dyDescent="0.25">
      <c r="A4730" s="3" t="s">
        <v>166</v>
      </c>
    </row>
    <row r="4732" spans="1:5" x14ac:dyDescent="0.25">
      <c r="A4732" s="3" t="s">
        <v>156</v>
      </c>
      <c r="B4732" t="s">
        <v>157</v>
      </c>
      <c r="C4732" t="s">
        <v>158</v>
      </c>
      <c r="D4732" t="s">
        <v>159</v>
      </c>
      <c r="E4732" t="s">
        <v>160</v>
      </c>
    </row>
    <row r="4733" spans="1:5" x14ac:dyDescent="0.25">
      <c r="A4733" s="3" t="s">
        <v>1388</v>
      </c>
      <c r="B4733" t="s">
        <v>161</v>
      </c>
      <c r="C4733">
        <v>17.2</v>
      </c>
      <c r="D4733">
        <v>8.6199999999999992</v>
      </c>
      <c r="E4733">
        <f>ROUND((C4733*D4733),4)</f>
        <v>148.26400000000001</v>
      </c>
    </row>
    <row r="4734" spans="1:5" x14ac:dyDescent="0.25">
      <c r="A4734" s="3" t="s">
        <v>1389</v>
      </c>
      <c r="B4734" t="s">
        <v>161</v>
      </c>
      <c r="C4734">
        <v>17.2</v>
      </c>
      <c r="D4734">
        <v>11.31</v>
      </c>
      <c r="E4734">
        <f>ROUND((C4734*D4734),4)</f>
        <v>194.53200000000001</v>
      </c>
    </row>
    <row r="4735" spans="1:5" x14ac:dyDescent="0.25">
      <c r="A4735" s="3" t="s">
        <v>162</v>
      </c>
      <c r="B4735" t="s">
        <v>9</v>
      </c>
      <c r="C4735" t="s">
        <v>9</v>
      </c>
      <c r="D4735" t="s">
        <v>9</v>
      </c>
      <c r="E4735">
        <f>SUM(E4733:E4734)</f>
        <v>342.79600000000005</v>
      </c>
    </row>
    <row r="4737" spans="1:5" x14ac:dyDescent="0.25">
      <c r="A4737" s="3" t="s">
        <v>167</v>
      </c>
      <c r="B4737" t="s">
        <v>157</v>
      </c>
      <c r="C4737" t="s">
        <v>158</v>
      </c>
      <c r="D4737" t="s">
        <v>159</v>
      </c>
      <c r="E4737" t="s">
        <v>160</v>
      </c>
    </row>
    <row r="4738" spans="1:5" x14ac:dyDescent="0.25">
      <c r="A4738" s="3" t="s">
        <v>1244</v>
      </c>
      <c r="B4738" t="s">
        <v>168</v>
      </c>
      <c r="C4738">
        <v>9.9760000000000001E-2</v>
      </c>
      <c r="D4738">
        <v>6.93</v>
      </c>
      <c r="E4738">
        <f t="shared" ref="E4738:E4755" si="120">ROUND((C4738*D4738),4)</f>
        <v>0.69130000000000003</v>
      </c>
    </row>
    <row r="4739" spans="1:5" x14ac:dyDescent="0.25">
      <c r="A4739" s="3" t="s">
        <v>1245</v>
      </c>
      <c r="B4739" t="s">
        <v>186</v>
      </c>
      <c r="C4739">
        <v>0.47471999999999998</v>
      </c>
      <c r="D4739">
        <v>33.270000000000003</v>
      </c>
      <c r="E4739">
        <f t="shared" si="120"/>
        <v>15.793900000000001</v>
      </c>
    </row>
    <row r="4740" spans="1:5" x14ac:dyDescent="0.25">
      <c r="A4740" s="3" t="s">
        <v>1246</v>
      </c>
      <c r="B4740" t="s">
        <v>168</v>
      </c>
      <c r="C4740">
        <v>0.47471999999999998</v>
      </c>
      <c r="D4740">
        <v>27.73</v>
      </c>
      <c r="E4740">
        <f t="shared" si="120"/>
        <v>13.164</v>
      </c>
    </row>
    <row r="4741" spans="1:5" x14ac:dyDescent="0.25">
      <c r="A4741" s="3" t="s">
        <v>1247</v>
      </c>
      <c r="B4741" t="s">
        <v>168</v>
      </c>
      <c r="C4741">
        <v>0.47471999999999998</v>
      </c>
      <c r="D4741">
        <v>11.73</v>
      </c>
      <c r="E4741">
        <f t="shared" si="120"/>
        <v>5.5685000000000002</v>
      </c>
    </row>
    <row r="4742" spans="1:5" x14ac:dyDescent="0.25">
      <c r="A4742" s="3" t="s">
        <v>1248</v>
      </c>
      <c r="B4742" t="s">
        <v>168</v>
      </c>
      <c r="C4742">
        <v>9.9760000000000001E-2</v>
      </c>
      <c r="D4742">
        <v>93.94</v>
      </c>
      <c r="E4742">
        <f t="shared" si="120"/>
        <v>9.3714999999999993</v>
      </c>
    </row>
    <row r="4743" spans="1:5" ht="30" x14ac:dyDescent="0.25">
      <c r="A4743" s="3" t="s">
        <v>1390</v>
      </c>
      <c r="B4743" t="s">
        <v>176</v>
      </c>
      <c r="C4743">
        <v>21</v>
      </c>
      <c r="D4743">
        <v>32.94</v>
      </c>
      <c r="E4743">
        <f t="shared" si="120"/>
        <v>691.74</v>
      </c>
    </row>
    <row r="4744" spans="1:5" ht="30" x14ac:dyDescent="0.25">
      <c r="A4744" s="3" t="s">
        <v>1440</v>
      </c>
      <c r="B4744" t="s">
        <v>176</v>
      </c>
      <c r="C4744">
        <v>10</v>
      </c>
      <c r="D4744">
        <v>26.24</v>
      </c>
      <c r="E4744">
        <f t="shared" si="120"/>
        <v>262.39999999999998</v>
      </c>
    </row>
    <row r="4745" spans="1:5" ht="30" x14ac:dyDescent="0.25">
      <c r="A4745" s="3" t="s">
        <v>1392</v>
      </c>
      <c r="B4745" t="s">
        <v>179</v>
      </c>
      <c r="C4745">
        <v>19</v>
      </c>
      <c r="D4745">
        <v>28.57</v>
      </c>
      <c r="E4745">
        <f t="shared" si="120"/>
        <v>542.83000000000004</v>
      </c>
    </row>
    <row r="4746" spans="1:5" ht="30" x14ac:dyDescent="0.25">
      <c r="A4746" s="3" t="s">
        <v>1250</v>
      </c>
      <c r="B4746" t="s">
        <v>168</v>
      </c>
      <c r="C4746">
        <v>9.9760000000000001E-2</v>
      </c>
      <c r="D4746">
        <v>16</v>
      </c>
      <c r="E4746">
        <f t="shared" si="120"/>
        <v>1.5962000000000001</v>
      </c>
    </row>
    <row r="4747" spans="1:5" x14ac:dyDescent="0.25">
      <c r="A4747" s="3" t="s">
        <v>1251</v>
      </c>
      <c r="B4747" t="s">
        <v>186</v>
      </c>
      <c r="C4747">
        <v>0.47471999999999998</v>
      </c>
      <c r="D4747">
        <v>8.9</v>
      </c>
      <c r="E4747">
        <f t="shared" si="120"/>
        <v>4.2249999999999996</v>
      </c>
    </row>
    <row r="4748" spans="1:5" x14ac:dyDescent="0.25">
      <c r="A4748" s="3" t="s">
        <v>1442</v>
      </c>
      <c r="B4748" t="s">
        <v>179</v>
      </c>
      <c r="C4748">
        <v>1</v>
      </c>
      <c r="D4748">
        <v>8.67</v>
      </c>
      <c r="E4748">
        <f t="shared" si="120"/>
        <v>8.67</v>
      </c>
    </row>
    <row r="4749" spans="1:5" ht="30" x14ac:dyDescent="0.25">
      <c r="A4749" s="3" t="s">
        <v>1443</v>
      </c>
      <c r="B4749" t="s">
        <v>168</v>
      </c>
      <c r="C4749">
        <v>12</v>
      </c>
      <c r="D4749">
        <v>8.2200000000000006</v>
      </c>
      <c r="E4749">
        <f t="shared" si="120"/>
        <v>98.64</v>
      </c>
    </row>
    <row r="4750" spans="1:5" x14ac:dyDescent="0.25">
      <c r="A4750" s="3" t="s">
        <v>1444</v>
      </c>
      <c r="B4750" t="s">
        <v>168</v>
      </c>
      <c r="C4750">
        <v>48</v>
      </c>
      <c r="D4750">
        <v>13.52</v>
      </c>
      <c r="E4750">
        <f t="shared" si="120"/>
        <v>648.96</v>
      </c>
    </row>
    <row r="4751" spans="1:5" x14ac:dyDescent="0.25">
      <c r="A4751" s="3" t="s">
        <v>1445</v>
      </c>
      <c r="B4751" t="s">
        <v>170</v>
      </c>
      <c r="C4751">
        <v>19.3</v>
      </c>
      <c r="D4751">
        <v>9.76</v>
      </c>
      <c r="E4751">
        <f t="shared" si="120"/>
        <v>188.36799999999999</v>
      </c>
    </row>
    <row r="4752" spans="1:5" ht="30" x14ac:dyDescent="0.25">
      <c r="A4752" s="3" t="s">
        <v>1222</v>
      </c>
      <c r="B4752" t="s">
        <v>161</v>
      </c>
      <c r="C4752">
        <v>34.4</v>
      </c>
      <c r="D4752">
        <v>0.6</v>
      </c>
      <c r="E4752">
        <f t="shared" si="120"/>
        <v>20.64</v>
      </c>
    </row>
    <row r="4753" spans="1:5" ht="30" x14ac:dyDescent="0.25">
      <c r="A4753" s="3" t="s">
        <v>1223</v>
      </c>
      <c r="B4753" t="s">
        <v>161</v>
      </c>
      <c r="C4753">
        <v>34.4</v>
      </c>
      <c r="D4753">
        <v>0.7</v>
      </c>
      <c r="E4753">
        <f t="shared" si="120"/>
        <v>24.08</v>
      </c>
    </row>
    <row r="4754" spans="1:5" ht="30" x14ac:dyDescent="0.25">
      <c r="A4754" s="3" t="s">
        <v>1224</v>
      </c>
      <c r="B4754" t="s">
        <v>161</v>
      </c>
      <c r="C4754">
        <v>34.4</v>
      </c>
      <c r="D4754">
        <v>0.09</v>
      </c>
      <c r="E4754">
        <f t="shared" si="120"/>
        <v>3.0960000000000001</v>
      </c>
    </row>
    <row r="4755" spans="1:5" ht="30" x14ac:dyDescent="0.25">
      <c r="A4755" s="3" t="s">
        <v>1225</v>
      </c>
      <c r="B4755" t="s">
        <v>161</v>
      </c>
      <c r="C4755">
        <v>34.4</v>
      </c>
      <c r="D4755">
        <v>0.04</v>
      </c>
      <c r="E4755">
        <f t="shared" si="120"/>
        <v>1.3759999999999999</v>
      </c>
    </row>
    <row r="4756" spans="1:5" x14ac:dyDescent="0.25">
      <c r="A4756" s="3" t="s">
        <v>162</v>
      </c>
      <c r="B4756" t="s">
        <v>9</v>
      </c>
      <c r="C4756" t="s">
        <v>9</v>
      </c>
      <c r="D4756" t="s">
        <v>9</v>
      </c>
      <c r="E4756">
        <f>SUM(E4738:E4755)</f>
        <v>2541.2104000000004</v>
      </c>
    </row>
    <row r="4758" spans="1:5" x14ac:dyDescent="0.25">
      <c r="A4758" s="3" t="s">
        <v>163</v>
      </c>
      <c r="B4758" t="s">
        <v>9</v>
      </c>
      <c r="C4758" t="s">
        <v>9</v>
      </c>
      <c r="D4758" t="s">
        <v>9</v>
      </c>
      <c r="E4758">
        <f>E4735+E4756</f>
        <v>2884.0064000000002</v>
      </c>
    </row>
    <row r="4759" spans="1:5" x14ac:dyDescent="0.25">
      <c r="A4759" s="3" t="s">
        <v>164</v>
      </c>
      <c r="B4759" t="s">
        <v>9</v>
      </c>
      <c r="C4759" t="s">
        <v>9</v>
      </c>
      <c r="D4759" s="2">
        <v>0</v>
      </c>
      <c r="E4759">
        <f>ROUND((E4758*D4759),4)</f>
        <v>0</v>
      </c>
    </row>
    <row r="4760" spans="1:5" x14ac:dyDescent="0.25">
      <c r="A4760" s="3" t="s">
        <v>165</v>
      </c>
      <c r="B4760" t="s">
        <v>9</v>
      </c>
      <c r="C4760" t="s">
        <v>9</v>
      </c>
      <c r="D4760" t="s">
        <v>9</v>
      </c>
      <c r="E4760">
        <f>SUM(E4758:E4759)</f>
        <v>2884.0064000000002</v>
      </c>
    </row>
    <row r="4762" spans="1:5" x14ac:dyDescent="0.25">
      <c r="A4762" s="3" t="s">
        <v>1215</v>
      </c>
      <c r="B4762" t="s">
        <v>1181</v>
      </c>
    </row>
    <row r="4763" spans="1:5" ht="30" x14ac:dyDescent="0.25">
      <c r="A4763" s="3" t="s">
        <v>1783</v>
      </c>
    </row>
    <row r="4764" spans="1:5" x14ac:dyDescent="0.25">
      <c r="A4764" s="3" t="s">
        <v>166</v>
      </c>
    </row>
    <row r="4766" spans="1:5" x14ac:dyDescent="0.25">
      <c r="A4766" s="3" t="s">
        <v>156</v>
      </c>
      <c r="B4766" t="s">
        <v>157</v>
      </c>
      <c r="C4766" t="s">
        <v>158</v>
      </c>
      <c r="D4766" t="s">
        <v>159</v>
      </c>
      <c r="E4766" t="s">
        <v>160</v>
      </c>
    </row>
    <row r="4767" spans="1:5" x14ac:dyDescent="0.25">
      <c r="A4767" s="3" t="s">
        <v>1388</v>
      </c>
      <c r="B4767" t="s">
        <v>161</v>
      </c>
      <c r="C4767">
        <v>11.92</v>
      </c>
      <c r="D4767">
        <v>8.6199999999999992</v>
      </c>
      <c r="E4767">
        <f>ROUND((C4767*D4767),4)</f>
        <v>102.7504</v>
      </c>
    </row>
    <row r="4768" spans="1:5" x14ac:dyDescent="0.25">
      <c r="A4768" s="3" t="s">
        <v>1389</v>
      </c>
      <c r="B4768" t="s">
        <v>161</v>
      </c>
      <c r="C4768">
        <v>11.92</v>
      </c>
      <c r="D4768">
        <v>11.31</v>
      </c>
      <c r="E4768">
        <f>ROUND((C4768*D4768),4)</f>
        <v>134.8152</v>
      </c>
    </row>
    <row r="4769" spans="1:5" x14ac:dyDescent="0.25">
      <c r="A4769" s="3" t="s">
        <v>162</v>
      </c>
      <c r="B4769" t="s">
        <v>9</v>
      </c>
      <c r="C4769" t="s">
        <v>9</v>
      </c>
      <c r="D4769" t="s">
        <v>9</v>
      </c>
      <c r="E4769">
        <f>SUM(E4767:E4768)</f>
        <v>237.56560000000002</v>
      </c>
    </row>
    <row r="4771" spans="1:5" x14ac:dyDescent="0.25">
      <c r="A4771" s="3" t="s">
        <v>167</v>
      </c>
      <c r="B4771" t="s">
        <v>157</v>
      </c>
      <c r="C4771" t="s">
        <v>158</v>
      </c>
      <c r="D4771" t="s">
        <v>159</v>
      </c>
      <c r="E4771" t="s">
        <v>160</v>
      </c>
    </row>
    <row r="4772" spans="1:5" x14ac:dyDescent="0.25">
      <c r="A4772" s="3" t="s">
        <v>1244</v>
      </c>
      <c r="B4772" t="s">
        <v>168</v>
      </c>
      <c r="C4772">
        <v>6.9136000000000003E-2</v>
      </c>
      <c r="D4772">
        <v>6.93</v>
      </c>
      <c r="E4772">
        <f t="shared" ref="E4772:E4789" si="121">ROUND((C4772*D4772),4)</f>
        <v>0.47910000000000003</v>
      </c>
    </row>
    <row r="4773" spans="1:5" x14ac:dyDescent="0.25">
      <c r="A4773" s="3" t="s">
        <v>1245</v>
      </c>
      <c r="B4773" t="s">
        <v>186</v>
      </c>
      <c r="C4773">
        <v>0.32899200000000001</v>
      </c>
      <c r="D4773">
        <v>33.270000000000003</v>
      </c>
      <c r="E4773">
        <f t="shared" si="121"/>
        <v>10.945600000000001</v>
      </c>
    </row>
    <row r="4774" spans="1:5" x14ac:dyDescent="0.25">
      <c r="A4774" s="3" t="s">
        <v>1246</v>
      </c>
      <c r="B4774" t="s">
        <v>168</v>
      </c>
      <c r="C4774">
        <v>0.32899200000000001</v>
      </c>
      <c r="D4774">
        <v>27.73</v>
      </c>
      <c r="E4774">
        <f t="shared" si="121"/>
        <v>9.1228999999999996</v>
      </c>
    </row>
    <row r="4775" spans="1:5" x14ac:dyDescent="0.25">
      <c r="A4775" s="3" t="s">
        <v>1247</v>
      </c>
      <c r="B4775" t="s">
        <v>168</v>
      </c>
      <c r="C4775">
        <v>0.32899200000000001</v>
      </c>
      <c r="D4775">
        <v>11.73</v>
      </c>
      <c r="E4775">
        <f t="shared" si="121"/>
        <v>3.8591000000000002</v>
      </c>
    </row>
    <row r="4776" spans="1:5" x14ac:dyDescent="0.25">
      <c r="A4776" s="3" t="s">
        <v>1248</v>
      </c>
      <c r="B4776" t="s">
        <v>168</v>
      </c>
      <c r="C4776">
        <v>6.9136000000000003E-2</v>
      </c>
      <c r="D4776">
        <v>93.94</v>
      </c>
      <c r="E4776">
        <f t="shared" si="121"/>
        <v>6.4946000000000002</v>
      </c>
    </row>
    <row r="4777" spans="1:5" ht="30" x14ac:dyDescent="0.25">
      <c r="A4777" s="3" t="s">
        <v>1390</v>
      </c>
      <c r="B4777" t="s">
        <v>176</v>
      </c>
      <c r="C4777">
        <v>14.7</v>
      </c>
      <c r="D4777">
        <v>32.94</v>
      </c>
      <c r="E4777">
        <f t="shared" si="121"/>
        <v>484.21800000000002</v>
      </c>
    </row>
    <row r="4778" spans="1:5" ht="30" x14ac:dyDescent="0.25">
      <c r="A4778" s="3" t="s">
        <v>1440</v>
      </c>
      <c r="B4778" t="s">
        <v>176</v>
      </c>
      <c r="C4778">
        <v>7</v>
      </c>
      <c r="D4778">
        <v>26.24</v>
      </c>
      <c r="E4778">
        <f t="shared" si="121"/>
        <v>183.68</v>
      </c>
    </row>
    <row r="4779" spans="1:5" ht="30" x14ac:dyDescent="0.25">
      <c r="A4779" s="3" t="s">
        <v>1392</v>
      </c>
      <c r="B4779" t="s">
        <v>179</v>
      </c>
      <c r="C4779">
        <v>13.6</v>
      </c>
      <c r="D4779">
        <v>28.57</v>
      </c>
      <c r="E4779">
        <f t="shared" si="121"/>
        <v>388.55200000000002</v>
      </c>
    </row>
    <row r="4780" spans="1:5" ht="30" x14ac:dyDescent="0.25">
      <c r="A4780" s="3" t="s">
        <v>1250</v>
      </c>
      <c r="B4780" t="s">
        <v>168</v>
      </c>
      <c r="C4780">
        <v>6.9136000000000003E-2</v>
      </c>
      <c r="D4780">
        <v>16</v>
      </c>
      <c r="E4780">
        <f t="shared" si="121"/>
        <v>1.1062000000000001</v>
      </c>
    </row>
    <row r="4781" spans="1:5" x14ac:dyDescent="0.25">
      <c r="A4781" s="3" t="s">
        <v>1251</v>
      </c>
      <c r="B4781" t="s">
        <v>186</v>
      </c>
      <c r="C4781">
        <v>0.32899200000000001</v>
      </c>
      <c r="D4781">
        <v>8.9</v>
      </c>
      <c r="E4781">
        <f t="shared" si="121"/>
        <v>2.9279999999999999</v>
      </c>
    </row>
    <row r="4782" spans="1:5" x14ac:dyDescent="0.25">
      <c r="A4782" s="3" t="s">
        <v>1442</v>
      </c>
      <c r="B4782" t="s">
        <v>179</v>
      </c>
      <c r="C4782">
        <v>1</v>
      </c>
      <c r="D4782">
        <v>8.67</v>
      </c>
      <c r="E4782">
        <f t="shared" si="121"/>
        <v>8.67</v>
      </c>
    </row>
    <row r="4783" spans="1:5" ht="30" x14ac:dyDescent="0.25">
      <c r="A4783" s="3" t="s">
        <v>1443</v>
      </c>
      <c r="B4783" t="s">
        <v>168</v>
      </c>
      <c r="C4783">
        <v>8</v>
      </c>
      <c r="D4783">
        <v>8.2200000000000006</v>
      </c>
      <c r="E4783">
        <f t="shared" si="121"/>
        <v>65.760000000000005</v>
      </c>
    </row>
    <row r="4784" spans="1:5" x14ac:dyDescent="0.25">
      <c r="A4784" s="3" t="s">
        <v>1444</v>
      </c>
      <c r="B4784" t="s">
        <v>168</v>
      </c>
      <c r="C4784">
        <v>32</v>
      </c>
      <c r="D4784">
        <v>13.52</v>
      </c>
      <c r="E4784">
        <f t="shared" si="121"/>
        <v>432.64</v>
      </c>
    </row>
    <row r="4785" spans="1:5" x14ac:dyDescent="0.25">
      <c r="A4785" s="3" t="s">
        <v>1445</v>
      </c>
      <c r="B4785" t="s">
        <v>170</v>
      </c>
      <c r="C4785">
        <v>10</v>
      </c>
      <c r="D4785">
        <v>9.76</v>
      </c>
      <c r="E4785">
        <f t="shared" si="121"/>
        <v>97.6</v>
      </c>
    </row>
    <row r="4786" spans="1:5" ht="30" x14ac:dyDescent="0.25">
      <c r="A4786" s="3" t="s">
        <v>1222</v>
      </c>
      <c r="B4786" t="s">
        <v>161</v>
      </c>
      <c r="C4786">
        <v>23.84</v>
      </c>
      <c r="D4786">
        <v>0.6</v>
      </c>
      <c r="E4786">
        <f t="shared" si="121"/>
        <v>14.304</v>
      </c>
    </row>
    <row r="4787" spans="1:5" ht="30" x14ac:dyDescent="0.25">
      <c r="A4787" s="3" t="s">
        <v>1223</v>
      </c>
      <c r="B4787" t="s">
        <v>161</v>
      </c>
      <c r="C4787">
        <v>23.84</v>
      </c>
      <c r="D4787">
        <v>0.7</v>
      </c>
      <c r="E4787">
        <f t="shared" si="121"/>
        <v>16.687999999999999</v>
      </c>
    </row>
    <row r="4788" spans="1:5" ht="30" x14ac:dyDescent="0.25">
      <c r="A4788" s="3" t="s">
        <v>1224</v>
      </c>
      <c r="B4788" t="s">
        <v>161</v>
      </c>
      <c r="C4788">
        <v>23.84</v>
      </c>
      <c r="D4788">
        <v>0.09</v>
      </c>
      <c r="E4788">
        <f t="shared" si="121"/>
        <v>2.1456</v>
      </c>
    </row>
    <row r="4789" spans="1:5" ht="30" x14ac:dyDescent="0.25">
      <c r="A4789" s="3" t="s">
        <v>1225</v>
      </c>
      <c r="B4789" t="s">
        <v>161</v>
      </c>
      <c r="C4789">
        <v>23.84</v>
      </c>
      <c r="D4789">
        <v>0.04</v>
      </c>
      <c r="E4789">
        <f t="shared" si="121"/>
        <v>0.9536</v>
      </c>
    </row>
    <row r="4790" spans="1:5" x14ac:dyDescent="0.25">
      <c r="A4790" s="3" t="s">
        <v>162</v>
      </c>
      <c r="B4790" t="s">
        <v>9</v>
      </c>
      <c r="C4790" t="s">
        <v>9</v>
      </c>
      <c r="D4790" t="s">
        <v>9</v>
      </c>
      <c r="E4790">
        <f>SUM(E4772:E4789)</f>
        <v>1730.1467000000007</v>
      </c>
    </row>
    <row r="4792" spans="1:5" x14ac:dyDescent="0.25">
      <c r="A4792" s="3" t="s">
        <v>163</v>
      </c>
      <c r="B4792" t="s">
        <v>9</v>
      </c>
      <c r="C4792" t="s">
        <v>9</v>
      </c>
      <c r="D4792" t="s">
        <v>9</v>
      </c>
      <c r="E4792">
        <f>E4769+E4790</f>
        <v>1967.7123000000006</v>
      </c>
    </row>
    <row r="4793" spans="1:5" x14ac:dyDescent="0.25">
      <c r="A4793" s="3" t="s">
        <v>164</v>
      </c>
      <c r="B4793" t="s">
        <v>9</v>
      </c>
      <c r="C4793" t="s">
        <v>9</v>
      </c>
      <c r="D4793" s="2">
        <v>0</v>
      </c>
      <c r="E4793">
        <f>ROUND((E4792*D4793),4)</f>
        <v>0</v>
      </c>
    </row>
    <row r="4794" spans="1:5" x14ac:dyDescent="0.25">
      <c r="A4794" s="3" t="s">
        <v>165</v>
      </c>
      <c r="B4794" t="s">
        <v>9</v>
      </c>
      <c r="C4794" t="s">
        <v>9</v>
      </c>
      <c r="D4794" t="s">
        <v>9</v>
      </c>
      <c r="E4794">
        <f>SUM(E4792:E4793)</f>
        <v>1967.7123000000006</v>
      </c>
    </row>
    <row r="4796" spans="1:5" x14ac:dyDescent="0.25">
      <c r="A4796" s="3" t="s">
        <v>1215</v>
      </c>
      <c r="B4796" t="s">
        <v>1184</v>
      </c>
    </row>
    <row r="4797" spans="1:5" ht="30" x14ac:dyDescent="0.25">
      <c r="A4797" s="3" t="s">
        <v>1784</v>
      </c>
    </row>
    <row r="4798" spans="1:5" x14ac:dyDescent="0.25">
      <c r="A4798" s="3" t="s">
        <v>166</v>
      </c>
    </row>
    <row r="4800" spans="1:5" x14ac:dyDescent="0.25">
      <c r="A4800" s="3" t="s">
        <v>156</v>
      </c>
      <c r="B4800" t="s">
        <v>157</v>
      </c>
      <c r="C4800" t="s">
        <v>158</v>
      </c>
      <c r="D4800" t="s">
        <v>159</v>
      </c>
      <c r="E4800" t="s">
        <v>160</v>
      </c>
    </row>
    <row r="4801" spans="1:5" x14ac:dyDescent="0.25">
      <c r="A4801" s="3" t="s">
        <v>1388</v>
      </c>
      <c r="B4801" t="s">
        <v>161</v>
      </c>
      <c r="C4801">
        <v>11.811999999999999</v>
      </c>
      <c r="D4801">
        <v>8.6199999999999992</v>
      </c>
      <c r="E4801">
        <f>ROUND((C4801*D4801),4)</f>
        <v>101.8194</v>
      </c>
    </row>
    <row r="4802" spans="1:5" x14ac:dyDescent="0.25">
      <c r="A4802" s="3" t="s">
        <v>1389</v>
      </c>
      <c r="B4802" t="s">
        <v>161</v>
      </c>
      <c r="C4802">
        <v>11.811999999999999</v>
      </c>
      <c r="D4802">
        <v>11.31</v>
      </c>
      <c r="E4802">
        <f>ROUND((C4802*D4802),4)</f>
        <v>133.59370000000001</v>
      </c>
    </row>
    <row r="4803" spans="1:5" x14ac:dyDescent="0.25">
      <c r="A4803" s="3" t="s">
        <v>162</v>
      </c>
      <c r="B4803" t="s">
        <v>9</v>
      </c>
      <c r="C4803" t="s">
        <v>9</v>
      </c>
      <c r="D4803" t="s">
        <v>9</v>
      </c>
      <c r="E4803">
        <f>SUM(E4801:E4802)</f>
        <v>235.41310000000001</v>
      </c>
    </row>
    <row r="4805" spans="1:5" x14ac:dyDescent="0.25">
      <c r="A4805" s="3" t="s">
        <v>167</v>
      </c>
      <c r="B4805" t="s">
        <v>157</v>
      </c>
      <c r="C4805" t="s">
        <v>158</v>
      </c>
      <c r="D4805" t="s">
        <v>159</v>
      </c>
      <c r="E4805" t="s">
        <v>160</v>
      </c>
    </row>
    <row r="4806" spans="1:5" x14ac:dyDescent="0.25">
      <c r="A4806" s="3" t="s">
        <v>1244</v>
      </c>
      <c r="B4806" t="s">
        <v>168</v>
      </c>
      <c r="C4806">
        <v>6.8509600000000004E-2</v>
      </c>
      <c r="D4806">
        <v>6.93</v>
      </c>
      <c r="E4806">
        <f t="shared" ref="E4806:E4823" si="122">ROUND((C4806*D4806),4)</f>
        <v>0.4748</v>
      </c>
    </row>
    <row r="4807" spans="1:5" x14ac:dyDescent="0.25">
      <c r="A4807" s="3" t="s">
        <v>1245</v>
      </c>
      <c r="B4807" t="s">
        <v>186</v>
      </c>
      <c r="C4807">
        <v>0.3260112</v>
      </c>
      <c r="D4807">
        <v>33.270000000000003</v>
      </c>
      <c r="E4807">
        <f t="shared" si="122"/>
        <v>10.846399999999999</v>
      </c>
    </row>
    <row r="4808" spans="1:5" x14ac:dyDescent="0.25">
      <c r="A4808" s="3" t="s">
        <v>1246</v>
      </c>
      <c r="B4808" t="s">
        <v>168</v>
      </c>
      <c r="C4808">
        <v>0.3260112</v>
      </c>
      <c r="D4808">
        <v>27.73</v>
      </c>
      <c r="E4808">
        <f t="shared" si="122"/>
        <v>9.0403000000000002</v>
      </c>
    </row>
    <row r="4809" spans="1:5" x14ac:dyDescent="0.25">
      <c r="A4809" s="3" t="s">
        <v>1247</v>
      </c>
      <c r="B4809" t="s">
        <v>168</v>
      </c>
      <c r="C4809">
        <v>0.3260112</v>
      </c>
      <c r="D4809">
        <v>11.73</v>
      </c>
      <c r="E4809">
        <f t="shared" si="122"/>
        <v>3.8241000000000001</v>
      </c>
    </row>
    <row r="4810" spans="1:5" x14ac:dyDescent="0.25">
      <c r="A4810" s="3" t="s">
        <v>1248</v>
      </c>
      <c r="B4810" t="s">
        <v>168</v>
      </c>
      <c r="C4810">
        <v>6.8509600000000004E-2</v>
      </c>
      <c r="D4810">
        <v>93.94</v>
      </c>
      <c r="E4810">
        <f t="shared" si="122"/>
        <v>6.4358000000000004</v>
      </c>
    </row>
    <row r="4811" spans="1:5" ht="30" x14ac:dyDescent="0.25">
      <c r="A4811" s="3" t="s">
        <v>1390</v>
      </c>
      <c r="B4811" t="s">
        <v>176</v>
      </c>
      <c r="C4811">
        <v>14.07</v>
      </c>
      <c r="D4811">
        <v>32.94</v>
      </c>
      <c r="E4811">
        <f t="shared" si="122"/>
        <v>463.4658</v>
      </c>
    </row>
    <row r="4812" spans="1:5" ht="30" x14ac:dyDescent="0.25">
      <c r="A4812" s="3" t="s">
        <v>1440</v>
      </c>
      <c r="B4812" t="s">
        <v>176</v>
      </c>
      <c r="C4812">
        <v>6.7</v>
      </c>
      <c r="D4812">
        <v>26.24</v>
      </c>
      <c r="E4812">
        <f t="shared" si="122"/>
        <v>175.80799999999999</v>
      </c>
    </row>
    <row r="4813" spans="1:5" ht="30" x14ac:dyDescent="0.25">
      <c r="A4813" s="3" t="s">
        <v>1392</v>
      </c>
      <c r="B4813" t="s">
        <v>179</v>
      </c>
      <c r="C4813">
        <v>13.06</v>
      </c>
      <c r="D4813">
        <v>28.57</v>
      </c>
      <c r="E4813">
        <f t="shared" si="122"/>
        <v>373.12419999999997</v>
      </c>
    </row>
    <row r="4814" spans="1:5" ht="30" x14ac:dyDescent="0.25">
      <c r="A4814" s="3" t="s">
        <v>1250</v>
      </c>
      <c r="B4814" t="s">
        <v>168</v>
      </c>
      <c r="C4814">
        <v>6.8509600000000004E-2</v>
      </c>
      <c r="D4814">
        <v>16</v>
      </c>
      <c r="E4814">
        <f t="shared" si="122"/>
        <v>1.0962000000000001</v>
      </c>
    </row>
    <row r="4815" spans="1:5" x14ac:dyDescent="0.25">
      <c r="A4815" s="3" t="s">
        <v>1251</v>
      </c>
      <c r="B4815" t="s">
        <v>186</v>
      </c>
      <c r="C4815">
        <v>0.3260112</v>
      </c>
      <c r="D4815">
        <v>8.9</v>
      </c>
      <c r="E4815">
        <f t="shared" si="122"/>
        <v>2.9015</v>
      </c>
    </row>
    <row r="4816" spans="1:5" x14ac:dyDescent="0.25">
      <c r="A4816" s="3" t="s">
        <v>1442</v>
      </c>
      <c r="B4816" t="s">
        <v>179</v>
      </c>
      <c r="C4816">
        <v>1</v>
      </c>
      <c r="D4816">
        <v>8.67</v>
      </c>
      <c r="E4816">
        <f t="shared" si="122"/>
        <v>8.67</v>
      </c>
    </row>
    <row r="4817" spans="1:5" ht="30" x14ac:dyDescent="0.25">
      <c r="A4817" s="3" t="s">
        <v>1443</v>
      </c>
      <c r="B4817" t="s">
        <v>168</v>
      </c>
      <c r="C4817">
        <v>8</v>
      </c>
      <c r="D4817">
        <v>8.2200000000000006</v>
      </c>
      <c r="E4817">
        <f t="shared" si="122"/>
        <v>65.760000000000005</v>
      </c>
    </row>
    <row r="4818" spans="1:5" x14ac:dyDescent="0.25">
      <c r="A4818" s="3" t="s">
        <v>1444</v>
      </c>
      <c r="B4818" t="s">
        <v>168</v>
      </c>
      <c r="C4818">
        <v>32</v>
      </c>
      <c r="D4818">
        <v>13.52</v>
      </c>
      <c r="E4818">
        <f t="shared" si="122"/>
        <v>432.64</v>
      </c>
    </row>
    <row r="4819" spans="1:5" x14ac:dyDescent="0.25">
      <c r="A4819" s="3" t="s">
        <v>1445</v>
      </c>
      <c r="B4819" t="s">
        <v>170</v>
      </c>
      <c r="C4819">
        <v>10</v>
      </c>
      <c r="D4819">
        <v>9.76</v>
      </c>
      <c r="E4819">
        <f t="shared" si="122"/>
        <v>97.6</v>
      </c>
    </row>
    <row r="4820" spans="1:5" ht="30" x14ac:dyDescent="0.25">
      <c r="A4820" s="3" t="s">
        <v>1222</v>
      </c>
      <c r="B4820" t="s">
        <v>161</v>
      </c>
      <c r="C4820">
        <v>23.623999999999999</v>
      </c>
      <c r="D4820">
        <v>0.6</v>
      </c>
      <c r="E4820">
        <f t="shared" si="122"/>
        <v>14.1744</v>
      </c>
    </row>
    <row r="4821" spans="1:5" ht="30" x14ac:dyDescent="0.25">
      <c r="A4821" s="3" t="s">
        <v>1223</v>
      </c>
      <c r="B4821" t="s">
        <v>161</v>
      </c>
      <c r="C4821">
        <v>23.623999999999999</v>
      </c>
      <c r="D4821">
        <v>0.7</v>
      </c>
      <c r="E4821">
        <f t="shared" si="122"/>
        <v>16.536799999999999</v>
      </c>
    </row>
    <row r="4822" spans="1:5" ht="30" x14ac:dyDescent="0.25">
      <c r="A4822" s="3" t="s">
        <v>1224</v>
      </c>
      <c r="B4822" t="s">
        <v>161</v>
      </c>
      <c r="C4822">
        <v>23.623999999999999</v>
      </c>
      <c r="D4822">
        <v>0.09</v>
      </c>
      <c r="E4822">
        <f t="shared" si="122"/>
        <v>2.1261999999999999</v>
      </c>
    </row>
    <row r="4823" spans="1:5" ht="30" x14ac:dyDescent="0.25">
      <c r="A4823" s="3" t="s">
        <v>1225</v>
      </c>
      <c r="B4823" t="s">
        <v>161</v>
      </c>
      <c r="C4823">
        <v>23.623999999999999</v>
      </c>
      <c r="D4823">
        <v>0.04</v>
      </c>
      <c r="E4823">
        <f t="shared" si="122"/>
        <v>0.94499999999999995</v>
      </c>
    </row>
    <row r="4824" spans="1:5" x14ac:dyDescent="0.25">
      <c r="A4824" s="3" t="s">
        <v>162</v>
      </c>
      <c r="B4824" t="s">
        <v>9</v>
      </c>
      <c r="C4824" t="s">
        <v>9</v>
      </c>
      <c r="D4824" t="s">
        <v>9</v>
      </c>
      <c r="E4824">
        <f>SUM(E4806:E4823)</f>
        <v>1685.4694999999997</v>
      </c>
    </row>
    <row r="4826" spans="1:5" x14ac:dyDescent="0.25">
      <c r="A4826" s="3" t="s">
        <v>163</v>
      </c>
      <c r="B4826" t="s">
        <v>9</v>
      </c>
      <c r="C4826" t="s">
        <v>9</v>
      </c>
      <c r="D4826" t="s">
        <v>9</v>
      </c>
      <c r="E4826">
        <f>E4803+E4824</f>
        <v>1920.8825999999997</v>
      </c>
    </row>
    <row r="4827" spans="1:5" x14ac:dyDescent="0.25">
      <c r="A4827" s="3" t="s">
        <v>164</v>
      </c>
      <c r="B4827" t="s">
        <v>9</v>
      </c>
      <c r="C4827" t="s">
        <v>9</v>
      </c>
      <c r="D4827" s="2">
        <v>0</v>
      </c>
      <c r="E4827">
        <f>ROUND((E4826*D4827),4)</f>
        <v>0</v>
      </c>
    </row>
    <row r="4828" spans="1:5" x14ac:dyDescent="0.25">
      <c r="A4828" s="3" t="s">
        <v>165</v>
      </c>
      <c r="B4828" t="s">
        <v>9</v>
      </c>
      <c r="C4828" t="s">
        <v>9</v>
      </c>
      <c r="D4828" t="s">
        <v>9</v>
      </c>
      <c r="E4828">
        <f>SUM(E4826:E4827)</f>
        <v>1920.8825999999997</v>
      </c>
    </row>
    <row r="4830" spans="1:5" x14ac:dyDescent="0.25">
      <c r="A4830" s="3" t="s">
        <v>1215</v>
      </c>
      <c r="B4830" t="s">
        <v>1187</v>
      </c>
    </row>
    <row r="4831" spans="1:5" ht="30" x14ac:dyDescent="0.25">
      <c r="A4831" s="3" t="s">
        <v>1785</v>
      </c>
    </row>
    <row r="4832" spans="1:5" x14ac:dyDescent="0.25">
      <c r="A4832" s="3" t="s">
        <v>166</v>
      </c>
    </row>
    <row r="4834" spans="1:5" x14ac:dyDescent="0.25">
      <c r="A4834" s="3" t="s">
        <v>156</v>
      </c>
      <c r="B4834" t="s">
        <v>157</v>
      </c>
      <c r="C4834" t="s">
        <v>158</v>
      </c>
      <c r="D4834" t="s">
        <v>159</v>
      </c>
      <c r="E4834" t="s">
        <v>160</v>
      </c>
    </row>
    <row r="4835" spans="1:5" x14ac:dyDescent="0.25">
      <c r="A4835" s="3" t="s">
        <v>1388</v>
      </c>
      <c r="B4835" t="s">
        <v>161</v>
      </c>
      <c r="C4835">
        <v>12.028</v>
      </c>
      <c r="D4835">
        <v>8.6199999999999992</v>
      </c>
      <c r="E4835">
        <f>ROUND((C4835*D4835),4)</f>
        <v>103.6814</v>
      </c>
    </row>
    <row r="4836" spans="1:5" x14ac:dyDescent="0.25">
      <c r="A4836" s="3" t="s">
        <v>1389</v>
      </c>
      <c r="B4836" t="s">
        <v>161</v>
      </c>
      <c r="C4836">
        <v>12.028</v>
      </c>
      <c r="D4836">
        <v>11.31</v>
      </c>
      <c r="E4836">
        <f>ROUND((C4836*D4836),4)</f>
        <v>136.0367</v>
      </c>
    </row>
    <row r="4837" spans="1:5" x14ac:dyDescent="0.25">
      <c r="A4837" s="3" t="s">
        <v>162</v>
      </c>
      <c r="B4837" t="s">
        <v>9</v>
      </c>
      <c r="C4837" t="s">
        <v>9</v>
      </c>
      <c r="D4837" t="s">
        <v>9</v>
      </c>
      <c r="E4837">
        <f>SUM(E4835:E4836)</f>
        <v>239.71809999999999</v>
      </c>
    </row>
    <row r="4839" spans="1:5" x14ac:dyDescent="0.25">
      <c r="A4839" s="3" t="s">
        <v>167</v>
      </c>
      <c r="B4839" t="s">
        <v>157</v>
      </c>
      <c r="C4839" t="s">
        <v>158</v>
      </c>
      <c r="D4839" t="s">
        <v>159</v>
      </c>
      <c r="E4839" t="s">
        <v>160</v>
      </c>
    </row>
    <row r="4840" spans="1:5" x14ac:dyDescent="0.25">
      <c r="A4840" s="3" t="s">
        <v>1244</v>
      </c>
      <c r="B4840" t="s">
        <v>168</v>
      </c>
      <c r="C4840">
        <v>6.9762400000000002E-2</v>
      </c>
      <c r="D4840">
        <v>6.93</v>
      </c>
      <c r="E4840">
        <f t="shared" ref="E4840:E4857" si="123">ROUND((C4840*D4840),4)</f>
        <v>0.48349999999999999</v>
      </c>
    </row>
    <row r="4841" spans="1:5" x14ac:dyDescent="0.25">
      <c r="A4841" s="3" t="s">
        <v>1245</v>
      </c>
      <c r="B4841" t="s">
        <v>186</v>
      </c>
      <c r="C4841">
        <v>0.33197280000000001</v>
      </c>
      <c r="D4841">
        <v>33.270000000000003</v>
      </c>
      <c r="E4841">
        <f t="shared" si="123"/>
        <v>11.044700000000001</v>
      </c>
    </row>
    <row r="4842" spans="1:5" x14ac:dyDescent="0.25">
      <c r="A4842" s="3" t="s">
        <v>1246</v>
      </c>
      <c r="B4842" t="s">
        <v>168</v>
      </c>
      <c r="C4842">
        <v>0.33197280000000001</v>
      </c>
      <c r="D4842">
        <v>27.73</v>
      </c>
      <c r="E4842">
        <f t="shared" si="123"/>
        <v>9.2056000000000004</v>
      </c>
    </row>
    <row r="4843" spans="1:5" x14ac:dyDescent="0.25">
      <c r="A4843" s="3" t="s">
        <v>1247</v>
      </c>
      <c r="B4843" t="s">
        <v>168</v>
      </c>
      <c r="C4843">
        <v>0.33197280000000001</v>
      </c>
      <c r="D4843">
        <v>11.73</v>
      </c>
      <c r="E4843">
        <f t="shared" si="123"/>
        <v>3.8940000000000001</v>
      </c>
    </row>
    <row r="4844" spans="1:5" x14ac:dyDescent="0.25">
      <c r="A4844" s="3" t="s">
        <v>1248</v>
      </c>
      <c r="B4844" t="s">
        <v>168</v>
      </c>
      <c r="C4844">
        <v>6.9762400000000002E-2</v>
      </c>
      <c r="D4844">
        <v>93.94</v>
      </c>
      <c r="E4844">
        <f t="shared" si="123"/>
        <v>6.5534999999999997</v>
      </c>
    </row>
    <row r="4845" spans="1:5" ht="30" x14ac:dyDescent="0.25">
      <c r="A4845" s="3" t="s">
        <v>1390</v>
      </c>
      <c r="B4845" t="s">
        <v>176</v>
      </c>
      <c r="C4845">
        <v>15.33</v>
      </c>
      <c r="D4845">
        <v>32.94</v>
      </c>
      <c r="E4845">
        <f t="shared" si="123"/>
        <v>504.97019999999998</v>
      </c>
    </row>
    <row r="4846" spans="1:5" ht="30" x14ac:dyDescent="0.25">
      <c r="A4846" s="3" t="s">
        <v>1440</v>
      </c>
      <c r="B4846" t="s">
        <v>176</v>
      </c>
      <c r="C4846">
        <v>7.3</v>
      </c>
      <c r="D4846">
        <v>26.24</v>
      </c>
      <c r="E4846">
        <f t="shared" si="123"/>
        <v>191.55199999999999</v>
      </c>
    </row>
    <row r="4847" spans="1:5" ht="30" x14ac:dyDescent="0.25">
      <c r="A4847" s="3" t="s">
        <v>1392</v>
      </c>
      <c r="B4847" t="s">
        <v>179</v>
      </c>
      <c r="C4847">
        <v>14.14</v>
      </c>
      <c r="D4847">
        <v>28.57</v>
      </c>
      <c r="E4847">
        <f t="shared" si="123"/>
        <v>403.97980000000001</v>
      </c>
    </row>
    <row r="4848" spans="1:5" ht="30" x14ac:dyDescent="0.25">
      <c r="A4848" s="3" t="s">
        <v>1250</v>
      </c>
      <c r="B4848" t="s">
        <v>168</v>
      </c>
      <c r="C4848">
        <v>6.9762400000000002E-2</v>
      </c>
      <c r="D4848">
        <v>16</v>
      </c>
      <c r="E4848">
        <f t="shared" si="123"/>
        <v>1.1162000000000001</v>
      </c>
    </row>
    <row r="4849" spans="1:5" x14ac:dyDescent="0.25">
      <c r="A4849" s="3" t="s">
        <v>1251</v>
      </c>
      <c r="B4849" t="s">
        <v>186</v>
      </c>
      <c r="C4849">
        <v>0.33197280000000001</v>
      </c>
      <c r="D4849">
        <v>8.9</v>
      </c>
      <c r="E4849">
        <f t="shared" si="123"/>
        <v>2.9546000000000001</v>
      </c>
    </row>
    <row r="4850" spans="1:5" x14ac:dyDescent="0.25">
      <c r="A4850" s="3" t="s">
        <v>1442</v>
      </c>
      <c r="B4850" t="s">
        <v>179</v>
      </c>
      <c r="C4850">
        <v>1</v>
      </c>
      <c r="D4850">
        <v>8.67</v>
      </c>
      <c r="E4850">
        <f t="shared" si="123"/>
        <v>8.67</v>
      </c>
    </row>
    <row r="4851" spans="1:5" ht="30" x14ac:dyDescent="0.25">
      <c r="A4851" s="3" t="s">
        <v>1443</v>
      </c>
      <c r="B4851" t="s">
        <v>168</v>
      </c>
      <c r="C4851">
        <v>8</v>
      </c>
      <c r="D4851">
        <v>8.2200000000000006</v>
      </c>
      <c r="E4851">
        <f t="shared" si="123"/>
        <v>65.760000000000005</v>
      </c>
    </row>
    <row r="4852" spans="1:5" x14ac:dyDescent="0.25">
      <c r="A4852" s="3" t="s">
        <v>1444</v>
      </c>
      <c r="B4852" t="s">
        <v>168</v>
      </c>
      <c r="C4852">
        <v>32</v>
      </c>
      <c r="D4852">
        <v>13.52</v>
      </c>
      <c r="E4852">
        <f t="shared" si="123"/>
        <v>432.64</v>
      </c>
    </row>
    <row r="4853" spans="1:5" x14ac:dyDescent="0.25">
      <c r="A4853" s="3" t="s">
        <v>1445</v>
      </c>
      <c r="B4853" t="s">
        <v>170</v>
      </c>
      <c r="C4853">
        <v>10.4</v>
      </c>
      <c r="D4853">
        <v>9.76</v>
      </c>
      <c r="E4853">
        <f t="shared" si="123"/>
        <v>101.504</v>
      </c>
    </row>
    <row r="4854" spans="1:5" ht="30" x14ac:dyDescent="0.25">
      <c r="A4854" s="3" t="s">
        <v>1222</v>
      </c>
      <c r="B4854" t="s">
        <v>161</v>
      </c>
      <c r="C4854">
        <v>24.056000000000001</v>
      </c>
      <c r="D4854">
        <v>0.6</v>
      </c>
      <c r="E4854">
        <f t="shared" si="123"/>
        <v>14.4336</v>
      </c>
    </row>
    <row r="4855" spans="1:5" ht="30" x14ac:dyDescent="0.25">
      <c r="A4855" s="3" t="s">
        <v>1223</v>
      </c>
      <c r="B4855" t="s">
        <v>161</v>
      </c>
      <c r="C4855">
        <v>24.056000000000001</v>
      </c>
      <c r="D4855">
        <v>0.7</v>
      </c>
      <c r="E4855">
        <f t="shared" si="123"/>
        <v>16.839200000000002</v>
      </c>
    </row>
    <row r="4856" spans="1:5" ht="30" x14ac:dyDescent="0.25">
      <c r="A4856" s="3" t="s">
        <v>1224</v>
      </c>
      <c r="B4856" t="s">
        <v>161</v>
      </c>
      <c r="C4856">
        <v>24.056000000000001</v>
      </c>
      <c r="D4856">
        <v>0.09</v>
      </c>
      <c r="E4856">
        <f t="shared" si="123"/>
        <v>2.165</v>
      </c>
    </row>
    <row r="4857" spans="1:5" ht="30" x14ac:dyDescent="0.25">
      <c r="A4857" s="3" t="s">
        <v>1225</v>
      </c>
      <c r="B4857" t="s">
        <v>161</v>
      </c>
      <c r="C4857">
        <v>24.056000000000001</v>
      </c>
      <c r="D4857">
        <v>0.04</v>
      </c>
      <c r="E4857">
        <f t="shared" si="123"/>
        <v>0.96220000000000006</v>
      </c>
    </row>
    <row r="4858" spans="1:5" x14ac:dyDescent="0.25">
      <c r="A4858" s="3" t="s">
        <v>162</v>
      </c>
      <c r="B4858" t="s">
        <v>9</v>
      </c>
      <c r="C4858" t="s">
        <v>9</v>
      </c>
      <c r="D4858" t="s">
        <v>9</v>
      </c>
      <c r="E4858">
        <f>SUM(E4840:E4857)</f>
        <v>1778.7280999999996</v>
      </c>
    </row>
    <row r="4860" spans="1:5" x14ac:dyDescent="0.25">
      <c r="A4860" s="3" t="s">
        <v>163</v>
      </c>
      <c r="B4860" t="s">
        <v>9</v>
      </c>
      <c r="C4860" t="s">
        <v>9</v>
      </c>
      <c r="D4860" t="s">
        <v>9</v>
      </c>
      <c r="E4860">
        <f>E4837+E4858</f>
        <v>2018.4461999999996</v>
      </c>
    </row>
    <row r="4861" spans="1:5" x14ac:dyDescent="0.25">
      <c r="A4861" s="3" t="s">
        <v>164</v>
      </c>
      <c r="B4861" t="s">
        <v>9</v>
      </c>
      <c r="C4861" t="s">
        <v>9</v>
      </c>
      <c r="D4861" s="2">
        <v>0</v>
      </c>
      <c r="E4861">
        <f>ROUND((E4860*D4861),4)</f>
        <v>0</v>
      </c>
    </row>
    <row r="4862" spans="1:5" x14ac:dyDescent="0.25">
      <c r="A4862" s="3" t="s">
        <v>165</v>
      </c>
      <c r="B4862" t="s">
        <v>9</v>
      </c>
      <c r="C4862" t="s">
        <v>9</v>
      </c>
      <c r="D4862" t="s">
        <v>9</v>
      </c>
      <c r="E4862">
        <f>SUM(E4860:E4861)</f>
        <v>2018.4461999999996</v>
      </c>
    </row>
    <row r="4864" spans="1:5" x14ac:dyDescent="0.25">
      <c r="A4864" s="3" t="s">
        <v>1215</v>
      </c>
      <c r="B4864" t="s">
        <v>1190</v>
      </c>
    </row>
    <row r="4865" spans="1:5" ht="30" x14ac:dyDescent="0.25">
      <c r="A4865" s="3" t="s">
        <v>1786</v>
      </c>
    </row>
    <row r="4866" spans="1:5" x14ac:dyDescent="0.25">
      <c r="A4866" s="3" t="s">
        <v>166</v>
      </c>
    </row>
    <row r="4868" spans="1:5" x14ac:dyDescent="0.25">
      <c r="A4868" s="3" t="s">
        <v>156</v>
      </c>
      <c r="B4868" t="s">
        <v>157</v>
      </c>
      <c r="C4868" t="s">
        <v>158</v>
      </c>
      <c r="D4868" t="s">
        <v>159</v>
      </c>
      <c r="E4868" t="s">
        <v>160</v>
      </c>
    </row>
    <row r="4869" spans="1:5" x14ac:dyDescent="0.25">
      <c r="A4869" s="3" t="s">
        <v>1388</v>
      </c>
      <c r="B4869" t="s">
        <v>161</v>
      </c>
      <c r="C4869">
        <v>10.108000000000001</v>
      </c>
      <c r="D4869">
        <v>8.6199999999999992</v>
      </c>
      <c r="E4869">
        <f>ROUND((C4869*D4869),4)</f>
        <v>87.131</v>
      </c>
    </row>
    <row r="4870" spans="1:5" x14ac:dyDescent="0.25">
      <c r="A4870" s="3" t="s">
        <v>1389</v>
      </c>
      <c r="B4870" t="s">
        <v>161</v>
      </c>
      <c r="C4870">
        <v>10.108000000000001</v>
      </c>
      <c r="D4870">
        <v>11.31</v>
      </c>
      <c r="E4870">
        <f>ROUND((C4870*D4870),4)</f>
        <v>114.3215</v>
      </c>
    </row>
    <row r="4871" spans="1:5" x14ac:dyDescent="0.25">
      <c r="A4871" s="3" t="s">
        <v>162</v>
      </c>
      <c r="B4871" t="s">
        <v>9</v>
      </c>
      <c r="C4871" t="s">
        <v>9</v>
      </c>
      <c r="D4871" t="s">
        <v>9</v>
      </c>
      <c r="E4871">
        <f>SUM(E4869:E4870)</f>
        <v>201.45249999999999</v>
      </c>
    </row>
    <row r="4873" spans="1:5" x14ac:dyDescent="0.25">
      <c r="A4873" s="3" t="s">
        <v>167</v>
      </c>
      <c r="B4873" t="s">
        <v>157</v>
      </c>
      <c r="C4873" t="s">
        <v>158</v>
      </c>
      <c r="D4873" t="s">
        <v>159</v>
      </c>
      <c r="E4873" t="s">
        <v>160</v>
      </c>
    </row>
    <row r="4874" spans="1:5" x14ac:dyDescent="0.25">
      <c r="A4874" s="3" t="s">
        <v>1244</v>
      </c>
      <c r="B4874" t="s">
        <v>168</v>
      </c>
      <c r="C4874">
        <v>5.8626400000000002E-2</v>
      </c>
      <c r="D4874">
        <v>6.93</v>
      </c>
      <c r="E4874">
        <f t="shared" ref="E4874:E4891" si="124">ROUND((C4874*D4874),4)</f>
        <v>0.40629999999999999</v>
      </c>
    </row>
    <row r="4875" spans="1:5" x14ac:dyDescent="0.25">
      <c r="A4875" s="3" t="s">
        <v>1245</v>
      </c>
      <c r="B4875" t="s">
        <v>186</v>
      </c>
      <c r="C4875">
        <v>0.27898079999999997</v>
      </c>
      <c r="D4875">
        <v>33.270000000000003</v>
      </c>
      <c r="E4875">
        <f t="shared" si="124"/>
        <v>9.2817000000000007</v>
      </c>
    </row>
    <row r="4876" spans="1:5" x14ac:dyDescent="0.25">
      <c r="A4876" s="3" t="s">
        <v>1246</v>
      </c>
      <c r="B4876" t="s">
        <v>168</v>
      </c>
      <c r="C4876">
        <v>0.27898079999999997</v>
      </c>
      <c r="D4876">
        <v>27.73</v>
      </c>
      <c r="E4876">
        <f t="shared" si="124"/>
        <v>7.7361000000000004</v>
      </c>
    </row>
    <row r="4877" spans="1:5" x14ac:dyDescent="0.25">
      <c r="A4877" s="3" t="s">
        <v>1247</v>
      </c>
      <c r="B4877" t="s">
        <v>168</v>
      </c>
      <c r="C4877">
        <v>0.27898079999999997</v>
      </c>
      <c r="D4877">
        <v>11.73</v>
      </c>
      <c r="E4877">
        <f t="shared" si="124"/>
        <v>3.2724000000000002</v>
      </c>
    </row>
    <row r="4878" spans="1:5" x14ac:dyDescent="0.25">
      <c r="A4878" s="3" t="s">
        <v>1248</v>
      </c>
      <c r="B4878" t="s">
        <v>168</v>
      </c>
      <c r="C4878">
        <v>5.8626400000000002E-2</v>
      </c>
      <c r="D4878">
        <v>93.94</v>
      </c>
      <c r="E4878">
        <f t="shared" si="124"/>
        <v>5.5073999999999996</v>
      </c>
    </row>
    <row r="4879" spans="1:5" ht="30" x14ac:dyDescent="0.25">
      <c r="A4879" s="3" t="s">
        <v>1390</v>
      </c>
      <c r="B4879" t="s">
        <v>176</v>
      </c>
      <c r="C4879">
        <v>11.13</v>
      </c>
      <c r="D4879">
        <v>32.94</v>
      </c>
      <c r="E4879">
        <f t="shared" si="124"/>
        <v>366.62220000000002</v>
      </c>
    </row>
    <row r="4880" spans="1:5" ht="30" x14ac:dyDescent="0.25">
      <c r="A4880" s="3" t="s">
        <v>1440</v>
      </c>
      <c r="B4880" t="s">
        <v>176</v>
      </c>
      <c r="C4880">
        <v>5.32</v>
      </c>
      <c r="D4880">
        <v>26.24</v>
      </c>
      <c r="E4880">
        <f t="shared" si="124"/>
        <v>139.5968</v>
      </c>
    </row>
    <row r="4881" spans="1:5" ht="30" x14ac:dyDescent="0.25">
      <c r="A4881" s="3" t="s">
        <v>1392</v>
      </c>
      <c r="B4881" t="s">
        <v>179</v>
      </c>
      <c r="C4881">
        <v>10.54</v>
      </c>
      <c r="D4881">
        <v>28.57</v>
      </c>
      <c r="E4881">
        <f t="shared" si="124"/>
        <v>301.12779999999998</v>
      </c>
    </row>
    <row r="4882" spans="1:5" ht="30" x14ac:dyDescent="0.25">
      <c r="A4882" s="3" t="s">
        <v>1250</v>
      </c>
      <c r="B4882" t="s">
        <v>168</v>
      </c>
      <c r="C4882">
        <v>5.8626400000000002E-2</v>
      </c>
      <c r="D4882">
        <v>16</v>
      </c>
      <c r="E4882">
        <f t="shared" si="124"/>
        <v>0.93799999999999994</v>
      </c>
    </row>
    <row r="4883" spans="1:5" x14ac:dyDescent="0.25">
      <c r="A4883" s="3" t="s">
        <v>1251</v>
      </c>
      <c r="B4883" t="s">
        <v>186</v>
      </c>
      <c r="C4883">
        <v>0.27898079999999997</v>
      </c>
      <c r="D4883">
        <v>8.9</v>
      </c>
      <c r="E4883">
        <f t="shared" si="124"/>
        <v>2.4828999999999999</v>
      </c>
    </row>
    <row r="4884" spans="1:5" x14ac:dyDescent="0.25">
      <c r="A4884" s="3" t="s">
        <v>1442</v>
      </c>
      <c r="B4884" t="s">
        <v>179</v>
      </c>
      <c r="C4884">
        <v>1</v>
      </c>
      <c r="D4884">
        <v>8.67</v>
      </c>
      <c r="E4884">
        <f t="shared" si="124"/>
        <v>8.67</v>
      </c>
    </row>
    <row r="4885" spans="1:5" ht="30" x14ac:dyDescent="0.25">
      <c r="A4885" s="3" t="s">
        <v>1443</v>
      </c>
      <c r="B4885" t="s">
        <v>168</v>
      </c>
      <c r="C4885">
        <v>4</v>
      </c>
      <c r="D4885">
        <v>8.2200000000000006</v>
      </c>
      <c r="E4885">
        <f t="shared" si="124"/>
        <v>32.880000000000003</v>
      </c>
    </row>
    <row r="4886" spans="1:5" x14ac:dyDescent="0.25">
      <c r="A4886" s="3" t="s">
        <v>1444</v>
      </c>
      <c r="B4886" t="s">
        <v>168</v>
      </c>
      <c r="C4886">
        <v>16</v>
      </c>
      <c r="D4886">
        <v>13.52</v>
      </c>
      <c r="E4886">
        <f t="shared" si="124"/>
        <v>216.32</v>
      </c>
    </row>
    <row r="4887" spans="1:5" x14ac:dyDescent="0.25">
      <c r="A4887" s="3" t="s">
        <v>1445</v>
      </c>
      <c r="B4887" t="s">
        <v>170</v>
      </c>
      <c r="C4887">
        <v>5</v>
      </c>
      <c r="D4887">
        <v>9.76</v>
      </c>
      <c r="E4887">
        <f t="shared" si="124"/>
        <v>48.8</v>
      </c>
    </row>
    <row r="4888" spans="1:5" ht="30" x14ac:dyDescent="0.25">
      <c r="A4888" s="3" t="s">
        <v>1222</v>
      </c>
      <c r="B4888" t="s">
        <v>161</v>
      </c>
      <c r="C4888">
        <v>20.216000000000001</v>
      </c>
      <c r="D4888">
        <v>0.6</v>
      </c>
      <c r="E4888">
        <f t="shared" si="124"/>
        <v>12.1296</v>
      </c>
    </row>
    <row r="4889" spans="1:5" ht="30" x14ac:dyDescent="0.25">
      <c r="A4889" s="3" t="s">
        <v>1223</v>
      </c>
      <c r="B4889" t="s">
        <v>161</v>
      </c>
      <c r="C4889">
        <v>20.216000000000001</v>
      </c>
      <c r="D4889">
        <v>0.7</v>
      </c>
      <c r="E4889">
        <f t="shared" si="124"/>
        <v>14.151199999999999</v>
      </c>
    </row>
    <row r="4890" spans="1:5" ht="30" x14ac:dyDescent="0.25">
      <c r="A4890" s="3" t="s">
        <v>1224</v>
      </c>
      <c r="B4890" t="s">
        <v>161</v>
      </c>
      <c r="C4890">
        <v>20.216000000000001</v>
      </c>
      <c r="D4890">
        <v>0.09</v>
      </c>
      <c r="E4890">
        <f t="shared" si="124"/>
        <v>1.8193999999999999</v>
      </c>
    </row>
    <row r="4891" spans="1:5" ht="30" x14ac:dyDescent="0.25">
      <c r="A4891" s="3" t="s">
        <v>1225</v>
      </c>
      <c r="B4891" t="s">
        <v>161</v>
      </c>
      <c r="C4891">
        <v>20.216000000000001</v>
      </c>
      <c r="D4891">
        <v>0.04</v>
      </c>
      <c r="E4891">
        <f t="shared" si="124"/>
        <v>0.80859999999999999</v>
      </c>
    </row>
    <row r="4892" spans="1:5" x14ac:dyDescent="0.25">
      <c r="A4892" s="3" t="s">
        <v>162</v>
      </c>
      <c r="B4892" t="s">
        <v>9</v>
      </c>
      <c r="C4892" t="s">
        <v>9</v>
      </c>
      <c r="D4892" t="s">
        <v>9</v>
      </c>
      <c r="E4892">
        <f>SUM(E4874:E4891)</f>
        <v>1172.5504000000001</v>
      </c>
    </row>
    <row r="4894" spans="1:5" x14ac:dyDescent="0.25">
      <c r="A4894" s="3" t="s">
        <v>163</v>
      </c>
      <c r="B4894" t="s">
        <v>9</v>
      </c>
      <c r="C4894" t="s">
        <v>9</v>
      </c>
      <c r="D4894" t="s">
        <v>9</v>
      </c>
      <c r="E4894">
        <f>E4871+E4892</f>
        <v>1374.0029</v>
      </c>
    </row>
    <row r="4895" spans="1:5" x14ac:dyDescent="0.25">
      <c r="A4895" s="3" t="s">
        <v>164</v>
      </c>
      <c r="B4895" t="s">
        <v>9</v>
      </c>
      <c r="C4895" t="s">
        <v>9</v>
      </c>
      <c r="D4895" s="2">
        <v>0</v>
      </c>
      <c r="E4895">
        <f>ROUND((E4894*D4895),4)</f>
        <v>0</v>
      </c>
    </row>
    <row r="4896" spans="1:5" x14ac:dyDescent="0.25">
      <c r="A4896" s="3" t="s">
        <v>165</v>
      </c>
      <c r="B4896" t="s">
        <v>9</v>
      </c>
      <c r="C4896" t="s">
        <v>9</v>
      </c>
      <c r="D4896" t="s">
        <v>9</v>
      </c>
      <c r="E4896">
        <f>SUM(E4894:E4895)</f>
        <v>1374.0029</v>
      </c>
    </row>
    <row r="4898" spans="1:5" x14ac:dyDescent="0.25">
      <c r="A4898" s="3" t="s">
        <v>1215</v>
      </c>
      <c r="B4898" t="s">
        <v>1193</v>
      </c>
    </row>
    <row r="4899" spans="1:5" ht="30" x14ac:dyDescent="0.25">
      <c r="A4899" s="3" t="s">
        <v>1787</v>
      </c>
    </row>
    <row r="4900" spans="1:5" x14ac:dyDescent="0.25">
      <c r="A4900" s="3" t="s">
        <v>166</v>
      </c>
    </row>
    <row r="4902" spans="1:5" x14ac:dyDescent="0.25">
      <c r="A4902" s="3" t="s">
        <v>156</v>
      </c>
      <c r="B4902" t="s">
        <v>157</v>
      </c>
      <c r="C4902" t="s">
        <v>158</v>
      </c>
      <c r="D4902" t="s">
        <v>159</v>
      </c>
      <c r="E4902" t="s">
        <v>160</v>
      </c>
    </row>
    <row r="4903" spans="1:5" x14ac:dyDescent="0.25">
      <c r="A4903" s="3" t="s">
        <v>1388</v>
      </c>
      <c r="B4903" t="s">
        <v>161</v>
      </c>
      <c r="C4903">
        <v>7.3772000000000002</v>
      </c>
      <c r="D4903">
        <v>8.6199999999999992</v>
      </c>
      <c r="E4903">
        <f>ROUND((C4903*D4903),4)</f>
        <v>63.591500000000003</v>
      </c>
    </row>
    <row r="4904" spans="1:5" x14ac:dyDescent="0.25">
      <c r="A4904" s="3" t="s">
        <v>1389</v>
      </c>
      <c r="B4904" t="s">
        <v>161</v>
      </c>
      <c r="C4904">
        <v>7.3772000000000002</v>
      </c>
      <c r="D4904">
        <v>11.31</v>
      </c>
      <c r="E4904">
        <f>ROUND((C4904*D4904),4)</f>
        <v>83.436099999999996</v>
      </c>
    </row>
    <row r="4905" spans="1:5" x14ac:dyDescent="0.25">
      <c r="A4905" s="3" t="s">
        <v>162</v>
      </c>
      <c r="B4905" t="s">
        <v>9</v>
      </c>
      <c r="C4905" t="s">
        <v>9</v>
      </c>
      <c r="D4905" t="s">
        <v>9</v>
      </c>
      <c r="E4905">
        <f>SUM(E4903:E4904)</f>
        <v>147.02760000000001</v>
      </c>
    </row>
    <row r="4907" spans="1:5" x14ac:dyDescent="0.25">
      <c r="A4907" s="3" t="s">
        <v>167</v>
      </c>
      <c r="B4907" t="s">
        <v>157</v>
      </c>
      <c r="C4907" t="s">
        <v>158</v>
      </c>
      <c r="D4907" t="s">
        <v>159</v>
      </c>
      <c r="E4907" t="s">
        <v>160</v>
      </c>
    </row>
    <row r="4908" spans="1:5" x14ac:dyDescent="0.25">
      <c r="A4908" s="3" t="s">
        <v>1244</v>
      </c>
      <c r="B4908" t="s">
        <v>168</v>
      </c>
      <c r="C4908">
        <v>4.2787760000000001E-2</v>
      </c>
      <c r="D4908">
        <v>6.93</v>
      </c>
      <c r="E4908">
        <f t="shared" ref="E4908:E4925" si="125">ROUND((C4908*D4908),4)</f>
        <v>0.29649999999999999</v>
      </c>
    </row>
    <row r="4909" spans="1:5" x14ac:dyDescent="0.25">
      <c r="A4909" s="3" t="s">
        <v>1245</v>
      </c>
      <c r="B4909" t="s">
        <v>186</v>
      </c>
      <c r="C4909">
        <v>0.20361072</v>
      </c>
      <c r="D4909">
        <v>33.270000000000003</v>
      </c>
      <c r="E4909">
        <f t="shared" si="125"/>
        <v>6.7740999999999998</v>
      </c>
    </row>
    <row r="4910" spans="1:5" x14ac:dyDescent="0.25">
      <c r="A4910" s="3" t="s">
        <v>1246</v>
      </c>
      <c r="B4910" t="s">
        <v>168</v>
      </c>
      <c r="C4910">
        <v>0.20361072</v>
      </c>
      <c r="D4910">
        <v>27.73</v>
      </c>
      <c r="E4910">
        <f t="shared" si="125"/>
        <v>5.6460999999999997</v>
      </c>
    </row>
    <row r="4911" spans="1:5" x14ac:dyDescent="0.25">
      <c r="A4911" s="3" t="s">
        <v>1247</v>
      </c>
      <c r="B4911" t="s">
        <v>168</v>
      </c>
      <c r="C4911">
        <v>0.20361072</v>
      </c>
      <c r="D4911">
        <v>11.73</v>
      </c>
      <c r="E4911">
        <f t="shared" si="125"/>
        <v>2.3883999999999999</v>
      </c>
    </row>
    <row r="4912" spans="1:5" x14ac:dyDescent="0.25">
      <c r="A4912" s="3" t="s">
        <v>1248</v>
      </c>
      <c r="B4912" t="s">
        <v>168</v>
      </c>
      <c r="C4912">
        <v>4.2787760000000001E-2</v>
      </c>
      <c r="D4912">
        <v>93.94</v>
      </c>
      <c r="E4912">
        <f t="shared" si="125"/>
        <v>4.0194999999999999</v>
      </c>
    </row>
    <row r="4913" spans="1:5" ht="30" x14ac:dyDescent="0.25">
      <c r="A4913" s="3" t="s">
        <v>1390</v>
      </c>
      <c r="B4913" t="s">
        <v>176</v>
      </c>
      <c r="C4913">
        <v>6.867</v>
      </c>
      <c r="D4913">
        <v>32.94</v>
      </c>
      <c r="E4913">
        <f t="shared" si="125"/>
        <v>226.19900000000001</v>
      </c>
    </row>
    <row r="4914" spans="1:5" ht="30" x14ac:dyDescent="0.25">
      <c r="A4914" s="3" t="s">
        <v>1440</v>
      </c>
      <c r="B4914" t="s">
        <v>176</v>
      </c>
      <c r="C4914">
        <v>3.27</v>
      </c>
      <c r="D4914">
        <v>26.24</v>
      </c>
      <c r="E4914">
        <f t="shared" si="125"/>
        <v>85.8048</v>
      </c>
    </row>
    <row r="4915" spans="1:5" ht="30" x14ac:dyDescent="0.25">
      <c r="A4915" s="3" t="s">
        <v>1392</v>
      </c>
      <c r="B4915" t="s">
        <v>179</v>
      </c>
      <c r="C4915">
        <v>6.8860000000000001</v>
      </c>
      <c r="D4915">
        <v>28.57</v>
      </c>
      <c r="E4915">
        <f t="shared" si="125"/>
        <v>196.733</v>
      </c>
    </row>
    <row r="4916" spans="1:5" ht="30" x14ac:dyDescent="0.25">
      <c r="A4916" s="3" t="s">
        <v>1250</v>
      </c>
      <c r="B4916" t="s">
        <v>168</v>
      </c>
      <c r="C4916">
        <v>4.2787760000000001E-2</v>
      </c>
      <c r="D4916">
        <v>16</v>
      </c>
      <c r="E4916">
        <f t="shared" si="125"/>
        <v>0.68459999999999999</v>
      </c>
    </row>
    <row r="4917" spans="1:5" x14ac:dyDescent="0.25">
      <c r="A4917" s="3" t="s">
        <v>1251</v>
      </c>
      <c r="B4917" t="s">
        <v>186</v>
      </c>
      <c r="C4917">
        <v>0.20361072</v>
      </c>
      <c r="D4917">
        <v>8.9</v>
      </c>
      <c r="E4917">
        <f t="shared" si="125"/>
        <v>1.8121</v>
      </c>
    </row>
    <row r="4918" spans="1:5" x14ac:dyDescent="0.25">
      <c r="A4918" s="3" t="s">
        <v>1442</v>
      </c>
      <c r="B4918" t="s">
        <v>179</v>
      </c>
      <c r="C4918">
        <v>1</v>
      </c>
      <c r="D4918">
        <v>8.67</v>
      </c>
      <c r="E4918">
        <f t="shared" si="125"/>
        <v>8.67</v>
      </c>
    </row>
    <row r="4919" spans="1:5" ht="30" x14ac:dyDescent="0.25">
      <c r="A4919" s="3" t="s">
        <v>1443</v>
      </c>
      <c r="B4919" t="s">
        <v>168</v>
      </c>
      <c r="C4919">
        <v>4</v>
      </c>
      <c r="D4919">
        <v>8.2200000000000006</v>
      </c>
      <c r="E4919">
        <f t="shared" si="125"/>
        <v>32.880000000000003</v>
      </c>
    </row>
    <row r="4920" spans="1:5" x14ac:dyDescent="0.25">
      <c r="A4920" s="3" t="s">
        <v>1444</v>
      </c>
      <c r="B4920" t="s">
        <v>168</v>
      </c>
      <c r="C4920">
        <v>16</v>
      </c>
      <c r="D4920">
        <v>13.52</v>
      </c>
      <c r="E4920">
        <f t="shared" si="125"/>
        <v>216.32</v>
      </c>
    </row>
    <row r="4921" spans="1:5" x14ac:dyDescent="0.25">
      <c r="A4921" s="3" t="s">
        <v>1445</v>
      </c>
      <c r="B4921" t="s">
        <v>170</v>
      </c>
      <c r="C4921">
        <v>5</v>
      </c>
      <c r="D4921">
        <v>9.76</v>
      </c>
      <c r="E4921">
        <f t="shared" si="125"/>
        <v>48.8</v>
      </c>
    </row>
    <row r="4922" spans="1:5" ht="30" x14ac:dyDescent="0.25">
      <c r="A4922" s="3" t="s">
        <v>1222</v>
      </c>
      <c r="B4922" t="s">
        <v>161</v>
      </c>
      <c r="C4922">
        <v>14.7544</v>
      </c>
      <c r="D4922">
        <v>0.6</v>
      </c>
      <c r="E4922">
        <f t="shared" si="125"/>
        <v>8.8526000000000007</v>
      </c>
    </row>
    <row r="4923" spans="1:5" ht="30" x14ac:dyDescent="0.25">
      <c r="A4923" s="3" t="s">
        <v>1223</v>
      </c>
      <c r="B4923" t="s">
        <v>161</v>
      </c>
      <c r="C4923">
        <v>14.7544</v>
      </c>
      <c r="D4923">
        <v>0.7</v>
      </c>
      <c r="E4923">
        <f t="shared" si="125"/>
        <v>10.328099999999999</v>
      </c>
    </row>
    <row r="4924" spans="1:5" ht="30" x14ac:dyDescent="0.25">
      <c r="A4924" s="3" t="s">
        <v>1224</v>
      </c>
      <c r="B4924" t="s">
        <v>161</v>
      </c>
      <c r="C4924">
        <v>14.7544</v>
      </c>
      <c r="D4924">
        <v>0.09</v>
      </c>
      <c r="E4924">
        <f t="shared" si="125"/>
        <v>1.3279000000000001</v>
      </c>
    </row>
    <row r="4925" spans="1:5" ht="30" x14ac:dyDescent="0.25">
      <c r="A4925" s="3" t="s">
        <v>1225</v>
      </c>
      <c r="B4925" t="s">
        <v>161</v>
      </c>
      <c r="C4925">
        <v>14.7544</v>
      </c>
      <c r="D4925">
        <v>0.04</v>
      </c>
      <c r="E4925">
        <f t="shared" si="125"/>
        <v>0.59019999999999995</v>
      </c>
    </row>
    <row r="4926" spans="1:5" x14ac:dyDescent="0.25">
      <c r="A4926" s="3" t="s">
        <v>162</v>
      </c>
      <c r="B4926" t="s">
        <v>9</v>
      </c>
      <c r="C4926" t="s">
        <v>9</v>
      </c>
      <c r="D4926" t="s">
        <v>9</v>
      </c>
      <c r="E4926">
        <f>SUM(E4908:E4925)</f>
        <v>858.12689999999998</v>
      </c>
    </row>
    <row r="4928" spans="1:5" x14ac:dyDescent="0.25">
      <c r="A4928" s="3" t="s">
        <v>163</v>
      </c>
      <c r="B4928" t="s">
        <v>9</v>
      </c>
      <c r="C4928" t="s">
        <v>9</v>
      </c>
      <c r="D4928" t="s">
        <v>9</v>
      </c>
      <c r="E4928">
        <f>E4905+E4926</f>
        <v>1005.1545</v>
      </c>
    </row>
    <row r="4929" spans="1:5" x14ac:dyDescent="0.25">
      <c r="A4929" s="3" t="s">
        <v>164</v>
      </c>
      <c r="B4929" t="s">
        <v>9</v>
      </c>
      <c r="C4929" t="s">
        <v>9</v>
      </c>
      <c r="D4929" s="2">
        <v>0</v>
      </c>
      <c r="E4929">
        <f>ROUND((E4928*D4929),4)</f>
        <v>0</v>
      </c>
    </row>
    <row r="4930" spans="1:5" x14ac:dyDescent="0.25">
      <c r="A4930" s="3" t="s">
        <v>165</v>
      </c>
      <c r="B4930" t="s">
        <v>9</v>
      </c>
      <c r="C4930" t="s">
        <v>9</v>
      </c>
      <c r="D4930" t="s">
        <v>9</v>
      </c>
      <c r="E4930">
        <f>SUM(E4928:E4929)</f>
        <v>1005.1545</v>
      </c>
    </row>
    <row r="4932" spans="1:5" x14ac:dyDescent="0.25">
      <c r="A4932" s="3" t="s">
        <v>1215</v>
      </c>
      <c r="B4932" t="s">
        <v>1196</v>
      </c>
    </row>
    <row r="4933" spans="1:5" ht="30" x14ac:dyDescent="0.25">
      <c r="A4933" s="3" t="s">
        <v>1788</v>
      </c>
    </row>
    <row r="4934" spans="1:5" x14ac:dyDescent="0.25">
      <c r="A4934" s="3" t="s">
        <v>166</v>
      </c>
    </row>
    <row r="4936" spans="1:5" x14ac:dyDescent="0.25">
      <c r="A4936" s="3" t="s">
        <v>156</v>
      </c>
      <c r="B4936" t="s">
        <v>157</v>
      </c>
      <c r="C4936" t="s">
        <v>158</v>
      </c>
      <c r="D4936" t="s">
        <v>159</v>
      </c>
      <c r="E4936" t="s">
        <v>160</v>
      </c>
    </row>
    <row r="4937" spans="1:5" x14ac:dyDescent="0.25">
      <c r="A4937" s="3" t="s">
        <v>1388</v>
      </c>
      <c r="B4937" t="s">
        <v>161</v>
      </c>
      <c r="C4937">
        <v>9.3224</v>
      </c>
      <c r="D4937">
        <v>8.6199999999999992</v>
      </c>
      <c r="E4937">
        <f>ROUND((C4937*D4937),4)</f>
        <v>80.359099999999998</v>
      </c>
    </row>
    <row r="4938" spans="1:5" x14ac:dyDescent="0.25">
      <c r="A4938" s="3" t="s">
        <v>1389</v>
      </c>
      <c r="B4938" t="s">
        <v>161</v>
      </c>
      <c r="C4938">
        <v>9.3224</v>
      </c>
      <c r="D4938">
        <v>11.31</v>
      </c>
      <c r="E4938">
        <f>ROUND((C4938*D4938),4)</f>
        <v>105.4363</v>
      </c>
    </row>
    <row r="4939" spans="1:5" x14ac:dyDescent="0.25">
      <c r="A4939" s="3" t="s">
        <v>162</v>
      </c>
      <c r="B4939" t="s">
        <v>9</v>
      </c>
      <c r="C4939" t="s">
        <v>9</v>
      </c>
      <c r="D4939" t="s">
        <v>9</v>
      </c>
      <c r="E4939">
        <f>SUM(E4937:E4938)</f>
        <v>185.7954</v>
      </c>
    </row>
    <row r="4941" spans="1:5" x14ac:dyDescent="0.25">
      <c r="A4941" s="3" t="s">
        <v>167</v>
      </c>
      <c r="B4941" t="s">
        <v>157</v>
      </c>
      <c r="C4941" t="s">
        <v>158</v>
      </c>
      <c r="D4941" t="s">
        <v>159</v>
      </c>
      <c r="E4941" t="s">
        <v>160</v>
      </c>
    </row>
    <row r="4942" spans="1:5" x14ac:dyDescent="0.25">
      <c r="A4942" s="3" t="s">
        <v>1244</v>
      </c>
      <c r="B4942" t="s">
        <v>168</v>
      </c>
      <c r="C4942">
        <v>5.406992E-2</v>
      </c>
      <c r="D4942">
        <v>6.93</v>
      </c>
      <c r="E4942">
        <f t="shared" ref="E4942:E4959" si="126">ROUND((C4942*D4942),4)</f>
        <v>0.37469999999999998</v>
      </c>
    </row>
    <row r="4943" spans="1:5" x14ac:dyDescent="0.25">
      <c r="A4943" s="3" t="s">
        <v>1245</v>
      </c>
      <c r="B4943" t="s">
        <v>186</v>
      </c>
      <c r="C4943">
        <v>0.25729824000000001</v>
      </c>
      <c r="D4943">
        <v>33.270000000000003</v>
      </c>
      <c r="E4943">
        <f t="shared" si="126"/>
        <v>8.5602999999999998</v>
      </c>
    </row>
    <row r="4944" spans="1:5" x14ac:dyDescent="0.25">
      <c r="A4944" s="3" t="s">
        <v>1246</v>
      </c>
      <c r="B4944" t="s">
        <v>168</v>
      </c>
      <c r="C4944">
        <v>0.25729824000000001</v>
      </c>
      <c r="D4944">
        <v>27.73</v>
      </c>
      <c r="E4944">
        <f t="shared" si="126"/>
        <v>7.1349</v>
      </c>
    </row>
    <row r="4945" spans="1:5" x14ac:dyDescent="0.25">
      <c r="A4945" s="3" t="s">
        <v>1247</v>
      </c>
      <c r="B4945" t="s">
        <v>168</v>
      </c>
      <c r="C4945">
        <v>0.25729824000000001</v>
      </c>
      <c r="D4945">
        <v>11.73</v>
      </c>
      <c r="E4945">
        <f t="shared" si="126"/>
        <v>3.0181</v>
      </c>
    </row>
    <row r="4946" spans="1:5" x14ac:dyDescent="0.25">
      <c r="A4946" s="3" t="s">
        <v>1248</v>
      </c>
      <c r="B4946" t="s">
        <v>168</v>
      </c>
      <c r="C4946">
        <v>5.406992E-2</v>
      </c>
      <c r="D4946">
        <v>93.94</v>
      </c>
      <c r="E4946">
        <f t="shared" si="126"/>
        <v>5.0792999999999999</v>
      </c>
    </row>
    <row r="4947" spans="1:5" ht="30" x14ac:dyDescent="0.25">
      <c r="A4947" s="3" t="s">
        <v>1390</v>
      </c>
      <c r="B4947" t="s">
        <v>176</v>
      </c>
      <c r="C4947">
        <v>11.214</v>
      </c>
      <c r="D4947">
        <v>32.94</v>
      </c>
      <c r="E4947">
        <f t="shared" si="126"/>
        <v>369.38920000000002</v>
      </c>
    </row>
    <row r="4948" spans="1:5" ht="30" x14ac:dyDescent="0.25">
      <c r="A4948" s="3" t="s">
        <v>1440</v>
      </c>
      <c r="B4948" t="s">
        <v>176</v>
      </c>
      <c r="C4948">
        <v>5.34</v>
      </c>
      <c r="D4948">
        <v>26.24</v>
      </c>
      <c r="E4948">
        <f t="shared" si="126"/>
        <v>140.1216</v>
      </c>
    </row>
    <row r="4949" spans="1:5" ht="30" x14ac:dyDescent="0.25">
      <c r="A4949" s="3" t="s">
        <v>1392</v>
      </c>
      <c r="B4949" t="s">
        <v>179</v>
      </c>
      <c r="C4949">
        <v>10.612</v>
      </c>
      <c r="D4949">
        <v>28.57</v>
      </c>
      <c r="E4949">
        <f t="shared" si="126"/>
        <v>303.1848</v>
      </c>
    </row>
    <row r="4950" spans="1:5" ht="30" x14ac:dyDescent="0.25">
      <c r="A4950" s="3" t="s">
        <v>1250</v>
      </c>
      <c r="B4950" t="s">
        <v>168</v>
      </c>
      <c r="C4950">
        <v>5.406992E-2</v>
      </c>
      <c r="D4950">
        <v>16</v>
      </c>
      <c r="E4950">
        <f t="shared" si="126"/>
        <v>0.86509999999999998</v>
      </c>
    </row>
    <row r="4951" spans="1:5" x14ac:dyDescent="0.25">
      <c r="A4951" s="3" t="s">
        <v>1251</v>
      </c>
      <c r="B4951" t="s">
        <v>186</v>
      </c>
      <c r="C4951">
        <v>0.25729824000000001</v>
      </c>
      <c r="D4951">
        <v>8.9</v>
      </c>
      <c r="E4951">
        <f t="shared" si="126"/>
        <v>2.29</v>
      </c>
    </row>
    <row r="4952" spans="1:5" x14ac:dyDescent="0.25">
      <c r="A4952" s="3" t="s">
        <v>1442</v>
      </c>
      <c r="B4952" t="s">
        <v>179</v>
      </c>
      <c r="C4952">
        <v>1</v>
      </c>
      <c r="D4952">
        <v>8.67</v>
      </c>
      <c r="E4952">
        <f t="shared" si="126"/>
        <v>8.67</v>
      </c>
    </row>
    <row r="4953" spans="1:5" ht="30" x14ac:dyDescent="0.25">
      <c r="A4953" s="3" t="s">
        <v>1443</v>
      </c>
      <c r="B4953" t="s">
        <v>168</v>
      </c>
      <c r="C4953">
        <v>8</v>
      </c>
      <c r="D4953">
        <v>8.2200000000000006</v>
      </c>
      <c r="E4953">
        <f t="shared" si="126"/>
        <v>65.760000000000005</v>
      </c>
    </row>
    <row r="4954" spans="1:5" x14ac:dyDescent="0.25">
      <c r="A4954" s="3" t="s">
        <v>1444</v>
      </c>
      <c r="B4954" t="s">
        <v>168</v>
      </c>
      <c r="C4954">
        <v>32</v>
      </c>
      <c r="D4954">
        <v>13.52</v>
      </c>
      <c r="E4954">
        <f t="shared" si="126"/>
        <v>432.64</v>
      </c>
    </row>
    <row r="4955" spans="1:5" x14ac:dyDescent="0.25">
      <c r="A4955" s="3" t="s">
        <v>1445</v>
      </c>
      <c r="B4955" t="s">
        <v>170</v>
      </c>
      <c r="C4955">
        <v>10</v>
      </c>
      <c r="D4955">
        <v>9.76</v>
      </c>
      <c r="E4955">
        <f t="shared" si="126"/>
        <v>97.6</v>
      </c>
    </row>
    <row r="4956" spans="1:5" ht="30" x14ac:dyDescent="0.25">
      <c r="A4956" s="3" t="s">
        <v>1222</v>
      </c>
      <c r="B4956" t="s">
        <v>161</v>
      </c>
      <c r="C4956">
        <v>18.6448</v>
      </c>
      <c r="D4956">
        <v>0.6</v>
      </c>
      <c r="E4956">
        <f t="shared" si="126"/>
        <v>11.1869</v>
      </c>
    </row>
    <row r="4957" spans="1:5" ht="30" x14ac:dyDescent="0.25">
      <c r="A4957" s="3" t="s">
        <v>1223</v>
      </c>
      <c r="B4957" t="s">
        <v>161</v>
      </c>
      <c r="C4957">
        <v>18.6448</v>
      </c>
      <c r="D4957">
        <v>0.7</v>
      </c>
      <c r="E4957">
        <f t="shared" si="126"/>
        <v>13.051399999999999</v>
      </c>
    </row>
    <row r="4958" spans="1:5" ht="30" x14ac:dyDescent="0.25">
      <c r="A4958" s="3" t="s">
        <v>1224</v>
      </c>
      <c r="B4958" t="s">
        <v>161</v>
      </c>
      <c r="C4958">
        <v>18.6448</v>
      </c>
      <c r="D4958">
        <v>0.09</v>
      </c>
      <c r="E4958">
        <f t="shared" si="126"/>
        <v>1.6779999999999999</v>
      </c>
    </row>
    <row r="4959" spans="1:5" ht="30" x14ac:dyDescent="0.25">
      <c r="A4959" s="3" t="s">
        <v>1225</v>
      </c>
      <c r="B4959" t="s">
        <v>161</v>
      </c>
      <c r="C4959">
        <v>18.6448</v>
      </c>
      <c r="D4959">
        <v>0.04</v>
      </c>
      <c r="E4959">
        <f t="shared" si="126"/>
        <v>0.74580000000000002</v>
      </c>
    </row>
    <row r="4960" spans="1:5" x14ac:dyDescent="0.25">
      <c r="A4960" s="3" t="s">
        <v>162</v>
      </c>
      <c r="B4960" t="s">
        <v>9</v>
      </c>
      <c r="C4960" t="s">
        <v>9</v>
      </c>
      <c r="D4960" t="s">
        <v>9</v>
      </c>
      <c r="E4960">
        <f>SUM(E4942:E4959)</f>
        <v>1471.3500999999999</v>
      </c>
    </row>
    <row r="4962" spans="1:5" x14ac:dyDescent="0.25">
      <c r="A4962" s="3" t="s">
        <v>163</v>
      </c>
      <c r="B4962" t="s">
        <v>9</v>
      </c>
      <c r="C4962" t="s">
        <v>9</v>
      </c>
      <c r="D4962" t="s">
        <v>9</v>
      </c>
      <c r="E4962">
        <f>E4939+E4960</f>
        <v>1657.1454999999999</v>
      </c>
    </row>
    <row r="4963" spans="1:5" x14ac:dyDescent="0.25">
      <c r="A4963" s="3" t="s">
        <v>164</v>
      </c>
      <c r="B4963" t="s">
        <v>9</v>
      </c>
      <c r="C4963" t="s">
        <v>9</v>
      </c>
      <c r="D4963" s="2">
        <v>0</v>
      </c>
      <c r="E4963">
        <f>ROUND((E4962*D4963),4)</f>
        <v>0</v>
      </c>
    </row>
    <row r="4964" spans="1:5" x14ac:dyDescent="0.25">
      <c r="A4964" s="3" t="s">
        <v>165</v>
      </c>
      <c r="B4964" t="s">
        <v>9</v>
      </c>
      <c r="C4964" t="s">
        <v>9</v>
      </c>
      <c r="D4964" t="s">
        <v>9</v>
      </c>
      <c r="E4964">
        <f>SUM(E4962:E4963)</f>
        <v>1657.1454999999999</v>
      </c>
    </row>
    <row r="4966" spans="1:5" x14ac:dyDescent="0.25">
      <c r="A4966" s="3" t="s">
        <v>1215</v>
      </c>
      <c r="B4966" t="s">
        <v>1200</v>
      </c>
    </row>
    <row r="4967" spans="1:5" ht="30" x14ac:dyDescent="0.25">
      <c r="A4967" s="3" t="s">
        <v>1789</v>
      </c>
    </row>
    <row r="4968" spans="1:5" x14ac:dyDescent="0.25">
      <c r="A4968" s="3" t="s">
        <v>166</v>
      </c>
    </row>
    <row r="4970" spans="1:5" x14ac:dyDescent="0.25">
      <c r="A4970" s="3" t="s">
        <v>156</v>
      </c>
      <c r="B4970" t="s">
        <v>157</v>
      </c>
      <c r="C4970" t="s">
        <v>158</v>
      </c>
      <c r="D4970" t="s">
        <v>159</v>
      </c>
      <c r="E4970" t="s">
        <v>160</v>
      </c>
    </row>
    <row r="4971" spans="1:5" x14ac:dyDescent="0.25">
      <c r="A4971" s="3" t="s">
        <v>1388</v>
      </c>
      <c r="B4971" t="s">
        <v>161</v>
      </c>
      <c r="C4971">
        <v>1.2</v>
      </c>
      <c r="D4971">
        <v>8.6199999999999992</v>
      </c>
      <c r="E4971">
        <f t="shared" ref="E4971:E4976" si="127">ROUND((C4971*D4971),4)</f>
        <v>10.343999999999999</v>
      </c>
    </row>
    <row r="4972" spans="1:5" x14ac:dyDescent="0.25">
      <c r="A4972" s="3" t="s">
        <v>1389</v>
      </c>
      <c r="B4972" t="s">
        <v>161</v>
      </c>
      <c r="C4972">
        <v>1.2</v>
      </c>
      <c r="D4972">
        <v>11.31</v>
      </c>
      <c r="E4972">
        <f t="shared" si="127"/>
        <v>13.571999999999999</v>
      </c>
    </row>
    <row r="4973" spans="1:5" x14ac:dyDescent="0.25">
      <c r="A4973" s="3" t="s">
        <v>1452</v>
      </c>
      <c r="B4973" t="s">
        <v>161</v>
      </c>
      <c r="C4973">
        <v>5</v>
      </c>
      <c r="D4973">
        <v>11.48</v>
      </c>
      <c r="E4973">
        <f t="shared" si="127"/>
        <v>57.4</v>
      </c>
    </row>
    <row r="4974" spans="1:5" x14ac:dyDescent="0.25">
      <c r="A4974" s="3" t="s">
        <v>1476</v>
      </c>
      <c r="B4974" t="s">
        <v>161</v>
      </c>
      <c r="C4974">
        <v>5</v>
      </c>
      <c r="D4974">
        <v>10.84</v>
      </c>
      <c r="E4974">
        <f t="shared" si="127"/>
        <v>54.2</v>
      </c>
    </row>
    <row r="4975" spans="1:5" x14ac:dyDescent="0.25">
      <c r="A4975" s="3" t="s">
        <v>1242</v>
      </c>
      <c r="B4975" t="s">
        <v>161</v>
      </c>
      <c r="C4975">
        <v>5</v>
      </c>
      <c r="D4975">
        <v>7.68</v>
      </c>
      <c r="E4975">
        <f t="shared" si="127"/>
        <v>38.4</v>
      </c>
    </row>
    <row r="4976" spans="1:5" x14ac:dyDescent="0.25">
      <c r="A4976" s="3" t="s">
        <v>1448</v>
      </c>
      <c r="B4976" t="s">
        <v>161</v>
      </c>
      <c r="C4976">
        <v>5</v>
      </c>
      <c r="D4976">
        <v>9.9</v>
      </c>
      <c r="E4976">
        <f t="shared" si="127"/>
        <v>49.5</v>
      </c>
    </row>
    <row r="4977" spans="1:5" x14ac:dyDescent="0.25">
      <c r="A4977" s="3" t="s">
        <v>162</v>
      </c>
      <c r="B4977" t="s">
        <v>9</v>
      </c>
      <c r="C4977" t="s">
        <v>9</v>
      </c>
      <c r="D4977" t="s">
        <v>9</v>
      </c>
      <c r="E4977">
        <f>SUM(E4971:E4976)</f>
        <v>223.41600000000003</v>
      </c>
    </row>
    <row r="4979" spans="1:5" x14ac:dyDescent="0.25">
      <c r="A4979" s="3" t="s">
        <v>167</v>
      </c>
      <c r="B4979" t="s">
        <v>157</v>
      </c>
      <c r="C4979" t="s">
        <v>158</v>
      </c>
      <c r="D4979" t="s">
        <v>159</v>
      </c>
      <c r="E4979" t="s">
        <v>160</v>
      </c>
    </row>
    <row r="4980" spans="1:5" x14ac:dyDescent="0.25">
      <c r="A4980" s="3" t="s">
        <v>1244</v>
      </c>
      <c r="B4980" t="s">
        <v>168</v>
      </c>
      <c r="C4980">
        <v>6.4960000000000004E-2</v>
      </c>
      <c r="D4980">
        <v>6.93</v>
      </c>
      <c r="E4980">
        <f t="shared" ref="E4980:E4997" si="128">ROUND((C4980*D4980),4)</f>
        <v>0.45019999999999999</v>
      </c>
    </row>
    <row r="4981" spans="1:5" x14ac:dyDescent="0.25">
      <c r="A4981" s="3" t="s">
        <v>1245</v>
      </c>
      <c r="B4981" t="s">
        <v>186</v>
      </c>
      <c r="C4981">
        <v>0.30912000000000001</v>
      </c>
      <c r="D4981">
        <v>33.270000000000003</v>
      </c>
      <c r="E4981">
        <f t="shared" si="128"/>
        <v>10.2844</v>
      </c>
    </row>
    <row r="4982" spans="1:5" x14ac:dyDescent="0.25">
      <c r="A4982" s="3" t="s">
        <v>1477</v>
      </c>
      <c r="B4982" t="s">
        <v>176</v>
      </c>
      <c r="C4982">
        <v>2.65</v>
      </c>
      <c r="D4982">
        <v>252.72</v>
      </c>
      <c r="E4982">
        <f t="shared" si="128"/>
        <v>669.70799999999997</v>
      </c>
    </row>
    <row r="4983" spans="1:5" x14ac:dyDescent="0.25">
      <c r="A4983" s="3" t="s">
        <v>1246</v>
      </c>
      <c r="B4983" t="s">
        <v>168</v>
      </c>
      <c r="C4983">
        <v>0.30912000000000001</v>
      </c>
      <c r="D4983">
        <v>27.73</v>
      </c>
      <c r="E4983">
        <f t="shared" si="128"/>
        <v>8.5718999999999994</v>
      </c>
    </row>
    <row r="4984" spans="1:5" x14ac:dyDescent="0.25">
      <c r="A4984" s="3" t="s">
        <v>1247</v>
      </c>
      <c r="B4984" t="s">
        <v>168</v>
      </c>
      <c r="C4984">
        <v>0.30912000000000001</v>
      </c>
      <c r="D4984">
        <v>11.73</v>
      </c>
      <c r="E4984">
        <f t="shared" si="128"/>
        <v>3.6259999999999999</v>
      </c>
    </row>
    <row r="4985" spans="1:5" x14ac:dyDescent="0.25">
      <c r="A4985" s="3" t="s">
        <v>1248</v>
      </c>
      <c r="B4985" t="s">
        <v>168</v>
      </c>
      <c r="C4985">
        <v>6.4960000000000004E-2</v>
      </c>
      <c r="D4985">
        <v>93.94</v>
      </c>
      <c r="E4985">
        <f t="shared" si="128"/>
        <v>6.1022999999999996</v>
      </c>
    </row>
    <row r="4986" spans="1:5" ht="30" x14ac:dyDescent="0.25">
      <c r="A4986" s="3" t="s">
        <v>1250</v>
      </c>
      <c r="B4986" t="s">
        <v>168</v>
      </c>
      <c r="C4986">
        <v>6.4960000000000004E-2</v>
      </c>
      <c r="D4986">
        <v>16</v>
      </c>
      <c r="E4986">
        <f t="shared" si="128"/>
        <v>1.0394000000000001</v>
      </c>
    </row>
    <row r="4987" spans="1:5" x14ac:dyDescent="0.25">
      <c r="A4987" s="3" t="s">
        <v>1251</v>
      </c>
      <c r="B4987" t="s">
        <v>186</v>
      </c>
      <c r="C4987">
        <v>0.30912000000000001</v>
      </c>
      <c r="D4987">
        <v>8.9</v>
      </c>
      <c r="E4987">
        <f t="shared" si="128"/>
        <v>2.7511999999999999</v>
      </c>
    </row>
    <row r="4988" spans="1:5" x14ac:dyDescent="0.25">
      <c r="A4988" s="3" t="s">
        <v>1449</v>
      </c>
      <c r="B4988" t="s">
        <v>179</v>
      </c>
      <c r="C4988">
        <v>1.5</v>
      </c>
      <c r="D4988">
        <v>4.41</v>
      </c>
      <c r="E4988">
        <f t="shared" si="128"/>
        <v>6.6150000000000002</v>
      </c>
    </row>
    <row r="4989" spans="1:5" ht="30" x14ac:dyDescent="0.25">
      <c r="A4989" s="3" t="s">
        <v>1443</v>
      </c>
      <c r="B4989" t="s">
        <v>168</v>
      </c>
      <c r="C4989">
        <v>4</v>
      </c>
      <c r="D4989">
        <v>8.2200000000000006</v>
      </c>
      <c r="E4989">
        <f t="shared" si="128"/>
        <v>32.880000000000003</v>
      </c>
    </row>
    <row r="4990" spans="1:5" x14ac:dyDescent="0.25">
      <c r="A4990" s="3" t="s">
        <v>1444</v>
      </c>
      <c r="B4990" t="s">
        <v>168</v>
      </c>
      <c r="C4990">
        <v>8</v>
      </c>
      <c r="D4990">
        <v>13.52</v>
      </c>
      <c r="E4990">
        <f t="shared" si="128"/>
        <v>108.16</v>
      </c>
    </row>
    <row r="4991" spans="1:5" x14ac:dyDescent="0.25">
      <c r="A4991" s="3" t="s">
        <v>1445</v>
      </c>
      <c r="B4991" t="s">
        <v>170</v>
      </c>
      <c r="C4991">
        <v>10</v>
      </c>
      <c r="D4991">
        <v>9.76</v>
      </c>
      <c r="E4991">
        <f t="shared" si="128"/>
        <v>97.6</v>
      </c>
    </row>
    <row r="4992" spans="1:5" x14ac:dyDescent="0.25">
      <c r="A4992" s="3" t="s">
        <v>1790</v>
      </c>
      <c r="B4992" t="s">
        <v>170</v>
      </c>
      <c r="C4992">
        <v>5</v>
      </c>
      <c r="D4992">
        <v>4.82</v>
      </c>
      <c r="E4992">
        <f t="shared" si="128"/>
        <v>24.1</v>
      </c>
    </row>
    <row r="4993" spans="1:5" x14ac:dyDescent="0.25">
      <c r="A4993" s="3" t="s">
        <v>1791</v>
      </c>
      <c r="B4993" t="s">
        <v>176</v>
      </c>
      <c r="C4993">
        <v>9.8000000000000007</v>
      </c>
      <c r="D4993">
        <v>137.44999999999999</v>
      </c>
      <c r="E4993">
        <f t="shared" si="128"/>
        <v>1347.01</v>
      </c>
    </row>
    <row r="4994" spans="1:5" ht="30" x14ac:dyDescent="0.25">
      <c r="A4994" s="3" t="s">
        <v>1222</v>
      </c>
      <c r="B4994" t="s">
        <v>161</v>
      </c>
      <c r="C4994">
        <v>22.4</v>
      </c>
      <c r="D4994">
        <v>0.6</v>
      </c>
      <c r="E4994">
        <f t="shared" si="128"/>
        <v>13.44</v>
      </c>
    </row>
    <row r="4995" spans="1:5" ht="30" x14ac:dyDescent="0.25">
      <c r="A4995" s="3" t="s">
        <v>1223</v>
      </c>
      <c r="B4995" t="s">
        <v>161</v>
      </c>
      <c r="C4995">
        <v>22.4</v>
      </c>
      <c r="D4995">
        <v>0.7</v>
      </c>
      <c r="E4995">
        <f t="shared" si="128"/>
        <v>15.68</v>
      </c>
    </row>
    <row r="4996" spans="1:5" ht="30" x14ac:dyDescent="0.25">
      <c r="A4996" s="3" t="s">
        <v>1224</v>
      </c>
      <c r="B4996" t="s">
        <v>161</v>
      </c>
      <c r="C4996">
        <v>22.4</v>
      </c>
      <c r="D4996">
        <v>0.09</v>
      </c>
      <c r="E4996">
        <f t="shared" si="128"/>
        <v>2.016</v>
      </c>
    </row>
    <row r="4997" spans="1:5" ht="30" x14ac:dyDescent="0.25">
      <c r="A4997" s="3" t="s">
        <v>1225</v>
      </c>
      <c r="B4997" t="s">
        <v>161</v>
      </c>
      <c r="C4997">
        <v>22.4</v>
      </c>
      <c r="D4997">
        <v>0.04</v>
      </c>
      <c r="E4997">
        <f t="shared" si="128"/>
        <v>0.89600000000000002</v>
      </c>
    </row>
    <row r="4998" spans="1:5" x14ac:dyDescent="0.25">
      <c r="A4998" s="3" t="s">
        <v>162</v>
      </c>
      <c r="B4998" t="s">
        <v>9</v>
      </c>
      <c r="C4998" t="s">
        <v>9</v>
      </c>
      <c r="D4998" t="s">
        <v>9</v>
      </c>
      <c r="E4998">
        <f>SUM(E4980:E4997)</f>
        <v>2350.9304000000002</v>
      </c>
    </row>
    <row r="5000" spans="1:5" x14ac:dyDescent="0.25">
      <c r="A5000" s="3" t="s">
        <v>163</v>
      </c>
      <c r="B5000" t="s">
        <v>9</v>
      </c>
      <c r="C5000" t="s">
        <v>9</v>
      </c>
      <c r="D5000" t="s">
        <v>9</v>
      </c>
      <c r="E5000">
        <f>E4977+E4998</f>
        <v>2574.3464000000004</v>
      </c>
    </row>
    <row r="5001" spans="1:5" x14ac:dyDescent="0.25">
      <c r="A5001" s="3" t="s">
        <v>164</v>
      </c>
      <c r="B5001" t="s">
        <v>9</v>
      </c>
      <c r="C5001" t="s">
        <v>9</v>
      </c>
      <c r="D5001" s="2">
        <v>0</v>
      </c>
      <c r="E5001">
        <f>ROUND((E5000*D5001),4)</f>
        <v>0</v>
      </c>
    </row>
    <row r="5002" spans="1:5" x14ac:dyDescent="0.25">
      <c r="A5002" s="3" t="s">
        <v>165</v>
      </c>
      <c r="B5002" t="s">
        <v>9</v>
      </c>
      <c r="C5002" t="s">
        <v>9</v>
      </c>
      <c r="D5002" t="s">
        <v>9</v>
      </c>
      <c r="E5002">
        <f>SUM(E5000:E5001)</f>
        <v>2574.3464000000004</v>
      </c>
    </row>
    <row r="5004" spans="1:5" x14ac:dyDescent="0.25">
      <c r="A5004" s="3" t="s">
        <v>1215</v>
      </c>
      <c r="B5004" t="s">
        <v>1203</v>
      </c>
    </row>
    <row r="5005" spans="1:5" ht="30" x14ac:dyDescent="0.25">
      <c r="A5005" s="3" t="s">
        <v>1792</v>
      </c>
    </row>
    <row r="5006" spans="1:5" x14ac:dyDescent="0.25">
      <c r="A5006" s="3" t="s">
        <v>166</v>
      </c>
    </row>
    <row r="5008" spans="1:5" x14ac:dyDescent="0.25">
      <c r="A5008" s="3" t="s">
        <v>156</v>
      </c>
      <c r="B5008" t="s">
        <v>157</v>
      </c>
      <c r="C5008" t="s">
        <v>158</v>
      </c>
      <c r="D5008" t="s">
        <v>159</v>
      </c>
      <c r="E5008" t="s">
        <v>160</v>
      </c>
    </row>
    <row r="5009" spans="1:5" x14ac:dyDescent="0.25">
      <c r="A5009" s="3" t="s">
        <v>1388</v>
      </c>
      <c r="B5009" t="s">
        <v>161</v>
      </c>
      <c r="C5009">
        <v>16.399999999999999</v>
      </c>
      <c r="D5009">
        <v>8.6199999999999992</v>
      </c>
      <c r="E5009">
        <f t="shared" ref="E5009:E5014" si="129">ROUND((C5009*D5009),4)</f>
        <v>141.36799999999999</v>
      </c>
    </row>
    <row r="5010" spans="1:5" x14ac:dyDescent="0.25">
      <c r="A5010" s="3" t="s">
        <v>1389</v>
      </c>
      <c r="B5010" t="s">
        <v>161</v>
      </c>
      <c r="C5010">
        <v>16.399999999999999</v>
      </c>
      <c r="D5010">
        <v>11.31</v>
      </c>
      <c r="E5010">
        <f t="shared" si="129"/>
        <v>185.48400000000001</v>
      </c>
    </row>
    <row r="5011" spans="1:5" x14ac:dyDescent="0.25">
      <c r="A5011" s="3" t="s">
        <v>1452</v>
      </c>
      <c r="B5011" t="s">
        <v>161</v>
      </c>
      <c r="C5011">
        <v>5</v>
      </c>
      <c r="D5011">
        <v>11.48</v>
      </c>
      <c r="E5011">
        <f t="shared" si="129"/>
        <v>57.4</v>
      </c>
    </row>
    <row r="5012" spans="1:5" x14ac:dyDescent="0.25">
      <c r="A5012" s="3" t="s">
        <v>1476</v>
      </c>
      <c r="B5012" t="s">
        <v>161</v>
      </c>
      <c r="C5012">
        <v>5</v>
      </c>
      <c r="D5012">
        <v>10.84</v>
      </c>
      <c r="E5012">
        <f t="shared" si="129"/>
        <v>54.2</v>
      </c>
    </row>
    <row r="5013" spans="1:5" x14ac:dyDescent="0.25">
      <c r="A5013" s="3" t="s">
        <v>1242</v>
      </c>
      <c r="B5013" t="s">
        <v>161</v>
      </c>
      <c r="C5013">
        <v>5</v>
      </c>
      <c r="D5013">
        <v>7.68</v>
      </c>
      <c r="E5013">
        <f t="shared" si="129"/>
        <v>38.4</v>
      </c>
    </row>
    <row r="5014" spans="1:5" x14ac:dyDescent="0.25">
      <c r="A5014" s="3" t="s">
        <v>1448</v>
      </c>
      <c r="B5014" t="s">
        <v>161</v>
      </c>
      <c r="C5014">
        <v>5</v>
      </c>
      <c r="D5014">
        <v>9.9</v>
      </c>
      <c r="E5014">
        <f t="shared" si="129"/>
        <v>49.5</v>
      </c>
    </row>
    <row r="5015" spans="1:5" x14ac:dyDescent="0.25">
      <c r="A5015" s="3" t="s">
        <v>162</v>
      </c>
      <c r="B5015" t="s">
        <v>9</v>
      </c>
      <c r="C5015" t="s">
        <v>9</v>
      </c>
      <c r="D5015" t="s">
        <v>9</v>
      </c>
      <c r="E5015">
        <f>SUM(E5009:E5014)</f>
        <v>526.35199999999986</v>
      </c>
    </row>
    <row r="5017" spans="1:5" x14ac:dyDescent="0.25">
      <c r="A5017" s="3" t="s">
        <v>167</v>
      </c>
      <c r="B5017" t="s">
        <v>157</v>
      </c>
      <c r="C5017" t="s">
        <v>158</v>
      </c>
      <c r="D5017" t="s">
        <v>159</v>
      </c>
      <c r="E5017" t="s">
        <v>160</v>
      </c>
    </row>
    <row r="5018" spans="1:5" x14ac:dyDescent="0.25">
      <c r="A5018" s="3" t="s">
        <v>1244</v>
      </c>
      <c r="B5018" t="s">
        <v>168</v>
      </c>
      <c r="C5018">
        <v>0.15312000000000001</v>
      </c>
      <c r="D5018">
        <v>6.93</v>
      </c>
      <c r="E5018">
        <f t="shared" ref="E5018:E5033" si="130">ROUND((C5018*D5018),4)</f>
        <v>1.0610999999999999</v>
      </c>
    </row>
    <row r="5019" spans="1:5" x14ac:dyDescent="0.25">
      <c r="A5019" s="3" t="s">
        <v>1245</v>
      </c>
      <c r="B5019" t="s">
        <v>186</v>
      </c>
      <c r="C5019">
        <v>0.72863999999999995</v>
      </c>
      <c r="D5019">
        <v>33.270000000000003</v>
      </c>
      <c r="E5019">
        <f t="shared" si="130"/>
        <v>24.241900000000001</v>
      </c>
    </row>
    <row r="5020" spans="1:5" x14ac:dyDescent="0.25">
      <c r="A5020" s="3" t="s">
        <v>1477</v>
      </c>
      <c r="B5020" t="s">
        <v>176</v>
      </c>
      <c r="C5020">
        <v>4</v>
      </c>
      <c r="D5020">
        <v>252.72</v>
      </c>
      <c r="E5020">
        <f t="shared" si="130"/>
        <v>1010.88</v>
      </c>
    </row>
    <row r="5021" spans="1:5" x14ac:dyDescent="0.25">
      <c r="A5021" s="3" t="s">
        <v>1246</v>
      </c>
      <c r="B5021" t="s">
        <v>168</v>
      </c>
      <c r="C5021">
        <v>0.72863999999999995</v>
      </c>
      <c r="D5021">
        <v>27.73</v>
      </c>
      <c r="E5021">
        <f t="shared" si="130"/>
        <v>20.205200000000001</v>
      </c>
    </row>
    <row r="5022" spans="1:5" x14ac:dyDescent="0.25">
      <c r="A5022" s="3" t="s">
        <v>1247</v>
      </c>
      <c r="B5022" t="s">
        <v>168</v>
      </c>
      <c r="C5022">
        <v>0.72863999999999995</v>
      </c>
      <c r="D5022">
        <v>11.73</v>
      </c>
      <c r="E5022">
        <f t="shared" si="130"/>
        <v>8.5469000000000008</v>
      </c>
    </row>
    <row r="5023" spans="1:5" x14ac:dyDescent="0.25">
      <c r="A5023" s="3" t="s">
        <v>1248</v>
      </c>
      <c r="B5023" t="s">
        <v>168</v>
      </c>
      <c r="C5023">
        <v>0.15312000000000001</v>
      </c>
      <c r="D5023">
        <v>93.94</v>
      </c>
      <c r="E5023">
        <f t="shared" si="130"/>
        <v>14.3841</v>
      </c>
    </row>
    <row r="5024" spans="1:5" x14ac:dyDescent="0.25">
      <c r="A5024" s="3" t="s">
        <v>1765</v>
      </c>
      <c r="B5024" t="s">
        <v>168</v>
      </c>
      <c r="C5024">
        <v>8</v>
      </c>
      <c r="D5024">
        <v>21.34</v>
      </c>
      <c r="E5024">
        <f t="shared" si="130"/>
        <v>170.72</v>
      </c>
    </row>
    <row r="5025" spans="1:5" ht="30" x14ac:dyDescent="0.25">
      <c r="A5025" s="3" t="s">
        <v>1250</v>
      </c>
      <c r="B5025" t="s">
        <v>168</v>
      </c>
      <c r="C5025">
        <v>0.15312000000000001</v>
      </c>
      <c r="D5025">
        <v>16</v>
      </c>
      <c r="E5025">
        <f t="shared" si="130"/>
        <v>2.4499</v>
      </c>
    </row>
    <row r="5026" spans="1:5" x14ac:dyDescent="0.25">
      <c r="A5026" s="3" t="s">
        <v>1251</v>
      </c>
      <c r="B5026" t="s">
        <v>186</v>
      </c>
      <c r="C5026">
        <v>0.72863999999999995</v>
      </c>
      <c r="D5026">
        <v>8.9</v>
      </c>
      <c r="E5026">
        <f t="shared" si="130"/>
        <v>6.4848999999999997</v>
      </c>
    </row>
    <row r="5027" spans="1:5" x14ac:dyDescent="0.25">
      <c r="A5027" s="3" t="s">
        <v>1449</v>
      </c>
      <c r="B5027" t="s">
        <v>179</v>
      </c>
      <c r="C5027">
        <v>1.5</v>
      </c>
      <c r="D5027">
        <v>4.41</v>
      </c>
      <c r="E5027">
        <f t="shared" si="130"/>
        <v>6.6150000000000002</v>
      </c>
    </row>
    <row r="5028" spans="1:5" ht="30" x14ac:dyDescent="0.25">
      <c r="A5028" s="3" t="s">
        <v>1395</v>
      </c>
      <c r="B5028" t="s">
        <v>168</v>
      </c>
      <c r="C5028">
        <v>8</v>
      </c>
      <c r="D5028">
        <v>7.56</v>
      </c>
      <c r="E5028">
        <f t="shared" si="130"/>
        <v>60.48</v>
      </c>
    </row>
    <row r="5029" spans="1:5" x14ac:dyDescent="0.25">
      <c r="A5029" s="3" t="s">
        <v>1791</v>
      </c>
      <c r="B5029" t="s">
        <v>176</v>
      </c>
      <c r="C5029">
        <v>7.3</v>
      </c>
      <c r="D5029">
        <v>137.44999999999999</v>
      </c>
      <c r="E5029">
        <f t="shared" si="130"/>
        <v>1003.385</v>
      </c>
    </row>
    <row r="5030" spans="1:5" ht="30" x14ac:dyDescent="0.25">
      <c r="A5030" s="3" t="s">
        <v>1222</v>
      </c>
      <c r="B5030" t="s">
        <v>161</v>
      </c>
      <c r="C5030">
        <v>52.8</v>
      </c>
      <c r="D5030">
        <v>0.6</v>
      </c>
      <c r="E5030">
        <f t="shared" si="130"/>
        <v>31.68</v>
      </c>
    </row>
    <row r="5031" spans="1:5" ht="30" x14ac:dyDescent="0.25">
      <c r="A5031" s="3" t="s">
        <v>1223</v>
      </c>
      <c r="B5031" t="s">
        <v>161</v>
      </c>
      <c r="C5031">
        <v>52.8</v>
      </c>
      <c r="D5031">
        <v>0.7</v>
      </c>
      <c r="E5031">
        <f t="shared" si="130"/>
        <v>36.96</v>
      </c>
    </row>
    <row r="5032" spans="1:5" ht="30" x14ac:dyDescent="0.25">
      <c r="A5032" s="3" t="s">
        <v>1224</v>
      </c>
      <c r="B5032" t="s">
        <v>161</v>
      </c>
      <c r="C5032">
        <v>52.8</v>
      </c>
      <c r="D5032">
        <v>0.09</v>
      </c>
      <c r="E5032">
        <f t="shared" si="130"/>
        <v>4.7519999999999998</v>
      </c>
    </row>
    <row r="5033" spans="1:5" ht="30" x14ac:dyDescent="0.25">
      <c r="A5033" s="3" t="s">
        <v>1225</v>
      </c>
      <c r="B5033" t="s">
        <v>161</v>
      </c>
      <c r="C5033">
        <v>52.8</v>
      </c>
      <c r="D5033">
        <v>0.04</v>
      </c>
      <c r="E5033">
        <f t="shared" si="130"/>
        <v>2.1120000000000001</v>
      </c>
    </row>
    <row r="5034" spans="1:5" x14ac:dyDescent="0.25">
      <c r="A5034" s="3" t="s">
        <v>162</v>
      </c>
      <c r="B5034" t="s">
        <v>9</v>
      </c>
      <c r="C5034" t="s">
        <v>9</v>
      </c>
      <c r="D5034" t="s">
        <v>9</v>
      </c>
      <c r="E5034">
        <f>SUM(E5018:E5033)</f>
        <v>2404.9580000000001</v>
      </c>
    </row>
    <row r="5036" spans="1:5" x14ac:dyDescent="0.25">
      <c r="A5036" s="3" t="s">
        <v>163</v>
      </c>
      <c r="B5036" t="s">
        <v>9</v>
      </c>
      <c r="C5036" t="s">
        <v>9</v>
      </c>
      <c r="D5036" t="s">
        <v>9</v>
      </c>
      <c r="E5036">
        <f>E5015+E5034</f>
        <v>2931.31</v>
      </c>
    </row>
    <row r="5037" spans="1:5" x14ac:dyDescent="0.25">
      <c r="A5037" s="3" t="s">
        <v>164</v>
      </c>
      <c r="B5037" t="s">
        <v>9</v>
      </c>
      <c r="C5037" t="s">
        <v>9</v>
      </c>
      <c r="D5037" s="2">
        <v>0</v>
      </c>
      <c r="E5037">
        <f>ROUND((E5036*D5037),4)</f>
        <v>0</v>
      </c>
    </row>
    <row r="5038" spans="1:5" x14ac:dyDescent="0.25">
      <c r="A5038" s="3" t="s">
        <v>165</v>
      </c>
      <c r="B5038" t="s">
        <v>9</v>
      </c>
      <c r="C5038" t="s">
        <v>9</v>
      </c>
      <c r="D5038" t="s">
        <v>9</v>
      </c>
      <c r="E5038">
        <f>SUM(E5036:E5037)</f>
        <v>2931.31</v>
      </c>
    </row>
    <row r="5040" spans="1:5" x14ac:dyDescent="0.25">
      <c r="A5040" s="3" t="s">
        <v>1215</v>
      </c>
      <c r="B5040" t="s">
        <v>1206</v>
      </c>
    </row>
    <row r="5041" spans="1:5" x14ac:dyDescent="0.25">
      <c r="A5041" s="3" t="s">
        <v>1793</v>
      </c>
    </row>
    <row r="5042" spans="1:5" x14ac:dyDescent="0.25">
      <c r="A5042" s="3" t="s">
        <v>166</v>
      </c>
    </row>
    <row r="5044" spans="1:5" x14ac:dyDescent="0.25">
      <c r="A5044" s="3" t="s">
        <v>156</v>
      </c>
      <c r="B5044" t="s">
        <v>157</v>
      </c>
      <c r="C5044" t="s">
        <v>158</v>
      </c>
      <c r="D5044" t="s">
        <v>159</v>
      </c>
      <c r="E5044" t="s">
        <v>160</v>
      </c>
    </row>
    <row r="5045" spans="1:5" x14ac:dyDescent="0.25">
      <c r="A5045" s="3" t="s">
        <v>1259</v>
      </c>
      <c r="B5045" t="s">
        <v>161</v>
      </c>
      <c r="C5045">
        <v>10</v>
      </c>
      <c r="D5045">
        <v>11.48</v>
      </c>
      <c r="E5045">
        <f>ROUND((C5045*D5045),4)</f>
        <v>114.8</v>
      </c>
    </row>
    <row r="5046" spans="1:5" x14ac:dyDescent="0.25">
      <c r="A5046" s="3" t="s">
        <v>1491</v>
      </c>
      <c r="B5046" t="s">
        <v>161</v>
      </c>
      <c r="C5046">
        <v>10</v>
      </c>
      <c r="D5046">
        <v>15.11</v>
      </c>
      <c r="E5046">
        <f>ROUND((C5046*D5046),4)</f>
        <v>151.1</v>
      </c>
    </row>
    <row r="5047" spans="1:5" x14ac:dyDescent="0.25">
      <c r="A5047" s="3" t="s">
        <v>1242</v>
      </c>
      <c r="B5047" t="s">
        <v>161</v>
      </c>
      <c r="C5047">
        <v>10</v>
      </c>
      <c r="D5047">
        <v>7.68</v>
      </c>
      <c r="E5047">
        <f>ROUND((C5047*D5047),4)</f>
        <v>76.8</v>
      </c>
    </row>
    <row r="5048" spans="1:5" x14ac:dyDescent="0.25">
      <c r="A5048" s="3" t="s">
        <v>162</v>
      </c>
      <c r="B5048" t="s">
        <v>9</v>
      </c>
      <c r="C5048" t="s">
        <v>9</v>
      </c>
      <c r="D5048" t="s">
        <v>9</v>
      </c>
      <c r="E5048">
        <f>SUM(E5045:E5047)</f>
        <v>342.7</v>
      </c>
    </row>
    <row r="5050" spans="1:5" x14ac:dyDescent="0.25">
      <c r="A5050" s="3" t="s">
        <v>167</v>
      </c>
      <c r="B5050" t="s">
        <v>157</v>
      </c>
      <c r="C5050" t="s">
        <v>158</v>
      </c>
      <c r="D5050" t="s">
        <v>159</v>
      </c>
      <c r="E5050" t="s">
        <v>160</v>
      </c>
    </row>
    <row r="5051" spans="1:5" x14ac:dyDescent="0.25">
      <c r="A5051" s="3" t="s">
        <v>1244</v>
      </c>
      <c r="B5051" t="s">
        <v>168</v>
      </c>
      <c r="C5051">
        <v>8.6999999999999994E-2</v>
      </c>
      <c r="D5051">
        <v>6.93</v>
      </c>
      <c r="E5051">
        <f t="shared" ref="E5051:E5062" si="131">ROUND((C5051*D5051),4)</f>
        <v>0.60289999999999999</v>
      </c>
    </row>
    <row r="5052" spans="1:5" x14ac:dyDescent="0.25">
      <c r="A5052" s="3" t="s">
        <v>1245</v>
      </c>
      <c r="B5052" t="s">
        <v>186</v>
      </c>
      <c r="C5052">
        <v>0.41399999999999998</v>
      </c>
      <c r="D5052">
        <v>33.270000000000003</v>
      </c>
      <c r="E5052">
        <f t="shared" si="131"/>
        <v>13.7738</v>
      </c>
    </row>
    <row r="5053" spans="1:5" x14ac:dyDescent="0.25">
      <c r="A5053" s="3" t="s">
        <v>1246</v>
      </c>
      <c r="B5053" t="s">
        <v>168</v>
      </c>
      <c r="C5053">
        <v>0.41399999999999998</v>
      </c>
      <c r="D5053">
        <v>27.73</v>
      </c>
      <c r="E5053">
        <f t="shared" si="131"/>
        <v>11.4802</v>
      </c>
    </row>
    <row r="5054" spans="1:5" x14ac:dyDescent="0.25">
      <c r="A5054" s="3" t="s">
        <v>1247</v>
      </c>
      <c r="B5054" t="s">
        <v>168</v>
      </c>
      <c r="C5054">
        <v>0.41399999999999998</v>
      </c>
      <c r="D5054">
        <v>11.73</v>
      </c>
      <c r="E5054">
        <f t="shared" si="131"/>
        <v>4.8562000000000003</v>
      </c>
    </row>
    <row r="5055" spans="1:5" x14ac:dyDescent="0.25">
      <c r="A5055" s="3" t="s">
        <v>1248</v>
      </c>
      <c r="B5055" t="s">
        <v>168</v>
      </c>
      <c r="C5055">
        <v>8.6999999999999994E-2</v>
      </c>
      <c r="D5055">
        <v>93.94</v>
      </c>
      <c r="E5055">
        <f t="shared" si="131"/>
        <v>8.1728000000000005</v>
      </c>
    </row>
    <row r="5056" spans="1:5" ht="30" x14ac:dyDescent="0.25">
      <c r="A5056" s="3" t="s">
        <v>1250</v>
      </c>
      <c r="B5056" t="s">
        <v>168</v>
      </c>
      <c r="C5056">
        <v>8.6999999999999994E-2</v>
      </c>
      <c r="D5056">
        <v>16</v>
      </c>
      <c r="E5056">
        <f t="shared" si="131"/>
        <v>1.3919999999999999</v>
      </c>
    </row>
    <row r="5057" spans="1:5" x14ac:dyDescent="0.25">
      <c r="A5057" s="3" t="s">
        <v>1251</v>
      </c>
      <c r="B5057" t="s">
        <v>186</v>
      </c>
      <c r="C5057">
        <v>0.41399999999999998</v>
      </c>
      <c r="D5057">
        <v>8.9</v>
      </c>
      <c r="E5057">
        <f t="shared" si="131"/>
        <v>3.6846000000000001</v>
      </c>
    </row>
    <row r="5058" spans="1:5" ht="30" x14ac:dyDescent="0.25">
      <c r="A5058" s="3" t="s">
        <v>1222</v>
      </c>
      <c r="B5058" t="s">
        <v>161</v>
      </c>
      <c r="C5058">
        <v>30</v>
      </c>
      <c r="D5058">
        <v>0.6</v>
      </c>
      <c r="E5058">
        <f t="shared" si="131"/>
        <v>18</v>
      </c>
    </row>
    <row r="5059" spans="1:5" ht="30" x14ac:dyDescent="0.25">
      <c r="A5059" s="3" t="s">
        <v>1223</v>
      </c>
      <c r="B5059" t="s">
        <v>161</v>
      </c>
      <c r="C5059">
        <v>30</v>
      </c>
      <c r="D5059">
        <v>0.7</v>
      </c>
      <c r="E5059">
        <f t="shared" si="131"/>
        <v>21</v>
      </c>
    </row>
    <row r="5060" spans="1:5" ht="30" x14ac:dyDescent="0.25">
      <c r="A5060" s="3" t="s">
        <v>1224</v>
      </c>
      <c r="B5060" t="s">
        <v>161</v>
      </c>
      <c r="C5060">
        <v>30</v>
      </c>
      <c r="D5060">
        <v>0.09</v>
      </c>
      <c r="E5060">
        <f t="shared" si="131"/>
        <v>2.7</v>
      </c>
    </row>
    <row r="5061" spans="1:5" ht="30" x14ac:dyDescent="0.25">
      <c r="A5061" s="3" t="s">
        <v>1225</v>
      </c>
      <c r="B5061" t="s">
        <v>161</v>
      </c>
      <c r="C5061">
        <v>30</v>
      </c>
      <c r="D5061">
        <v>0.04</v>
      </c>
      <c r="E5061">
        <f t="shared" si="131"/>
        <v>1.2</v>
      </c>
    </row>
    <row r="5062" spans="1:5" x14ac:dyDescent="0.25">
      <c r="A5062" s="3" t="s">
        <v>1794</v>
      </c>
      <c r="B5062" t="s">
        <v>168</v>
      </c>
      <c r="C5062">
        <v>1</v>
      </c>
      <c r="D5062" s="1">
        <v>40000.71</v>
      </c>
      <c r="E5062">
        <f t="shared" si="131"/>
        <v>40000.71</v>
      </c>
    </row>
    <row r="5063" spans="1:5" x14ac:dyDescent="0.25">
      <c r="A5063" s="3" t="s">
        <v>162</v>
      </c>
      <c r="B5063" t="s">
        <v>9</v>
      </c>
      <c r="C5063" t="s">
        <v>9</v>
      </c>
      <c r="D5063" t="s">
        <v>9</v>
      </c>
      <c r="E5063">
        <f>SUM(E5051:E5062)</f>
        <v>40087.572500000002</v>
      </c>
    </row>
    <row r="5065" spans="1:5" x14ac:dyDescent="0.25">
      <c r="A5065" s="3" t="s">
        <v>163</v>
      </c>
      <c r="B5065" t="s">
        <v>9</v>
      </c>
      <c r="C5065" t="s">
        <v>9</v>
      </c>
      <c r="D5065" t="s">
        <v>9</v>
      </c>
      <c r="E5065">
        <f>E5048+E5063</f>
        <v>40430.272499999999</v>
      </c>
    </row>
    <row r="5066" spans="1:5" x14ac:dyDescent="0.25">
      <c r="A5066" s="3" t="s">
        <v>164</v>
      </c>
      <c r="B5066" t="s">
        <v>9</v>
      </c>
      <c r="C5066" t="s">
        <v>9</v>
      </c>
      <c r="D5066" s="2">
        <v>0</v>
      </c>
      <c r="E5066">
        <f>ROUND((E5065*D5066),4)</f>
        <v>0</v>
      </c>
    </row>
    <row r="5067" spans="1:5" x14ac:dyDescent="0.25">
      <c r="A5067" s="3" t="s">
        <v>165</v>
      </c>
      <c r="B5067" t="s">
        <v>9</v>
      </c>
      <c r="C5067" t="s">
        <v>9</v>
      </c>
      <c r="D5067" t="s">
        <v>9</v>
      </c>
      <c r="E5067">
        <f>SUM(E5065:E5066)</f>
        <v>40430.272499999999</v>
      </c>
    </row>
    <row r="5112" spans="4:4" x14ac:dyDescent="0.25">
      <c r="D5112" s="1"/>
    </row>
    <row r="5122" spans="4:4" x14ac:dyDescent="0.25">
      <c r="D5122" s="1"/>
    </row>
    <row r="5266" spans="4:4" x14ac:dyDescent="0.25">
      <c r="D5266" s="1"/>
    </row>
    <row r="5282" spans="4:4" x14ac:dyDescent="0.25">
      <c r="D5282" s="1"/>
    </row>
    <row r="5311" spans="4:4" x14ac:dyDescent="0.25">
      <c r="D5311" s="1"/>
    </row>
    <row r="5321" spans="4:4" x14ac:dyDescent="0.25">
      <c r="D5321" s="1"/>
    </row>
    <row r="5331" spans="4:4" x14ac:dyDescent="0.25">
      <c r="D5331" s="1"/>
    </row>
    <row r="5351" spans="4:4" x14ac:dyDescent="0.25">
      <c r="D5351" s="1"/>
    </row>
    <row r="5361" spans="4:4" x14ac:dyDescent="0.25">
      <c r="D5361" s="1"/>
    </row>
    <row r="5371" spans="4:4" x14ac:dyDescent="0.25">
      <c r="D5371" s="1"/>
    </row>
  </sheetData>
  <mergeCells count="5">
    <mergeCell ref="A1:D1"/>
    <mergeCell ref="A2:D2"/>
    <mergeCell ref="A3:D3"/>
    <mergeCell ref="A4:D4"/>
    <mergeCell ref="A5:D5"/>
  </mergeCells>
  <pageMargins left="0.51181102362204722" right="0.51181102362204722" top="0.78740157480314965" bottom="0.78740157480314965" header="0.31496062992125984" footer="0.31496062992125984"/>
  <pageSetup paperSize="9" scale="94" fitToHeight="15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FB37"/>
  <sheetViews>
    <sheetView topLeftCell="A24" workbookViewId="0">
      <selection activeCell="FC38" sqref="A1:FC38"/>
    </sheetView>
  </sheetViews>
  <sheetFormatPr defaultRowHeight="15" x14ac:dyDescent="0.25"/>
  <cols>
    <col min="1" max="1" width="14.28515625" customWidth="1"/>
    <col min="2" max="2" width="49.28515625" customWidth="1"/>
    <col min="3" max="3" width="13.42578125" hidden="1" customWidth="1"/>
    <col min="4" max="4" width="13.42578125" customWidth="1"/>
    <col min="5" max="5" width="13.42578125" hidden="1" customWidth="1"/>
    <col min="6" max="7" width="12.7109375" hidden="1" customWidth="1"/>
    <col min="8" max="8" width="1.5703125" customWidth="1"/>
    <col min="9" max="158" width="0.85546875" customWidth="1"/>
  </cols>
  <sheetData>
    <row r="1" spans="1:158" ht="15.75" thickBot="1" x14ac:dyDescent="0.3">
      <c r="H1" s="98">
        <v>41913</v>
      </c>
      <c r="I1" s="98">
        <v>41914</v>
      </c>
      <c r="J1" s="98">
        <v>41915</v>
      </c>
      <c r="K1" s="98">
        <v>41916</v>
      </c>
      <c r="L1" s="98">
        <v>41917</v>
      </c>
      <c r="M1" s="98">
        <v>41918</v>
      </c>
      <c r="N1" s="98">
        <v>41919</v>
      </c>
      <c r="O1" s="98">
        <v>41920</v>
      </c>
      <c r="P1" s="98">
        <v>41921</v>
      </c>
      <c r="Q1" s="98">
        <v>41922</v>
      </c>
      <c r="R1" s="98">
        <v>41923</v>
      </c>
      <c r="S1" s="98">
        <v>41924</v>
      </c>
      <c r="T1" s="98">
        <v>41925</v>
      </c>
      <c r="U1" s="98">
        <v>41926</v>
      </c>
      <c r="V1" s="98">
        <v>41927</v>
      </c>
      <c r="W1" s="98">
        <v>41928</v>
      </c>
      <c r="X1" s="98">
        <v>41929</v>
      </c>
      <c r="Y1" s="98">
        <v>41930</v>
      </c>
      <c r="Z1" s="98">
        <v>41931</v>
      </c>
      <c r="AA1" s="98">
        <v>41932</v>
      </c>
      <c r="AB1" s="98">
        <v>41933</v>
      </c>
      <c r="AC1" s="98">
        <v>41934</v>
      </c>
      <c r="AD1" s="98">
        <v>41935</v>
      </c>
      <c r="AE1" s="98">
        <v>41936</v>
      </c>
      <c r="AF1" s="98">
        <v>41937</v>
      </c>
      <c r="AG1" s="98">
        <v>41938</v>
      </c>
      <c r="AH1" s="98">
        <v>41939</v>
      </c>
      <c r="AI1" s="98">
        <v>41940</v>
      </c>
      <c r="AJ1" s="98">
        <v>41941</v>
      </c>
      <c r="AK1" s="98">
        <v>41942</v>
      </c>
      <c r="AL1" s="98">
        <v>41943</v>
      </c>
      <c r="AM1" s="98">
        <v>41944</v>
      </c>
      <c r="AN1" s="98">
        <v>41945</v>
      </c>
      <c r="AO1" s="98">
        <v>41946</v>
      </c>
      <c r="AP1" s="98">
        <v>41947</v>
      </c>
      <c r="AQ1" s="98">
        <v>41948</v>
      </c>
      <c r="AR1" s="98">
        <v>41949</v>
      </c>
      <c r="AS1" s="98">
        <v>41950</v>
      </c>
      <c r="AT1" s="98">
        <v>41951</v>
      </c>
      <c r="AU1" s="98">
        <v>41952</v>
      </c>
      <c r="AV1" s="98">
        <v>41953</v>
      </c>
      <c r="AW1" s="98">
        <v>41954</v>
      </c>
      <c r="AX1" s="98">
        <v>41955</v>
      </c>
      <c r="AY1" s="98">
        <v>41956</v>
      </c>
      <c r="AZ1" s="98">
        <v>41957</v>
      </c>
      <c r="BA1" s="98">
        <v>41958</v>
      </c>
      <c r="BB1" s="98">
        <v>41959</v>
      </c>
      <c r="BC1" s="98">
        <v>41960</v>
      </c>
      <c r="BD1" s="98">
        <v>41961</v>
      </c>
      <c r="BE1" s="98">
        <v>41962</v>
      </c>
      <c r="BF1" s="98">
        <v>41963</v>
      </c>
      <c r="BG1" s="98">
        <v>41964</v>
      </c>
      <c r="BH1" s="98">
        <v>41965</v>
      </c>
      <c r="BI1" s="98">
        <v>41966</v>
      </c>
      <c r="BJ1" s="98">
        <v>41967</v>
      </c>
      <c r="BK1" s="98">
        <v>41968</v>
      </c>
      <c r="BL1" s="98">
        <v>41969</v>
      </c>
      <c r="BM1" s="98">
        <v>41970</v>
      </c>
      <c r="BN1" s="98">
        <v>41971</v>
      </c>
      <c r="BO1" s="98">
        <v>41972</v>
      </c>
      <c r="BP1" s="98">
        <v>41973</v>
      </c>
      <c r="BQ1" s="98">
        <v>41974</v>
      </c>
      <c r="BR1" s="98">
        <v>41975</v>
      </c>
      <c r="BS1" s="98">
        <v>41976</v>
      </c>
      <c r="BT1" s="98">
        <v>41977</v>
      </c>
      <c r="BU1" s="98">
        <v>41978</v>
      </c>
      <c r="BV1" s="98">
        <v>41979</v>
      </c>
      <c r="BW1" s="98">
        <v>41980</v>
      </c>
      <c r="BX1" s="98">
        <v>41981</v>
      </c>
      <c r="BY1" s="98">
        <v>41982</v>
      </c>
      <c r="BZ1" s="98">
        <v>41983</v>
      </c>
      <c r="CA1" s="98">
        <v>41984</v>
      </c>
      <c r="CB1" s="98">
        <v>41985</v>
      </c>
      <c r="CC1" s="98">
        <v>41986</v>
      </c>
      <c r="CD1" s="98">
        <v>41987</v>
      </c>
      <c r="CE1" s="98">
        <v>41988</v>
      </c>
      <c r="CF1" s="98">
        <v>41989</v>
      </c>
      <c r="CG1" s="98">
        <v>41990</v>
      </c>
      <c r="CH1" s="98">
        <v>41991</v>
      </c>
      <c r="CI1" s="98">
        <v>41992</v>
      </c>
      <c r="CJ1" s="98">
        <v>41993</v>
      </c>
      <c r="CK1" s="98">
        <v>41994</v>
      </c>
      <c r="CL1" s="98">
        <v>41995</v>
      </c>
      <c r="CM1" s="98">
        <v>41996</v>
      </c>
      <c r="CN1" s="98">
        <v>41997</v>
      </c>
      <c r="CO1" s="98">
        <v>41998</v>
      </c>
      <c r="CP1" s="98">
        <v>41999</v>
      </c>
      <c r="CQ1" s="98">
        <v>42000</v>
      </c>
      <c r="CR1" s="98">
        <v>42001</v>
      </c>
      <c r="CS1" s="98">
        <v>42002</v>
      </c>
      <c r="CT1" s="98">
        <v>42003</v>
      </c>
      <c r="CU1" s="98">
        <v>42004</v>
      </c>
      <c r="CV1" s="98">
        <v>42005</v>
      </c>
      <c r="CW1" s="98">
        <v>42006</v>
      </c>
      <c r="CX1" s="98">
        <v>42007</v>
      </c>
      <c r="CY1" s="98">
        <v>42008</v>
      </c>
      <c r="CZ1" s="98">
        <v>42009</v>
      </c>
      <c r="DA1" s="98">
        <v>42010</v>
      </c>
      <c r="DB1" s="98">
        <v>42011</v>
      </c>
      <c r="DC1" s="98">
        <v>42012</v>
      </c>
      <c r="DD1" s="98">
        <v>42013</v>
      </c>
      <c r="DE1" s="98">
        <v>42014</v>
      </c>
      <c r="DF1" s="98">
        <v>42015</v>
      </c>
      <c r="DG1" s="98">
        <v>42016</v>
      </c>
      <c r="DH1" s="98">
        <v>42017</v>
      </c>
      <c r="DI1" s="98">
        <v>42018</v>
      </c>
      <c r="DJ1" s="98">
        <v>42019</v>
      </c>
      <c r="DK1" s="98">
        <v>42020</v>
      </c>
      <c r="DL1" s="98">
        <v>42021</v>
      </c>
      <c r="DM1" s="98">
        <v>42022</v>
      </c>
      <c r="DN1" s="98">
        <v>42023</v>
      </c>
      <c r="DO1" s="98">
        <v>42024</v>
      </c>
      <c r="DP1" s="98">
        <v>42025</v>
      </c>
      <c r="DQ1" s="98">
        <v>42026</v>
      </c>
      <c r="DR1" s="98">
        <v>42027</v>
      </c>
      <c r="DS1" s="98">
        <v>42028</v>
      </c>
      <c r="DT1" s="98">
        <v>42029</v>
      </c>
      <c r="DU1" s="98">
        <v>42030</v>
      </c>
      <c r="DV1" s="98">
        <v>42031</v>
      </c>
      <c r="DW1" s="98">
        <v>42032</v>
      </c>
      <c r="DX1" s="98">
        <v>42033</v>
      </c>
      <c r="DY1" s="98">
        <v>42034</v>
      </c>
      <c r="DZ1" s="98">
        <v>42035</v>
      </c>
      <c r="EA1" s="98">
        <v>42036</v>
      </c>
      <c r="EB1" s="98">
        <v>42037</v>
      </c>
      <c r="EC1" s="98">
        <v>42038</v>
      </c>
      <c r="ED1" s="98">
        <v>42039</v>
      </c>
      <c r="EE1" s="98">
        <v>42040</v>
      </c>
      <c r="EF1" s="98">
        <v>42041</v>
      </c>
      <c r="EG1" s="98">
        <v>42042</v>
      </c>
      <c r="EH1" s="98">
        <v>42043</v>
      </c>
      <c r="EI1" s="98">
        <v>42044</v>
      </c>
      <c r="EJ1" s="98">
        <v>42045</v>
      </c>
      <c r="EK1" s="98">
        <v>42046</v>
      </c>
      <c r="EL1" s="98">
        <v>42047</v>
      </c>
      <c r="EM1" s="98">
        <v>42048</v>
      </c>
      <c r="EN1" s="98">
        <v>42049</v>
      </c>
      <c r="EO1" s="98">
        <v>42050</v>
      </c>
      <c r="EP1" s="98">
        <v>42051</v>
      </c>
      <c r="EQ1" s="98">
        <v>42052</v>
      </c>
      <c r="ER1" s="98">
        <v>42053</v>
      </c>
      <c r="ES1" s="98">
        <v>42054</v>
      </c>
      <c r="ET1" s="98">
        <v>42055</v>
      </c>
      <c r="EU1" s="98">
        <v>42056</v>
      </c>
      <c r="EV1" s="98">
        <v>42057</v>
      </c>
      <c r="EW1" s="98">
        <v>42058</v>
      </c>
      <c r="EX1" s="98">
        <v>42059</v>
      </c>
      <c r="EY1" s="98">
        <v>42060</v>
      </c>
      <c r="EZ1" s="98">
        <v>42061</v>
      </c>
      <c r="FA1" s="98">
        <v>42062</v>
      </c>
      <c r="FB1" s="98">
        <v>42063</v>
      </c>
    </row>
    <row r="2" spans="1:158" ht="18" x14ac:dyDescent="0.25">
      <c r="A2" s="237" t="s">
        <v>188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137"/>
      <c r="CU2" s="137"/>
      <c r="CV2" s="137"/>
      <c r="CW2" s="137"/>
      <c r="CX2" s="137"/>
      <c r="CY2" s="137"/>
      <c r="CZ2" s="137"/>
      <c r="DA2" s="137"/>
      <c r="DB2" s="137"/>
      <c r="DC2" s="137"/>
      <c r="DD2" s="137"/>
      <c r="DE2" s="137"/>
      <c r="DF2" s="137"/>
      <c r="DG2" s="137"/>
      <c r="DH2" s="137"/>
      <c r="DI2" s="137"/>
      <c r="DJ2" s="137"/>
      <c r="DK2" s="137"/>
      <c r="DL2" s="137"/>
      <c r="DM2" s="137"/>
      <c r="DN2" s="137"/>
      <c r="DO2" s="137"/>
      <c r="DP2" s="137"/>
      <c r="DQ2" s="137"/>
      <c r="DR2" s="137"/>
      <c r="DS2" s="137"/>
      <c r="DT2" s="137"/>
      <c r="DU2" s="137"/>
      <c r="DV2" s="137"/>
      <c r="DW2" s="137"/>
      <c r="DX2" s="137"/>
      <c r="DY2" s="137"/>
      <c r="DZ2" s="137"/>
      <c r="EA2" s="137"/>
      <c r="EB2" s="137"/>
      <c r="EC2" s="137"/>
      <c r="ED2" s="137"/>
      <c r="EE2" s="137"/>
      <c r="EF2" s="137"/>
      <c r="EG2" s="137"/>
      <c r="EH2" s="137"/>
      <c r="EI2" s="137"/>
      <c r="EJ2" s="137"/>
      <c r="EK2" s="137"/>
      <c r="EL2" s="137"/>
      <c r="EM2" s="137"/>
      <c r="EN2" s="137"/>
      <c r="EO2" s="137"/>
      <c r="EP2" s="137"/>
      <c r="EQ2" s="137"/>
      <c r="ER2" s="137"/>
      <c r="ES2" s="137"/>
      <c r="ET2" s="137"/>
      <c r="EU2" s="137"/>
      <c r="EV2" s="137"/>
      <c r="EW2" s="137"/>
      <c r="EX2" s="137"/>
      <c r="EY2" s="137"/>
      <c r="EZ2" s="137"/>
      <c r="FA2" s="137"/>
      <c r="FB2" s="138"/>
    </row>
    <row r="3" spans="1:158" ht="15.75" x14ac:dyDescent="0.25">
      <c r="A3" s="239" t="s">
        <v>239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  <c r="BT3" s="240"/>
      <c r="BU3" s="240"/>
      <c r="BV3" s="240"/>
      <c r="BW3" s="240"/>
      <c r="BX3" s="240"/>
      <c r="BY3" s="240"/>
      <c r="BZ3" s="240"/>
      <c r="CA3" s="240"/>
      <c r="CB3" s="240"/>
      <c r="CC3" s="240"/>
      <c r="CD3" s="240"/>
      <c r="CE3" s="240"/>
      <c r="CF3" s="240"/>
      <c r="CG3" s="240"/>
      <c r="CH3" s="240"/>
      <c r="CI3" s="240"/>
      <c r="CJ3" s="240"/>
      <c r="CK3" s="240"/>
      <c r="CL3" s="240"/>
      <c r="CM3" s="240"/>
      <c r="CN3" s="240"/>
      <c r="CO3" s="240"/>
      <c r="CP3" s="240"/>
      <c r="CQ3" s="240"/>
      <c r="CR3" s="240"/>
      <c r="CS3" s="240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139"/>
    </row>
    <row r="4" spans="1:158" x14ac:dyDescent="0.25">
      <c r="A4" s="241" t="s">
        <v>274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  <c r="AU4" s="242"/>
      <c r="AV4" s="242"/>
      <c r="AW4" s="242"/>
      <c r="AX4" s="242"/>
      <c r="AY4" s="242"/>
      <c r="AZ4" s="242"/>
      <c r="BA4" s="242"/>
      <c r="BB4" s="242"/>
      <c r="BC4" s="242"/>
      <c r="BD4" s="242"/>
      <c r="BE4" s="242"/>
      <c r="BF4" s="242"/>
      <c r="BG4" s="242"/>
      <c r="BH4" s="242"/>
      <c r="BI4" s="242"/>
      <c r="BJ4" s="242"/>
      <c r="BK4" s="242"/>
      <c r="BL4" s="242"/>
      <c r="BM4" s="242"/>
      <c r="BN4" s="242"/>
      <c r="BO4" s="242"/>
      <c r="BP4" s="242"/>
      <c r="BQ4" s="242"/>
      <c r="BR4" s="242"/>
      <c r="BS4" s="242"/>
      <c r="BT4" s="242"/>
      <c r="BU4" s="242"/>
      <c r="BV4" s="242"/>
      <c r="BW4" s="242"/>
      <c r="BX4" s="242"/>
      <c r="BY4" s="242"/>
      <c r="BZ4" s="242"/>
      <c r="CA4" s="242"/>
      <c r="CB4" s="242"/>
      <c r="CC4" s="242"/>
      <c r="CD4" s="242"/>
      <c r="CE4" s="242"/>
      <c r="CF4" s="242"/>
      <c r="CG4" s="242"/>
      <c r="CH4" s="242"/>
      <c r="CI4" s="242"/>
      <c r="CJ4" s="242"/>
      <c r="CK4" s="242"/>
      <c r="CL4" s="242"/>
      <c r="CM4" s="242"/>
      <c r="CN4" s="242"/>
      <c r="CO4" s="242"/>
      <c r="CP4" s="242"/>
      <c r="CQ4" s="242"/>
      <c r="CR4" s="242"/>
      <c r="CS4" s="242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139"/>
    </row>
    <row r="5" spans="1:158" x14ac:dyDescent="0.25">
      <c r="A5" s="241" t="s">
        <v>189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139"/>
    </row>
    <row r="6" spans="1:158" x14ac:dyDescent="0.25">
      <c r="A6" s="99"/>
      <c r="B6" s="31" t="s">
        <v>237</v>
      </c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243"/>
      <c r="AE6" s="243"/>
      <c r="AF6" s="243"/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243"/>
      <c r="AR6" s="243"/>
      <c r="AS6" s="243"/>
      <c r="AT6" s="243"/>
      <c r="AU6" s="243"/>
      <c r="AV6" s="243"/>
      <c r="AW6" s="243"/>
      <c r="AX6" s="243"/>
      <c r="AY6" s="243"/>
      <c r="AZ6" s="243"/>
      <c r="BA6" s="243"/>
      <c r="BB6" s="243"/>
      <c r="BC6" s="243"/>
      <c r="BD6" s="243"/>
      <c r="BE6" s="243"/>
      <c r="BF6" s="243"/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243"/>
      <c r="BR6" s="243"/>
      <c r="BS6" s="243"/>
      <c r="BT6" s="243"/>
      <c r="BU6" s="243"/>
      <c r="BV6" s="243"/>
      <c r="BW6" s="243"/>
      <c r="BX6" s="243"/>
      <c r="BY6" s="243"/>
      <c r="BZ6" s="243"/>
      <c r="CA6" s="243"/>
      <c r="CB6" s="243"/>
      <c r="CC6" s="243"/>
      <c r="CD6" s="243"/>
      <c r="CE6" s="243"/>
      <c r="CF6" s="243"/>
      <c r="CG6" s="243"/>
      <c r="CH6" s="243"/>
      <c r="CI6" s="243"/>
      <c r="CJ6" s="243"/>
      <c r="CK6" s="243"/>
      <c r="CL6" s="243"/>
      <c r="CM6" s="243"/>
      <c r="CN6" s="243"/>
      <c r="CO6" s="243"/>
      <c r="CP6" s="243"/>
      <c r="CQ6" s="243"/>
      <c r="CR6" s="243"/>
      <c r="CS6" s="243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139"/>
    </row>
    <row r="7" spans="1:158" x14ac:dyDescent="0.25">
      <c r="A7" s="99"/>
      <c r="B7" s="7" t="s">
        <v>1795</v>
      </c>
      <c r="C7" s="12" t="s">
        <v>190</v>
      </c>
      <c r="D7" s="12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9"/>
      <c r="AE7" s="226"/>
      <c r="AF7" s="226"/>
      <c r="AG7" s="226"/>
      <c r="AH7" s="226"/>
      <c r="AI7" s="226"/>
      <c r="AJ7" s="226"/>
      <c r="AK7" s="226"/>
      <c r="AL7" s="226"/>
      <c r="AM7" s="226"/>
      <c r="AN7" s="226"/>
      <c r="AO7" s="226"/>
      <c r="AP7" s="226"/>
      <c r="AQ7" s="226"/>
      <c r="AR7" s="226"/>
      <c r="AS7" s="226"/>
      <c r="AT7" s="226"/>
      <c r="AU7" s="226"/>
      <c r="AV7" s="226"/>
      <c r="AW7" s="226"/>
      <c r="AX7" s="226"/>
      <c r="AY7" s="226"/>
      <c r="AZ7" s="226"/>
      <c r="BA7" s="226"/>
      <c r="BB7" s="226"/>
      <c r="BC7" s="226"/>
      <c r="BD7" s="226"/>
      <c r="BE7" s="226"/>
      <c r="BF7" s="226"/>
      <c r="BG7" s="226"/>
      <c r="BH7" s="226"/>
      <c r="BI7" s="226"/>
      <c r="BJ7" s="226"/>
      <c r="BK7" s="226"/>
      <c r="BL7" s="226"/>
      <c r="BM7" s="226"/>
      <c r="BN7" s="226"/>
      <c r="BO7" s="226"/>
      <c r="BP7" s="226"/>
      <c r="BQ7" s="226"/>
      <c r="BR7" s="226"/>
      <c r="BS7" s="226"/>
      <c r="BT7" s="226"/>
      <c r="BU7" s="226"/>
      <c r="BV7" s="226"/>
      <c r="BW7" s="226"/>
      <c r="BX7" s="226"/>
      <c r="BY7" s="226"/>
      <c r="BZ7" s="226"/>
      <c r="CA7" s="226"/>
      <c r="CB7" s="226"/>
      <c r="CC7" s="226"/>
      <c r="CD7" s="226"/>
      <c r="CE7" s="226"/>
      <c r="CF7" s="226"/>
      <c r="CG7" s="226"/>
      <c r="CH7" s="226"/>
      <c r="CI7" s="226"/>
      <c r="CJ7" s="226"/>
      <c r="CK7" s="226"/>
      <c r="CL7" s="226"/>
      <c r="CM7" s="226"/>
      <c r="CN7" s="226"/>
      <c r="CO7" s="226"/>
      <c r="CP7" s="226"/>
      <c r="CQ7" s="226"/>
      <c r="CR7" s="226"/>
      <c r="CS7" s="226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139"/>
    </row>
    <row r="8" spans="1:158" ht="15.75" thickBot="1" x14ac:dyDescent="0.3">
      <c r="A8" s="103"/>
      <c r="B8" s="104" t="s">
        <v>1796</v>
      </c>
      <c r="C8" s="105"/>
      <c r="D8" s="105"/>
      <c r="E8" s="105"/>
      <c r="F8" s="106"/>
      <c r="G8" s="106"/>
      <c r="H8" s="107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40"/>
      <c r="CU8" s="140"/>
      <c r="CV8" s="140"/>
      <c r="CW8" s="140"/>
      <c r="CX8" s="140"/>
      <c r="CY8" s="140"/>
      <c r="CZ8" s="140"/>
      <c r="DA8" s="140"/>
      <c r="DB8" s="140"/>
      <c r="DC8" s="140"/>
      <c r="DD8" s="140"/>
      <c r="DE8" s="140"/>
      <c r="DF8" s="140"/>
      <c r="DG8" s="140"/>
      <c r="DH8" s="140"/>
      <c r="DI8" s="140"/>
      <c r="DJ8" s="140"/>
      <c r="DK8" s="140"/>
      <c r="DL8" s="140"/>
      <c r="DM8" s="140"/>
      <c r="DN8" s="140"/>
      <c r="DO8" s="140"/>
      <c r="DP8" s="140"/>
      <c r="DQ8" s="140"/>
      <c r="DR8" s="140"/>
      <c r="DS8" s="140"/>
      <c r="DT8" s="140"/>
      <c r="DU8" s="140"/>
      <c r="DV8" s="140"/>
      <c r="DW8" s="140"/>
      <c r="DX8" s="140"/>
      <c r="DY8" s="140"/>
      <c r="DZ8" s="140"/>
      <c r="EA8" s="140"/>
      <c r="EB8" s="140"/>
      <c r="EC8" s="140"/>
      <c r="ED8" s="140"/>
      <c r="EE8" s="140"/>
      <c r="EF8" s="140"/>
      <c r="EG8" s="140"/>
      <c r="EH8" s="140"/>
      <c r="EI8" s="140"/>
      <c r="EJ8" s="140"/>
      <c r="EK8" s="140"/>
      <c r="EL8" s="140"/>
      <c r="EM8" s="140"/>
      <c r="EN8" s="140"/>
      <c r="EO8" s="140"/>
      <c r="EP8" s="140"/>
      <c r="EQ8" s="140"/>
      <c r="ER8" s="140"/>
      <c r="ES8" s="140"/>
      <c r="ET8" s="140"/>
      <c r="EU8" s="140"/>
      <c r="EV8" s="140"/>
      <c r="EW8" s="140"/>
      <c r="EX8" s="140"/>
      <c r="EY8" s="140"/>
      <c r="EZ8" s="140"/>
      <c r="FA8" s="140"/>
      <c r="FB8" s="141"/>
    </row>
    <row r="9" spans="1:158" x14ac:dyDescent="0.25">
      <c r="A9" s="109"/>
      <c r="B9" s="109"/>
      <c r="C9" s="110"/>
      <c r="D9" s="110"/>
      <c r="E9" s="110"/>
      <c r="F9" s="111"/>
      <c r="G9" s="111"/>
      <c r="H9" s="112"/>
      <c r="I9" s="113"/>
      <c r="J9" s="113"/>
      <c r="K9" s="113"/>
    </row>
    <row r="10" spans="1:158" x14ac:dyDescent="0.25">
      <c r="A10" s="246" t="s">
        <v>240</v>
      </c>
      <c r="B10" s="246" t="s">
        <v>241</v>
      </c>
      <c r="C10" s="247" t="s">
        <v>242</v>
      </c>
      <c r="D10" s="248" t="s">
        <v>243</v>
      </c>
      <c r="E10" s="250" t="s">
        <v>244</v>
      </c>
      <c r="F10" s="252" t="s">
        <v>245</v>
      </c>
      <c r="G10" s="114"/>
      <c r="H10" s="229" t="s">
        <v>246</v>
      </c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  <c r="AU10" s="229"/>
      <c r="AV10" s="229"/>
      <c r="AW10" s="229"/>
      <c r="AX10" s="229"/>
      <c r="AY10" s="229"/>
      <c r="AZ10" s="229"/>
      <c r="BA10" s="229"/>
      <c r="BB10" s="229"/>
      <c r="BC10" s="229"/>
      <c r="BD10" s="229"/>
      <c r="BE10" s="229"/>
      <c r="BF10" s="229"/>
      <c r="BG10" s="229"/>
      <c r="BH10" s="229"/>
      <c r="BI10" s="229"/>
      <c r="BJ10" s="229"/>
      <c r="BK10" s="229"/>
      <c r="BL10" s="229"/>
      <c r="BM10" s="229"/>
      <c r="BN10" s="229"/>
      <c r="BO10" s="229"/>
      <c r="BP10" s="229"/>
      <c r="BQ10" s="229"/>
      <c r="BR10" s="229"/>
      <c r="BS10" s="229"/>
      <c r="BT10" s="229"/>
      <c r="BU10" s="229"/>
      <c r="BV10" s="229"/>
      <c r="BW10" s="229"/>
      <c r="BX10" s="229"/>
      <c r="BY10" s="229"/>
      <c r="BZ10" s="229"/>
      <c r="CA10" s="229"/>
      <c r="CB10" s="229"/>
      <c r="CC10" s="229"/>
      <c r="CD10" s="229"/>
      <c r="CE10" s="229"/>
      <c r="CF10" s="229"/>
      <c r="CG10" s="229"/>
      <c r="CH10" s="229"/>
      <c r="CI10" s="229"/>
      <c r="CJ10" s="229"/>
      <c r="CK10" s="229"/>
      <c r="CL10" s="229"/>
      <c r="CM10" s="229"/>
      <c r="CN10" s="229"/>
      <c r="CO10" s="229"/>
      <c r="CP10" s="229"/>
      <c r="CQ10" s="229"/>
      <c r="CR10" s="229"/>
      <c r="CS10" s="229"/>
      <c r="CT10" s="229"/>
      <c r="CU10" s="229"/>
      <c r="CV10" s="229"/>
      <c r="CW10" s="229"/>
      <c r="CX10" s="229"/>
      <c r="CY10" s="229"/>
      <c r="CZ10" s="229"/>
      <c r="DA10" s="229"/>
      <c r="DB10" s="229"/>
      <c r="DC10" s="229"/>
      <c r="DD10" s="229"/>
      <c r="DE10" s="229"/>
      <c r="DF10" s="229"/>
      <c r="DG10" s="229"/>
      <c r="DH10" s="229"/>
      <c r="DI10" s="229"/>
      <c r="DJ10" s="229"/>
      <c r="DK10" s="229"/>
      <c r="DL10" s="229"/>
      <c r="DM10" s="229"/>
      <c r="DN10" s="229"/>
      <c r="DO10" s="229"/>
      <c r="DP10" s="229"/>
      <c r="DQ10" s="229"/>
      <c r="DR10" s="229"/>
      <c r="DS10" s="229"/>
      <c r="DT10" s="229"/>
      <c r="DU10" s="229"/>
      <c r="DV10" s="229"/>
      <c r="DW10" s="229"/>
      <c r="DX10" s="229"/>
      <c r="DY10" s="229"/>
      <c r="DZ10" s="229"/>
      <c r="EA10" s="229"/>
      <c r="EB10" s="229"/>
      <c r="EC10" s="229"/>
      <c r="ED10" s="229"/>
      <c r="EE10" s="229"/>
      <c r="EF10" s="229"/>
      <c r="EG10" s="229"/>
      <c r="EH10" s="229"/>
      <c r="EI10" s="229"/>
      <c r="EJ10" s="229"/>
      <c r="EK10" s="229"/>
      <c r="EL10" s="229"/>
      <c r="EM10" s="229"/>
      <c r="EN10" s="229"/>
      <c r="EO10" s="229"/>
      <c r="EP10" s="229"/>
      <c r="EQ10" s="229"/>
      <c r="ER10" s="229"/>
      <c r="ES10" s="229"/>
      <c r="ET10" s="229"/>
      <c r="EU10" s="229"/>
      <c r="EV10" s="229"/>
      <c r="EW10" s="229"/>
      <c r="EX10" s="229"/>
      <c r="EY10" s="229"/>
      <c r="EZ10" s="229"/>
      <c r="FA10" s="229"/>
      <c r="FB10" s="229"/>
    </row>
    <row r="11" spans="1:158" x14ac:dyDescent="0.25">
      <c r="A11" s="246"/>
      <c r="B11" s="246"/>
      <c r="C11" s="247"/>
      <c r="D11" s="249"/>
      <c r="E11" s="251"/>
      <c r="F11" s="253"/>
      <c r="G11" s="115"/>
      <c r="H11" s="227" t="s">
        <v>247</v>
      </c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 t="s">
        <v>248</v>
      </c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 t="s">
        <v>249</v>
      </c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44"/>
      <c r="CT11" s="227" t="s">
        <v>329</v>
      </c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8" t="s">
        <v>330</v>
      </c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</row>
    <row r="12" spans="1:158" x14ac:dyDescent="0.25">
      <c r="A12" s="246"/>
      <c r="B12" s="246"/>
      <c r="C12" s="247"/>
      <c r="D12" s="116" t="s">
        <v>250</v>
      </c>
      <c r="E12" s="251"/>
      <c r="F12" s="253"/>
      <c r="G12" s="115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44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8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</row>
    <row r="13" spans="1:158" x14ac:dyDescent="0.25">
      <c r="A13" s="197" t="str">
        <f>PLANILHA!A10</f>
        <v xml:space="preserve"> 01.</v>
      </c>
      <c r="B13" s="230" t="str">
        <f>PLANILHA!D10</f>
        <v>ADMINISTRAÇÃO LOCAL E CANTEIRO</v>
      </c>
      <c r="C13" s="203">
        <f>PLANILHA!J19</f>
        <v>82980.799999999988</v>
      </c>
      <c r="D13" s="206">
        <f>C13/$C$37</f>
        <v>0.17457958504360102</v>
      </c>
      <c r="E13" s="245">
        <v>41913</v>
      </c>
      <c r="F13" s="245">
        <v>42063</v>
      </c>
      <c r="G13" s="188">
        <f>F13-E13</f>
        <v>150</v>
      </c>
      <c r="H13" s="254">
        <f>(D13/5)</f>
        <v>3.4915917008720203E-2</v>
      </c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255"/>
      <c r="AI13" s="255"/>
      <c r="AJ13" s="255"/>
      <c r="AK13" s="255"/>
      <c r="AL13" s="256"/>
      <c r="AM13" s="213">
        <f>D13/5</f>
        <v>3.4915917008720203E-2</v>
      </c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5"/>
      <c r="BO13" s="254">
        <f>D13/5</f>
        <v>3.4915917008720203E-2</v>
      </c>
      <c r="BP13" s="255"/>
      <c r="BQ13" s="255"/>
      <c r="BR13" s="255"/>
      <c r="BS13" s="255"/>
      <c r="BT13" s="255"/>
      <c r="BU13" s="255"/>
      <c r="BV13" s="255"/>
      <c r="BW13" s="255"/>
      <c r="BX13" s="255"/>
      <c r="BY13" s="255"/>
      <c r="BZ13" s="255"/>
      <c r="CA13" s="255"/>
      <c r="CB13" s="255"/>
      <c r="CC13" s="255"/>
      <c r="CD13" s="255"/>
      <c r="CE13" s="255"/>
      <c r="CF13" s="255"/>
      <c r="CG13" s="255"/>
      <c r="CH13" s="255"/>
      <c r="CI13" s="255"/>
      <c r="CJ13" s="255"/>
      <c r="CK13" s="255"/>
      <c r="CL13" s="255"/>
      <c r="CM13" s="255"/>
      <c r="CN13" s="255"/>
      <c r="CO13" s="255"/>
      <c r="CP13" s="255"/>
      <c r="CQ13" s="255"/>
      <c r="CR13" s="255"/>
      <c r="CS13" s="255"/>
      <c r="CT13" s="182">
        <f>BO13</f>
        <v>3.4915917008720203E-2</v>
      </c>
      <c r="CU13" s="183"/>
      <c r="CV13" s="183"/>
      <c r="CW13" s="183"/>
      <c r="CX13" s="183"/>
      <c r="CY13" s="183"/>
      <c r="CZ13" s="183"/>
      <c r="DA13" s="183"/>
      <c r="DB13" s="183"/>
      <c r="DC13" s="183"/>
      <c r="DD13" s="183"/>
      <c r="DE13" s="183"/>
      <c r="DF13" s="183"/>
      <c r="DG13" s="183"/>
      <c r="DH13" s="183"/>
      <c r="DI13" s="183"/>
      <c r="DJ13" s="183"/>
      <c r="DK13" s="183"/>
      <c r="DL13" s="183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  <c r="DW13" s="183"/>
      <c r="DX13" s="183"/>
      <c r="DY13" s="183"/>
      <c r="DZ13" s="184"/>
      <c r="EA13" s="182">
        <f>BO13</f>
        <v>3.4915917008720203E-2</v>
      </c>
      <c r="EB13" s="183"/>
      <c r="EC13" s="183"/>
      <c r="ED13" s="183"/>
      <c r="EE13" s="183"/>
      <c r="EF13" s="183"/>
      <c r="EG13" s="183"/>
      <c r="EH13" s="183"/>
      <c r="EI13" s="183"/>
      <c r="EJ13" s="183"/>
      <c r="EK13" s="183"/>
      <c r="EL13" s="183"/>
      <c r="EM13" s="183"/>
      <c r="EN13" s="183"/>
      <c r="EO13" s="183"/>
      <c r="EP13" s="183"/>
      <c r="EQ13" s="183"/>
      <c r="ER13" s="183"/>
      <c r="ES13" s="183"/>
      <c r="ET13" s="183"/>
      <c r="EU13" s="183"/>
      <c r="EV13" s="183"/>
      <c r="EW13" s="183"/>
      <c r="EX13" s="183"/>
      <c r="EY13" s="183"/>
      <c r="EZ13" s="183"/>
      <c r="FA13" s="183"/>
      <c r="FB13" s="184"/>
    </row>
    <row r="14" spans="1:158" x14ac:dyDescent="0.25">
      <c r="A14" s="198"/>
      <c r="B14" s="231"/>
      <c r="C14" s="204"/>
      <c r="D14" s="206"/>
      <c r="E14" s="245"/>
      <c r="F14" s="245"/>
      <c r="G14" s="188"/>
      <c r="H14" s="117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18"/>
      <c r="AM14" s="117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18"/>
      <c r="BO14" s="117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17"/>
      <c r="CU14" s="102"/>
      <c r="CV14" s="102"/>
      <c r="CW14" s="102"/>
      <c r="CX14" s="102"/>
      <c r="CY14" s="102"/>
      <c r="CZ14" s="102"/>
      <c r="DA14" s="102"/>
      <c r="DB14" s="102"/>
      <c r="DC14" s="102"/>
      <c r="DD14" s="102"/>
      <c r="DE14" s="102"/>
      <c r="DF14" s="102"/>
      <c r="DG14" s="102"/>
      <c r="DH14" s="102"/>
      <c r="DI14" s="102"/>
      <c r="DJ14" s="102"/>
      <c r="DK14" s="102"/>
      <c r="DL14" s="102"/>
      <c r="DM14" s="102"/>
      <c r="DN14" s="102"/>
      <c r="DO14" s="102"/>
      <c r="DP14" s="102"/>
      <c r="DQ14" s="102"/>
      <c r="DR14" s="102"/>
      <c r="DS14" s="102"/>
      <c r="DT14" s="102"/>
      <c r="DU14" s="102"/>
      <c r="DV14" s="102"/>
      <c r="DW14" s="102"/>
      <c r="DX14" s="102"/>
      <c r="DY14" s="102"/>
      <c r="DZ14" s="118"/>
      <c r="EA14" s="102"/>
      <c r="EB14" s="102"/>
      <c r="EC14" s="102"/>
      <c r="ED14" s="102"/>
      <c r="EE14" s="102"/>
      <c r="EF14" s="102"/>
      <c r="EG14" s="102"/>
      <c r="EH14" s="102"/>
      <c r="EI14" s="102"/>
      <c r="EJ14" s="102"/>
      <c r="EK14" s="102"/>
      <c r="EL14" s="102"/>
      <c r="EM14" s="102"/>
      <c r="EN14" s="102"/>
      <c r="EO14" s="102"/>
      <c r="EP14" s="102"/>
      <c r="EQ14" s="102"/>
      <c r="ER14" s="102"/>
      <c r="ES14" s="102"/>
      <c r="ET14" s="102"/>
      <c r="EU14" s="102"/>
      <c r="EV14" s="102"/>
      <c r="EW14" s="102"/>
      <c r="EX14" s="102"/>
      <c r="EY14" s="102"/>
      <c r="EZ14" s="102"/>
      <c r="FA14" s="102"/>
      <c r="FB14" s="118"/>
    </row>
    <row r="15" spans="1:158" x14ac:dyDescent="0.25">
      <c r="A15" s="198"/>
      <c r="B15" s="232"/>
      <c r="C15" s="204"/>
      <c r="D15" s="206"/>
      <c r="E15" s="245"/>
      <c r="F15" s="245"/>
      <c r="G15" s="188"/>
      <c r="H15" s="117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18"/>
      <c r="AM15" s="117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18"/>
      <c r="BO15" s="117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2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17"/>
      <c r="CU15" s="102"/>
      <c r="CV15" s="102"/>
      <c r="CW15" s="102"/>
      <c r="CX15" s="102"/>
      <c r="CY15" s="102"/>
      <c r="CZ15" s="102"/>
      <c r="DA15" s="102"/>
      <c r="DB15" s="102"/>
      <c r="DC15" s="102"/>
      <c r="DD15" s="102"/>
      <c r="DE15" s="102"/>
      <c r="DF15" s="102"/>
      <c r="DG15" s="102"/>
      <c r="DH15" s="102"/>
      <c r="DI15" s="102"/>
      <c r="DJ15" s="102"/>
      <c r="DK15" s="102"/>
      <c r="DL15" s="102"/>
      <c r="DM15" s="102"/>
      <c r="DN15" s="102"/>
      <c r="DO15" s="102"/>
      <c r="DP15" s="102"/>
      <c r="DQ15" s="102"/>
      <c r="DR15" s="102"/>
      <c r="DS15" s="102"/>
      <c r="DT15" s="102"/>
      <c r="DU15" s="102"/>
      <c r="DV15" s="102"/>
      <c r="DW15" s="102"/>
      <c r="DX15" s="102"/>
      <c r="DY15" s="102"/>
      <c r="DZ15" s="118"/>
      <c r="EA15" s="102"/>
      <c r="EB15" s="102"/>
      <c r="EC15" s="102"/>
      <c r="ED15" s="102"/>
      <c r="EE15" s="102"/>
      <c r="EF15" s="102"/>
      <c r="EG15" s="102"/>
      <c r="EH15" s="102"/>
      <c r="EI15" s="102"/>
      <c r="EJ15" s="102"/>
      <c r="EK15" s="102"/>
      <c r="EL15" s="102"/>
      <c r="EM15" s="102"/>
      <c r="EN15" s="102"/>
      <c r="EO15" s="102"/>
      <c r="EP15" s="102"/>
      <c r="EQ15" s="102"/>
      <c r="ER15" s="102"/>
      <c r="ES15" s="102"/>
      <c r="ET15" s="102"/>
      <c r="EU15" s="102"/>
      <c r="EV15" s="102"/>
      <c r="EW15" s="102"/>
      <c r="EX15" s="102"/>
      <c r="EY15" s="102"/>
      <c r="EZ15" s="102"/>
      <c r="FA15" s="102"/>
      <c r="FB15" s="118"/>
    </row>
    <row r="16" spans="1:158" x14ac:dyDescent="0.25">
      <c r="A16" s="197" t="str">
        <f>PLANILHA!A20</f>
        <v xml:space="preserve"> 02.</v>
      </c>
      <c r="B16" s="200" t="str">
        <f>PLANILHA!D20</f>
        <v>LABORATÓRIO LEO</v>
      </c>
      <c r="C16" s="203">
        <f>PLANILHA!J64</f>
        <v>28057.489999999998</v>
      </c>
      <c r="D16" s="206">
        <f t="shared" ref="D16" si="0">C16/$C$37</f>
        <v>5.9028895377786016E-2</v>
      </c>
      <c r="E16" s="207">
        <v>41913</v>
      </c>
      <c r="F16" s="207">
        <v>41948</v>
      </c>
      <c r="G16" s="188">
        <f t="shared" ref="G16" si="1">F16-E16</f>
        <v>35</v>
      </c>
      <c r="H16" s="257">
        <f>D16/43*28</f>
        <v>3.8437420246000192E-2</v>
      </c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  <c r="Z16" s="258"/>
      <c r="AA16" s="258"/>
      <c r="AB16" s="258"/>
      <c r="AC16" s="258"/>
      <c r="AD16" s="258"/>
      <c r="AE16" s="258"/>
      <c r="AF16" s="258"/>
      <c r="AG16" s="258"/>
      <c r="AH16" s="258"/>
      <c r="AI16" s="258"/>
      <c r="AJ16" s="258"/>
      <c r="AK16" s="258"/>
      <c r="AL16" s="259"/>
      <c r="AM16" s="260">
        <f>D16-H16</f>
        <v>2.0591475131785823E-2</v>
      </c>
      <c r="AN16" s="261"/>
      <c r="AO16" s="261"/>
      <c r="AP16" s="261"/>
      <c r="AQ16" s="261"/>
      <c r="AR16" s="261"/>
      <c r="AS16" s="261"/>
      <c r="AT16" s="261"/>
      <c r="AU16" s="261"/>
      <c r="AV16" s="261"/>
      <c r="AW16" s="261"/>
      <c r="AX16" s="261"/>
      <c r="AY16" s="261"/>
      <c r="AZ16" s="261"/>
      <c r="BA16" s="261"/>
      <c r="BB16" s="261"/>
      <c r="BC16" s="261"/>
      <c r="BD16" s="261"/>
      <c r="BE16" s="261"/>
      <c r="BF16" s="261"/>
      <c r="BG16" s="261"/>
      <c r="BH16" s="261"/>
      <c r="BI16" s="261"/>
      <c r="BJ16" s="261"/>
      <c r="BK16" s="261"/>
      <c r="BL16" s="261"/>
      <c r="BM16" s="261"/>
      <c r="BN16" s="262"/>
      <c r="BO16" s="257"/>
      <c r="BP16" s="258"/>
      <c r="BQ16" s="258"/>
      <c r="BR16" s="258"/>
      <c r="BS16" s="258"/>
      <c r="BT16" s="258"/>
      <c r="BU16" s="258"/>
      <c r="BV16" s="258"/>
      <c r="BW16" s="258"/>
      <c r="BX16" s="258"/>
      <c r="BY16" s="258"/>
      <c r="BZ16" s="258"/>
      <c r="CA16" s="258"/>
      <c r="CB16" s="258"/>
      <c r="CC16" s="258"/>
      <c r="CD16" s="258"/>
      <c r="CE16" s="258"/>
      <c r="CF16" s="258"/>
      <c r="CG16" s="258"/>
      <c r="CH16" s="258"/>
      <c r="CI16" s="258"/>
      <c r="CJ16" s="258"/>
      <c r="CK16" s="258"/>
      <c r="CL16" s="258"/>
      <c r="CM16" s="258"/>
      <c r="CN16" s="258"/>
      <c r="CO16" s="258"/>
      <c r="CP16" s="258"/>
      <c r="CQ16" s="258"/>
      <c r="CR16" s="258"/>
      <c r="CS16" s="258"/>
      <c r="CT16" s="142"/>
      <c r="CU16" s="143"/>
      <c r="CV16" s="143"/>
      <c r="CW16" s="143"/>
      <c r="CX16" s="143"/>
      <c r="CY16" s="143"/>
      <c r="CZ16" s="143"/>
      <c r="DA16" s="143"/>
      <c r="DB16" s="143"/>
      <c r="DC16" s="143"/>
      <c r="DD16" s="143"/>
      <c r="DE16" s="143"/>
      <c r="DF16" s="143"/>
      <c r="DG16" s="143"/>
      <c r="DH16" s="143"/>
      <c r="DI16" s="143"/>
      <c r="DJ16" s="143"/>
      <c r="DK16" s="143"/>
      <c r="DL16" s="143"/>
      <c r="DM16" s="143"/>
      <c r="DN16" s="143"/>
      <c r="DO16" s="143"/>
      <c r="DP16" s="143"/>
      <c r="DQ16" s="143"/>
      <c r="DR16" s="143"/>
      <c r="DS16" s="143"/>
      <c r="DT16" s="143"/>
      <c r="DU16" s="143"/>
      <c r="DV16" s="143"/>
      <c r="DW16" s="143"/>
      <c r="DX16" s="143"/>
      <c r="DY16" s="143"/>
      <c r="DZ16" s="144"/>
      <c r="EA16" s="143"/>
      <c r="EB16" s="143"/>
      <c r="EC16" s="143"/>
      <c r="ED16" s="143"/>
      <c r="EE16" s="143"/>
      <c r="EF16" s="143"/>
      <c r="EG16" s="143"/>
      <c r="EH16" s="143"/>
      <c r="EI16" s="143"/>
      <c r="EJ16" s="143"/>
      <c r="EK16" s="143"/>
      <c r="EL16" s="143"/>
      <c r="EM16" s="143"/>
      <c r="EN16" s="143"/>
      <c r="EO16" s="143"/>
      <c r="EP16" s="143"/>
      <c r="EQ16" s="143"/>
      <c r="ER16" s="143"/>
      <c r="ES16" s="143"/>
      <c r="ET16" s="143"/>
      <c r="EU16" s="143"/>
      <c r="EV16" s="143"/>
      <c r="EW16" s="143"/>
      <c r="EX16" s="143"/>
      <c r="EY16" s="143"/>
      <c r="EZ16" s="143"/>
      <c r="FA16" s="143"/>
      <c r="FB16" s="144"/>
    </row>
    <row r="17" spans="1:158" x14ac:dyDescent="0.25">
      <c r="A17" s="198"/>
      <c r="B17" s="201"/>
      <c r="C17" s="204"/>
      <c r="D17" s="206"/>
      <c r="E17" s="208"/>
      <c r="F17" s="208"/>
      <c r="G17" s="188"/>
      <c r="H17" s="117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18"/>
      <c r="AM17" s="117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18"/>
      <c r="BO17" s="117"/>
      <c r="BP17" s="102"/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2"/>
      <c r="CI17" s="102"/>
      <c r="CJ17" s="102"/>
      <c r="CK17" s="102"/>
      <c r="CL17" s="102"/>
      <c r="CM17" s="102"/>
      <c r="CN17" s="102"/>
      <c r="CO17" s="102"/>
      <c r="CP17" s="102"/>
      <c r="CQ17" s="102"/>
      <c r="CR17" s="102"/>
      <c r="CS17" s="102"/>
      <c r="CT17" s="117"/>
      <c r="CU17" s="102"/>
      <c r="CV17" s="102"/>
      <c r="CW17" s="102"/>
      <c r="CX17" s="102"/>
      <c r="CY17" s="102"/>
      <c r="CZ17" s="102"/>
      <c r="DA17" s="102"/>
      <c r="DB17" s="102"/>
      <c r="DC17" s="102"/>
      <c r="DD17" s="102"/>
      <c r="DE17" s="102"/>
      <c r="DF17" s="102"/>
      <c r="DG17" s="102"/>
      <c r="DH17" s="102"/>
      <c r="DI17" s="102"/>
      <c r="DJ17" s="102"/>
      <c r="DK17" s="102"/>
      <c r="DL17" s="102"/>
      <c r="DM17" s="102"/>
      <c r="DN17" s="102"/>
      <c r="DO17" s="102"/>
      <c r="DP17" s="102"/>
      <c r="DQ17" s="102"/>
      <c r="DR17" s="102"/>
      <c r="DS17" s="102"/>
      <c r="DT17" s="102"/>
      <c r="DU17" s="102"/>
      <c r="DV17" s="102"/>
      <c r="DW17" s="102"/>
      <c r="DX17" s="102"/>
      <c r="DY17" s="102"/>
      <c r="DZ17" s="118"/>
      <c r="EA17" s="102"/>
      <c r="EB17" s="102"/>
      <c r="EC17" s="102"/>
      <c r="ED17" s="102"/>
      <c r="EE17" s="102"/>
      <c r="EF17" s="102"/>
      <c r="EG17" s="102"/>
      <c r="EH17" s="102"/>
      <c r="EI17" s="102"/>
      <c r="EJ17" s="102"/>
      <c r="EK17" s="102"/>
      <c r="EL17" s="102"/>
      <c r="EM17" s="102"/>
      <c r="EN17" s="102"/>
      <c r="EO17" s="102"/>
      <c r="EP17" s="102"/>
      <c r="EQ17" s="102"/>
      <c r="ER17" s="102"/>
      <c r="ES17" s="102"/>
      <c r="ET17" s="102"/>
      <c r="EU17" s="102"/>
      <c r="EV17" s="102"/>
      <c r="EW17" s="102"/>
      <c r="EX17" s="102"/>
      <c r="EY17" s="102"/>
      <c r="EZ17" s="102"/>
      <c r="FA17" s="102"/>
      <c r="FB17" s="118"/>
    </row>
    <row r="18" spans="1:158" x14ac:dyDescent="0.25">
      <c r="A18" s="199"/>
      <c r="B18" s="202"/>
      <c r="C18" s="205"/>
      <c r="D18" s="206"/>
      <c r="E18" s="209"/>
      <c r="F18" s="209"/>
      <c r="G18" s="188"/>
      <c r="H18" s="119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1"/>
      <c r="AM18" s="119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1"/>
      <c r="BO18" s="119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D18" s="120"/>
      <c r="CE18" s="120"/>
      <c r="CF18" s="120"/>
      <c r="CG18" s="120"/>
      <c r="CH18" s="120"/>
      <c r="CI18" s="120"/>
      <c r="CJ18" s="120"/>
      <c r="CK18" s="120"/>
      <c r="CL18" s="120"/>
      <c r="CM18" s="120"/>
      <c r="CN18" s="120"/>
      <c r="CO18" s="120"/>
      <c r="CP18" s="120"/>
      <c r="CQ18" s="120"/>
      <c r="CR18" s="120"/>
      <c r="CS18" s="120"/>
      <c r="CT18" s="119"/>
      <c r="CU18" s="120"/>
      <c r="CV18" s="120"/>
      <c r="CW18" s="120"/>
      <c r="CX18" s="120"/>
      <c r="CY18" s="120"/>
      <c r="CZ18" s="120"/>
      <c r="DA18" s="120"/>
      <c r="DB18" s="120"/>
      <c r="DC18" s="120"/>
      <c r="DD18" s="120"/>
      <c r="DE18" s="120"/>
      <c r="DF18" s="120"/>
      <c r="DG18" s="120"/>
      <c r="DH18" s="120"/>
      <c r="DI18" s="120"/>
      <c r="DJ18" s="120"/>
      <c r="DK18" s="120"/>
      <c r="DL18" s="120"/>
      <c r="DM18" s="120"/>
      <c r="DN18" s="120"/>
      <c r="DO18" s="120"/>
      <c r="DP18" s="120"/>
      <c r="DQ18" s="120"/>
      <c r="DR18" s="120"/>
      <c r="DS18" s="120"/>
      <c r="DT18" s="120"/>
      <c r="DU18" s="120"/>
      <c r="DV18" s="120"/>
      <c r="DW18" s="120"/>
      <c r="DX18" s="120"/>
      <c r="DY18" s="120"/>
      <c r="DZ18" s="121"/>
      <c r="EA18" s="120"/>
      <c r="EB18" s="120"/>
      <c r="EC18" s="120"/>
      <c r="ED18" s="120"/>
      <c r="EE18" s="120"/>
      <c r="EF18" s="120"/>
      <c r="EG18" s="120"/>
      <c r="EH18" s="120"/>
      <c r="EI18" s="120"/>
      <c r="EJ18" s="120"/>
      <c r="EK18" s="120"/>
      <c r="EL18" s="120"/>
      <c r="EM18" s="120"/>
      <c r="EN18" s="120"/>
      <c r="EO18" s="120"/>
      <c r="EP18" s="120"/>
      <c r="EQ18" s="120"/>
      <c r="ER18" s="120"/>
      <c r="ES18" s="120"/>
      <c r="ET18" s="120"/>
      <c r="EU18" s="120"/>
      <c r="EV18" s="120"/>
      <c r="EW18" s="120"/>
      <c r="EX18" s="120"/>
      <c r="EY18" s="120"/>
      <c r="EZ18" s="120"/>
      <c r="FA18" s="120"/>
      <c r="FB18" s="121"/>
    </row>
    <row r="19" spans="1:158" x14ac:dyDescent="0.25">
      <c r="A19" s="197" t="str">
        <f>PLANILHA!A65</f>
        <v xml:space="preserve"> 03.</v>
      </c>
      <c r="B19" s="200" t="str">
        <f>PLANILHA!D65</f>
        <v>LABORATÓRIO CTEMBIO</v>
      </c>
      <c r="C19" s="203">
        <f>PLANILHA!J88</f>
        <v>20951.84</v>
      </c>
      <c r="D19" s="206">
        <f t="shared" ref="D19" si="2">C19/$C$37</f>
        <v>4.4079636893111687E-2</v>
      </c>
      <c r="E19" s="185">
        <v>41928</v>
      </c>
      <c r="F19" s="185">
        <v>41950</v>
      </c>
      <c r="G19" s="188">
        <f t="shared" ref="G19" si="3">F19-E19</f>
        <v>22</v>
      </c>
      <c r="H19" s="263">
        <v>0.02</v>
      </c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5"/>
      <c r="AM19" s="266">
        <v>1.6199999999999999E-2</v>
      </c>
      <c r="AN19" s="267"/>
      <c r="AO19" s="267"/>
      <c r="AP19" s="267"/>
      <c r="AQ19" s="267"/>
      <c r="AR19" s="267"/>
      <c r="AS19" s="267"/>
      <c r="AT19" s="267"/>
      <c r="AU19" s="267"/>
      <c r="AV19" s="267"/>
      <c r="AW19" s="267"/>
      <c r="AX19" s="267"/>
      <c r="AY19" s="267"/>
      <c r="AZ19" s="267"/>
      <c r="BA19" s="267"/>
      <c r="BB19" s="267"/>
      <c r="BC19" s="267"/>
      <c r="BD19" s="267"/>
      <c r="BE19" s="267"/>
      <c r="BF19" s="267"/>
      <c r="BG19" s="267"/>
      <c r="BH19" s="267"/>
      <c r="BI19" s="267"/>
      <c r="BJ19" s="267"/>
      <c r="BK19" s="267"/>
      <c r="BL19" s="267"/>
      <c r="BM19" s="267"/>
      <c r="BN19" s="268"/>
      <c r="BO19" s="254"/>
      <c r="BP19" s="255"/>
      <c r="BQ19" s="255"/>
      <c r="BR19" s="255"/>
      <c r="BS19" s="255"/>
      <c r="BT19" s="255"/>
      <c r="BU19" s="255"/>
      <c r="BV19" s="255"/>
      <c r="BW19" s="255"/>
      <c r="BX19" s="255"/>
      <c r="BY19" s="255"/>
      <c r="BZ19" s="255"/>
      <c r="CA19" s="255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117"/>
      <c r="CU19" s="102"/>
      <c r="CV19" s="102"/>
      <c r="CW19" s="102"/>
      <c r="CX19" s="102"/>
      <c r="CY19" s="102"/>
      <c r="CZ19" s="102"/>
      <c r="DA19" s="102"/>
      <c r="DB19" s="102"/>
      <c r="DC19" s="102"/>
      <c r="DD19" s="102"/>
      <c r="DE19" s="102"/>
      <c r="DF19" s="102"/>
      <c r="DG19" s="102"/>
      <c r="DH19" s="102"/>
      <c r="DI19" s="102"/>
      <c r="DJ19" s="102"/>
      <c r="DK19" s="102"/>
      <c r="DL19" s="102"/>
      <c r="DM19" s="102"/>
      <c r="DN19" s="102"/>
      <c r="DO19" s="102"/>
      <c r="DP19" s="102"/>
      <c r="DQ19" s="102"/>
      <c r="DR19" s="102"/>
      <c r="DS19" s="102"/>
      <c r="DT19" s="102"/>
      <c r="DU19" s="102"/>
      <c r="DV19" s="102"/>
      <c r="DW19" s="102"/>
      <c r="DX19" s="102"/>
      <c r="DY19" s="102"/>
      <c r="DZ19" s="118"/>
      <c r="EA19" s="102"/>
      <c r="EB19" s="102"/>
      <c r="EC19" s="102"/>
      <c r="ED19" s="102"/>
      <c r="EE19" s="102"/>
      <c r="EF19" s="102"/>
      <c r="EG19" s="102"/>
      <c r="EH19" s="102"/>
      <c r="EI19" s="102"/>
      <c r="EJ19" s="102"/>
      <c r="EK19" s="102"/>
      <c r="EL19" s="102"/>
      <c r="EM19" s="102"/>
      <c r="EN19" s="102"/>
      <c r="EO19" s="102"/>
      <c r="EP19" s="102"/>
      <c r="EQ19" s="102"/>
      <c r="ER19" s="102"/>
      <c r="ES19" s="102"/>
      <c r="ET19" s="102"/>
      <c r="EU19" s="102"/>
      <c r="EV19" s="102"/>
      <c r="EW19" s="102"/>
      <c r="EX19" s="102"/>
      <c r="EY19" s="102"/>
      <c r="EZ19" s="102"/>
      <c r="FA19" s="102"/>
      <c r="FB19" s="118"/>
    </row>
    <row r="20" spans="1:158" x14ac:dyDescent="0.25">
      <c r="A20" s="198"/>
      <c r="B20" s="201"/>
      <c r="C20" s="204"/>
      <c r="D20" s="206"/>
      <c r="E20" s="186"/>
      <c r="F20" s="186"/>
      <c r="G20" s="188"/>
      <c r="H20" s="117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18"/>
      <c r="AM20" s="117"/>
      <c r="AN20" s="102"/>
      <c r="AO20" s="102"/>
      <c r="AP20" s="102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18"/>
      <c r="BO20" s="117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17"/>
      <c r="CU20" s="102"/>
      <c r="CV20" s="102"/>
      <c r="CW20" s="102"/>
      <c r="CX20" s="102"/>
      <c r="CY20" s="102"/>
      <c r="CZ20" s="102"/>
      <c r="DA20" s="102"/>
      <c r="DB20" s="102"/>
      <c r="DC20" s="102"/>
      <c r="DD20" s="102"/>
      <c r="DE20" s="102"/>
      <c r="DF20" s="102"/>
      <c r="DG20" s="102"/>
      <c r="DH20" s="102"/>
      <c r="DI20" s="102"/>
      <c r="DJ20" s="102"/>
      <c r="DK20" s="102"/>
      <c r="DL20" s="102"/>
      <c r="DM20" s="102"/>
      <c r="DN20" s="102"/>
      <c r="DO20" s="102"/>
      <c r="DP20" s="102"/>
      <c r="DQ20" s="102"/>
      <c r="DR20" s="102"/>
      <c r="DS20" s="102"/>
      <c r="DT20" s="102"/>
      <c r="DU20" s="102"/>
      <c r="DV20" s="102"/>
      <c r="DW20" s="102"/>
      <c r="DX20" s="102"/>
      <c r="DY20" s="102"/>
      <c r="DZ20" s="118"/>
      <c r="EA20" s="102"/>
      <c r="EB20" s="102"/>
      <c r="EC20" s="102"/>
      <c r="ED20" s="102"/>
      <c r="EE20" s="102"/>
      <c r="EF20" s="102"/>
      <c r="EG20" s="102"/>
      <c r="EH20" s="102"/>
      <c r="EI20" s="102"/>
      <c r="EJ20" s="102"/>
      <c r="EK20" s="102"/>
      <c r="EL20" s="102"/>
      <c r="EM20" s="102"/>
      <c r="EN20" s="102"/>
      <c r="EO20" s="102"/>
      <c r="EP20" s="102"/>
      <c r="EQ20" s="102"/>
      <c r="ER20" s="102"/>
      <c r="ES20" s="102"/>
      <c r="ET20" s="102"/>
      <c r="EU20" s="102"/>
      <c r="EV20" s="102"/>
      <c r="EW20" s="102"/>
      <c r="EX20" s="102"/>
      <c r="EY20" s="102"/>
      <c r="EZ20" s="102"/>
      <c r="FA20" s="102"/>
      <c r="FB20" s="118"/>
    </row>
    <row r="21" spans="1:158" x14ac:dyDescent="0.25">
      <c r="A21" s="199"/>
      <c r="B21" s="202"/>
      <c r="C21" s="205"/>
      <c r="D21" s="206"/>
      <c r="E21" s="187"/>
      <c r="F21" s="187"/>
      <c r="G21" s="188"/>
      <c r="H21" s="117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18"/>
      <c r="AM21" s="117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18"/>
      <c r="BO21" s="117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17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/>
      <c r="DY21" s="102"/>
      <c r="DZ21" s="118"/>
      <c r="EA21" s="102"/>
      <c r="EB21" s="102"/>
      <c r="EC21" s="102"/>
      <c r="ED21" s="102"/>
      <c r="EE21" s="102"/>
      <c r="EF21" s="102"/>
      <c r="EG21" s="102"/>
      <c r="EH21" s="102"/>
      <c r="EI21" s="102"/>
      <c r="EJ21" s="102"/>
      <c r="EK21" s="102"/>
      <c r="EL21" s="102"/>
      <c r="EM21" s="102"/>
      <c r="EN21" s="102"/>
      <c r="EO21" s="102"/>
      <c r="EP21" s="102"/>
      <c r="EQ21" s="102"/>
      <c r="ER21" s="102"/>
      <c r="ES21" s="102"/>
      <c r="ET21" s="102"/>
      <c r="EU21" s="102"/>
      <c r="EV21" s="102"/>
      <c r="EW21" s="102"/>
      <c r="EX21" s="102"/>
      <c r="EY21" s="102"/>
      <c r="EZ21" s="102"/>
      <c r="FA21" s="102"/>
      <c r="FB21" s="118"/>
    </row>
    <row r="22" spans="1:158" x14ac:dyDescent="0.25">
      <c r="A22" s="197" t="str">
        <f>PLANILHA!A89</f>
        <v xml:space="preserve"> 04.</v>
      </c>
      <c r="B22" s="230" t="str">
        <f>PLANILHA!D89</f>
        <v>LABORATÓRIO GFEMM</v>
      </c>
      <c r="C22" s="203">
        <f>PLANILHA!J125</f>
        <v>41298.33</v>
      </c>
      <c r="D22" s="206">
        <f>C22/$C$37</f>
        <v>8.6885705059407722E-2</v>
      </c>
      <c r="E22" s="207">
        <v>41949</v>
      </c>
      <c r="F22" s="207">
        <v>42002</v>
      </c>
      <c r="G22" s="188">
        <f>F22-E22</f>
        <v>53</v>
      </c>
      <c r="H22" s="195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233"/>
      <c r="AM22" s="234">
        <f>D22-BO22</f>
        <v>3.688570505940772E-2</v>
      </c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235"/>
      <c r="BL22" s="235"/>
      <c r="BM22" s="235"/>
      <c r="BN22" s="236"/>
      <c r="BO22" s="195">
        <v>0.05</v>
      </c>
      <c r="BP22" s="196"/>
      <c r="BQ22" s="196"/>
      <c r="BR22" s="196"/>
      <c r="BS22" s="196"/>
      <c r="BT22" s="196"/>
      <c r="BU22" s="196"/>
      <c r="BV22" s="196"/>
      <c r="BW22" s="196"/>
      <c r="BX22" s="196"/>
      <c r="BY22" s="196"/>
      <c r="BZ22" s="196"/>
      <c r="CA22" s="196"/>
      <c r="CB22" s="196"/>
      <c r="CC22" s="196"/>
      <c r="CD22" s="196"/>
      <c r="CE22" s="196"/>
      <c r="CF22" s="196"/>
      <c r="CG22" s="196"/>
      <c r="CH22" s="196"/>
      <c r="CI22" s="196"/>
      <c r="CJ22" s="196"/>
      <c r="CK22" s="196"/>
      <c r="CL22" s="196"/>
      <c r="CM22" s="196"/>
      <c r="CN22" s="196"/>
      <c r="CO22" s="196"/>
      <c r="CP22" s="196"/>
      <c r="CQ22" s="196"/>
      <c r="CR22" s="196"/>
      <c r="CS22" s="196"/>
      <c r="CT22" s="142"/>
      <c r="CU22" s="143"/>
      <c r="CV22" s="143"/>
      <c r="CW22" s="143"/>
      <c r="CX22" s="143"/>
      <c r="CY22" s="143"/>
      <c r="CZ22" s="143"/>
      <c r="DA22" s="143"/>
      <c r="DB22" s="143"/>
      <c r="DC22" s="143"/>
      <c r="DD22" s="143"/>
      <c r="DE22" s="143"/>
      <c r="DF22" s="143"/>
      <c r="DG22" s="143"/>
      <c r="DH22" s="143"/>
      <c r="DI22" s="143"/>
      <c r="DJ22" s="143"/>
      <c r="DK22" s="143"/>
      <c r="DL22" s="143"/>
      <c r="DM22" s="143"/>
      <c r="DN22" s="143"/>
      <c r="DO22" s="143"/>
      <c r="DP22" s="143"/>
      <c r="DQ22" s="143"/>
      <c r="DR22" s="143"/>
      <c r="DS22" s="143"/>
      <c r="DT22" s="143"/>
      <c r="DU22" s="143"/>
      <c r="DV22" s="143"/>
      <c r="DW22" s="143"/>
      <c r="DX22" s="143"/>
      <c r="DY22" s="143"/>
      <c r="DZ22" s="144"/>
      <c r="EA22" s="143"/>
      <c r="EB22" s="143"/>
      <c r="EC22" s="143"/>
      <c r="ED22" s="143"/>
      <c r="EE22" s="143"/>
      <c r="EF22" s="143"/>
      <c r="EG22" s="143"/>
      <c r="EH22" s="143"/>
      <c r="EI22" s="143"/>
      <c r="EJ22" s="143"/>
      <c r="EK22" s="143"/>
      <c r="EL22" s="143"/>
      <c r="EM22" s="143"/>
      <c r="EN22" s="143"/>
      <c r="EO22" s="143"/>
      <c r="EP22" s="143"/>
      <c r="EQ22" s="143"/>
      <c r="ER22" s="143"/>
      <c r="ES22" s="143"/>
      <c r="ET22" s="143"/>
      <c r="EU22" s="143"/>
      <c r="EV22" s="143"/>
      <c r="EW22" s="143"/>
      <c r="EX22" s="143"/>
      <c r="EY22" s="143"/>
      <c r="EZ22" s="143"/>
      <c r="FA22" s="143"/>
      <c r="FB22" s="144"/>
    </row>
    <row r="23" spans="1:158" x14ac:dyDescent="0.25">
      <c r="A23" s="198"/>
      <c r="B23" s="231"/>
      <c r="C23" s="204"/>
      <c r="D23" s="206"/>
      <c r="E23" s="208"/>
      <c r="F23" s="208"/>
      <c r="G23" s="188"/>
      <c r="H23" s="117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18"/>
      <c r="AM23" s="117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18"/>
      <c r="BO23" s="117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/>
      <c r="CF23" s="102"/>
      <c r="CG23" s="102"/>
      <c r="CH23" s="102"/>
      <c r="CI23" s="102"/>
      <c r="CJ23" s="102"/>
      <c r="CK23" s="102"/>
      <c r="CL23" s="102"/>
      <c r="CM23" s="102"/>
      <c r="CN23" s="102"/>
      <c r="CO23" s="102"/>
      <c r="CP23" s="102"/>
      <c r="CQ23" s="102"/>
      <c r="CR23" s="102"/>
      <c r="CS23" s="102"/>
      <c r="CT23" s="117"/>
      <c r="CU23" s="102"/>
      <c r="CV23" s="102"/>
      <c r="CW23" s="102"/>
      <c r="CX23" s="102"/>
      <c r="CY23" s="102"/>
      <c r="CZ23" s="102"/>
      <c r="DA23" s="102"/>
      <c r="DB23" s="102"/>
      <c r="DC23" s="102"/>
      <c r="DD23" s="102"/>
      <c r="DE23" s="102"/>
      <c r="DF23" s="102"/>
      <c r="DG23" s="102"/>
      <c r="DH23" s="102"/>
      <c r="DI23" s="102"/>
      <c r="DJ23" s="102"/>
      <c r="DK23" s="102"/>
      <c r="DL23" s="102"/>
      <c r="DM23" s="102"/>
      <c r="DN23" s="102"/>
      <c r="DO23" s="102"/>
      <c r="DP23" s="102"/>
      <c r="DQ23" s="102"/>
      <c r="DR23" s="102"/>
      <c r="DS23" s="102"/>
      <c r="DT23" s="102"/>
      <c r="DU23" s="102"/>
      <c r="DV23" s="102"/>
      <c r="DW23" s="102"/>
      <c r="DX23" s="102"/>
      <c r="DY23" s="102"/>
      <c r="DZ23" s="118"/>
      <c r="EA23" s="102"/>
      <c r="EB23" s="102"/>
      <c r="EC23" s="102"/>
      <c r="ED23" s="102"/>
      <c r="EE23" s="102"/>
      <c r="EF23" s="102"/>
      <c r="EG23" s="102"/>
      <c r="EH23" s="102"/>
      <c r="EI23" s="102"/>
      <c r="EJ23" s="102"/>
      <c r="EK23" s="102"/>
      <c r="EL23" s="102"/>
      <c r="EM23" s="102"/>
      <c r="EN23" s="102"/>
      <c r="EO23" s="102"/>
      <c r="EP23" s="102"/>
      <c r="EQ23" s="102"/>
      <c r="ER23" s="102"/>
      <c r="ES23" s="102"/>
      <c r="ET23" s="102"/>
      <c r="EU23" s="102"/>
      <c r="EV23" s="102"/>
      <c r="EW23" s="102"/>
      <c r="EX23" s="102"/>
      <c r="EY23" s="102"/>
      <c r="EZ23" s="102"/>
      <c r="FA23" s="102"/>
      <c r="FB23" s="118"/>
    </row>
    <row r="24" spans="1:158" x14ac:dyDescent="0.25">
      <c r="A24" s="198"/>
      <c r="B24" s="232"/>
      <c r="C24" s="204"/>
      <c r="D24" s="206"/>
      <c r="E24" s="209"/>
      <c r="F24" s="209"/>
      <c r="G24" s="188"/>
      <c r="H24" s="119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1"/>
      <c r="AM24" s="119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1"/>
      <c r="BO24" s="119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  <c r="BZ24" s="120"/>
      <c r="CA24" s="120"/>
      <c r="CB24" s="120"/>
      <c r="CC24" s="120"/>
      <c r="CD24" s="120"/>
      <c r="CE24" s="120"/>
      <c r="CF24" s="120"/>
      <c r="CG24" s="120"/>
      <c r="CH24" s="120"/>
      <c r="CI24" s="120"/>
      <c r="CJ24" s="120"/>
      <c r="CK24" s="120"/>
      <c r="CL24" s="120"/>
      <c r="CM24" s="120"/>
      <c r="CN24" s="120"/>
      <c r="CO24" s="120"/>
      <c r="CP24" s="120"/>
      <c r="CQ24" s="120"/>
      <c r="CR24" s="120"/>
      <c r="CS24" s="120"/>
      <c r="CT24" s="119"/>
      <c r="CU24" s="120"/>
      <c r="CV24" s="120"/>
      <c r="CW24" s="120"/>
      <c r="CX24" s="120"/>
      <c r="CY24" s="120"/>
      <c r="CZ24" s="120"/>
      <c r="DA24" s="120"/>
      <c r="DB24" s="120"/>
      <c r="DC24" s="120"/>
      <c r="DD24" s="120"/>
      <c r="DE24" s="120"/>
      <c r="DF24" s="120"/>
      <c r="DG24" s="120"/>
      <c r="DH24" s="120"/>
      <c r="DI24" s="120"/>
      <c r="DJ24" s="120"/>
      <c r="DK24" s="120"/>
      <c r="DL24" s="120"/>
      <c r="DM24" s="120"/>
      <c r="DN24" s="120"/>
      <c r="DO24" s="120"/>
      <c r="DP24" s="120"/>
      <c r="DQ24" s="120"/>
      <c r="DR24" s="120"/>
      <c r="DS24" s="120"/>
      <c r="DT24" s="120"/>
      <c r="DU24" s="120"/>
      <c r="DV24" s="120"/>
      <c r="DW24" s="120"/>
      <c r="DX24" s="120"/>
      <c r="DY24" s="120"/>
      <c r="DZ24" s="121"/>
      <c r="EA24" s="120"/>
      <c r="EB24" s="120"/>
      <c r="EC24" s="120"/>
      <c r="ED24" s="120"/>
      <c r="EE24" s="120"/>
      <c r="EF24" s="120"/>
      <c r="EG24" s="120"/>
      <c r="EH24" s="120"/>
      <c r="EI24" s="120"/>
      <c r="EJ24" s="120"/>
      <c r="EK24" s="120"/>
      <c r="EL24" s="120"/>
      <c r="EM24" s="120"/>
      <c r="EN24" s="120"/>
      <c r="EO24" s="120"/>
      <c r="EP24" s="120"/>
      <c r="EQ24" s="120"/>
      <c r="ER24" s="120"/>
      <c r="ES24" s="120"/>
      <c r="ET24" s="120"/>
      <c r="EU24" s="120"/>
      <c r="EV24" s="120"/>
      <c r="EW24" s="120"/>
      <c r="EX24" s="120"/>
      <c r="EY24" s="120"/>
      <c r="EZ24" s="120"/>
      <c r="FA24" s="120"/>
      <c r="FB24" s="121"/>
    </row>
    <row r="25" spans="1:158" x14ac:dyDescent="0.25">
      <c r="A25" s="197" t="str">
        <f>PLANILHA!A126</f>
        <v xml:space="preserve"> 05.</v>
      </c>
      <c r="B25" s="200" t="str">
        <f>PLANILHA!D126</f>
        <v>LABORATÓRIO GPMES</v>
      </c>
      <c r="C25" s="203">
        <f>PLANILHA!J131</f>
        <v>28180.47</v>
      </c>
      <c r="D25" s="206">
        <f t="shared" ref="D25" si="4">C25/$C$37</f>
        <v>5.9287627486522762E-2</v>
      </c>
      <c r="E25" s="207">
        <v>41974</v>
      </c>
      <c r="F25" s="207">
        <v>42006</v>
      </c>
      <c r="G25" s="188">
        <f t="shared" ref="G25" si="5">F25-E25</f>
        <v>32</v>
      </c>
      <c r="H25" s="223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5"/>
      <c r="AM25" s="213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5"/>
      <c r="BO25" s="223">
        <f>D25/3*2</f>
        <v>3.9525084991015175E-2</v>
      </c>
      <c r="BP25" s="224"/>
      <c r="BQ25" s="224"/>
      <c r="BR25" s="224"/>
      <c r="BS25" s="224"/>
      <c r="BT25" s="224"/>
      <c r="BU25" s="224"/>
      <c r="BV25" s="224"/>
      <c r="BW25" s="224"/>
      <c r="BX25" s="224"/>
      <c r="BY25" s="224"/>
      <c r="BZ25" s="224"/>
      <c r="CA25" s="224"/>
      <c r="CB25" s="224"/>
      <c r="CC25" s="224"/>
      <c r="CD25" s="224"/>
      <c r="CE25" s="224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  <c r="CR25" s="224"/>
      <c r="CS25" s="224"/>
      <c r="CT25" s="179">
        <f>D25-BO25</f>
        <v>1.9762542495507587E-2</v>
      </c>
      <c r="CU25" s="180"/>
      <c r="CV25" s="180"/>
      <c r="CW25" s="180"/>
      <c r="CX25" s="180"/>
      <c r="CY25" s="180"/>
      <c r="CZ25" s="180"/>
      <c r="DA25" s="180"/>
      <c r="DB25" s="180"/>
      <c r="DC25" s="180"/>
      <c r="DD25" s="180"/>
      <c r="DE25" s="180"/>
      <c r="DF25" s="180"/>
      <c r="DG25" s="180"/>
      <c r="DH25" s="180"/>
      <c r="DI25" s="180"/>
      <c r="DJ25" s="180"/>
      <c r="DK25" s="180"/>
      <c r="DL25" s="180"/>
      <c r="DM25" s="180"/>
      <c r="DN25" s="180"/>
      <c r="DO25" s="180"/>
      <c r="DP25" s="180"/>
      <c r="DQ25" s="180"/>
      <c r="DR25" s="180"/>
      <c r="DS25" s="180"/>
      <c r="DT25" s="180"/>
      <c r="DU25" s="180"/>
      <c r="DV25" s="180"/>
      <c r="DW25" s="180"/>
      <c r="DX25" s="180"/>
      <c r="DY25" s="180"/>
      <c r="DZ25" s="181"/>
      <c r="EA25" s="102"/>
      <c r="EB25" s="102"/>
      <c r="EC25" s="102"/>
      <c r="ED25" s="102"/>
      <c r="EE25" s="102"/>
      <c r="EF25" s="102"/>
      <c r="EG25" s="102"/>
      <c r="EH25" s="102"/>
      <c r="EI25" s="102"/>
      <c r="EJ25" s="102"/>
      <c r="EK25" s="102"/>
      <c r="EL25" s="102"/>
      <c r="EM25" s="102"/>
      <c r="EN25" s="102"/>
      <c r="EO25" s="102"/>
      <c r="EP25" s="102"/>
      <c r="EQ25" s="102"/>
      <c r="ER25" s="102"/>
      <c r="ES25" s="102"/>
      <c r="ET25" s="102"/>
      <c r="EU25" s="102"/>
      <c r="EV25" s="102"/>
      <c r="EW25" s="102"/>
      <c r="EX25" s="102"/>
      <c r="EY25" s="102"/>
      <c r="EZ25" s="102"/>
      <c r="FA25" s="102"/>
      <c r="FB25" s="118"/>
    </row>
    <row r="26" spans="1:158" x14ac:dyDescent="0.25">
      <c r="A26" s="198"/>
      <c r="B26" s="201"/>
      <c r="C26" s="204"/>
      <c r="D26" s="206"/>
      <c r="E26" s="208"/>
      <c r="F26" s="208"/>
      <c r="G26" s="188"/>
      <c r="H26" s="117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18"/>
      <c r="AM26" s="117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18"/>
      <c r="BO26" s="117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/>
      <c r="CT26" s="117"/>
      <c r="CU26" s="102"/>
      <c r="CV26" s="102"/>
      <c r="CW26" s="102"/>
      <c r="CX26" s="102"/>
      <c r="CY26" s="102"/>
      <c r="CZ26" s="102"/>
      <c r="DA26" s="102"/>
      <c r="DB26" s="102"/>
      <c r="DC26" s="102"/>
      <c r="DD26" s="102"/>
      <c r="DE26" s="102"/>
      <c r="DF26" s="102"/>
      <c r="DG26" s="102"/>
      <c r="DH26" s="102"/>
      <c r="DI26" s="102"/>
      <c r="DJ26" s="102"/>
      <c r="DK26" s="102"/>
      <c r="DL26" s="102"/>
      <c r="DM26" s="102"/>
      <c r="DN26" s="102"/>
      <c r="DO26" s="102"/>
      <c r="DP26" s="102"/>
      <c r="DQ26" s="102"/>
      <c r="DR26" s="102"/>
      <c r="DS26" s="102"/>
      <c r="DT26" s="102"/>
      <c r="DU26" s="102"/>
      <c r="DV26" s="102"/>
      <c r="DW26" s="102"/>
      <c r="DX26" s="102"/>
      <c r="DY26" s="102"/>
      <c r="DZ26" s="118"/>
      <c r="EA26" s="102"/>
      <c r="EB26" s="102"/>
      <c r="EC26" s="102"/>
      <c r="ED26" s="102"/>
      <c r="EE26" s="102"/>
      <c r="EF26" s="102"/>
      <c r="EG26" s="102"/>
      <c r="EH26" s="102"/>
      <c r="EI26" s="102"/>
      <c r="EJ26" s="102"/>
      <c r="EK26" s="102"/>
      <c r="EL26" s="102"/>
      <c r="EM26" s="102"/>
      <c r="EN26" s="102"/>
      <c r="EO26" s="102"/>
      <c r="EP26" s="102"/>
      <c r="EQ26" s="102"/>
      <c r="ER26" s="102"/>
      <c r="ES26" s="102"/>
      <c r="ET26" s="102"/>
      <c r="EU26" s="102"/>
      <c r="EV26" s="102"/>
      <c r="EW26" s="102"/>
      <c r="EX26" s="102"/>
      <c r="EY26" s="102"/>
      <c r="EZ26" s="102"/>
      <c r="FA26" s="102"/>
      <c r="FB26" s="118"/>
    </row>
    <row r="27" spans="1:158" x14ac:dyDescent="0.25">
      <c r="A27" s="199"/>
      <c r="B27" s="202"/>
      <c r="C27" s="205"/>
      <c r="D27" s="206"/>
      <c r="E27" s="209"/>
      <c r="F27" s="209"/>
      <c r="G27" s="188"/>
      <c r="H27" s="117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18"/>
      <c r="AM27" s="117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18"/>
      <c r="BO27" s="117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17"/>
      <c r="CU27" s="102"/>
      <c r="CV27" s="102"/>
      <c r="CW27" s="102"/>
      <c r="CX27" s="102"/>
      <c r="CY27" s="102"/>
      <c r="CZ27" s="102"/>
      <c r="DA27" s="102"/>
      <c r="DB27" s="102"/>
      <c r="DC27" s="102"/>
      <c r="DD27" s="102"/>
      <c r="DE27" s="102"/>
      <c r="DF27" s="102"/>
      <c r="DG27" s="102"/>
      <c r="DH27" s="102"/>
      <c r="DI27" s="102"/>
      <c r="DJ27" s="102"/>
      <c r="DK27" s="102"/>
      <c r="DL27" s="102"/>
      <c r="DM27" s="102"/>
      <c r="DN27" s="102"/>
      <c r="DO27" s="102"/>
      <c r="DP27" s="102"/>
      <c r="DQ27" s="102"/>
      <c r="DR27" s="102"/>
      <c r="DS27" s="102"/>
      <c r="DT27" s="102"/>
      <c r="DU27" s="102"/>
      <c r="DV27" s="102"/>
      <c r="DW27" s="102"/>
      <c r="DX27" s="102"/>
      <c r="DY27" s="102"/>
      <c r="DZ27" s="118"/>
      <c r="EA27" s="102"/>
      <c r="EB27" s="102"/>
      <c r="EC27" s="102"/>
      <c r="ED27" s="102"/>
      <c r="EE27" s="102"/>
      <c r="EF27" s="102"/>
      <c r="EG27" s="102"/>
      <c r="EH27" s="102"/>
      <c r="EI27" s="102"/>
      <c r="EJ27" s="102"/>
      <c r="EK27" s="102"/>
      <c r="EL27" s="102"/>
      <c r="EM27" s="102"/>
      <c r="EN27" s="102"/>
      <c r="EO27" s="102"/>
      <c r="EP27" s="102"/>
      <c r="EQ27" s="102"/>
      <c r="ER27" s="102"/>
      <c r="ES27" s="102"/>
      <c r="ET27" s="102"/>
      <c r="EU27" s="102"/>
      <c r="EV27" s="102"/>
      <c r="EW27" s="102"/>
      <c r="EX27" s="102"/>
      <c r="EY27" s="102"/>
      <c r="EZ27" s="102"/>
      <c r="FA27" s="102"/>
      <c r="FB27" s="118"/>
    </row>
    <row r="28" spans="1:158" x14ac:dyDescent="0.25">
      <c r="A28" s="197" t="str">
        <f>PLANILHA!A132</f>
        <v xml:space="preserve"> 06.</v>
      </c>
      <c r="B28" s="200" t="str">
        <f>PLANILHA!D132</f>
        <v>LABORATÓRIO GPOTM</v>
      </c>
      <c r="C28" s="203">
        <f>PLANILHA!J170</f>
        <v>33788.9</v>
      </c>
      <c r="D28" s="206">
        <f t="shared" ref="D28" si="6">C28/$C$37</f>
        <v>7.1086951934420148E-2</v>
      </c>
      <c r="E28" s="185">
        <v>41995</v>
      </c>
      <c r="F28" s="185">
        <v>42054</v>
      </c>
      <c r="G28" s="188">
        <f t="shared" ref="G28" si="7">F28-E28</f>
        <v>59</v>
      </c>
      <c r="H28" s="189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1"/>
      <c r="AM28" s="218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20"/>
      <c r="BO28" s="221">
        <v>1.11E-2</v>
      </c>
      <c r="BP28" s="222"/>
      <c r="BQ28" s="222"/>
      <c r="BR28" s="222"/>
      <c r="BS28" s="222"/>
      <c r="BT28" s="222"/>
      <c r="BU28" s="222"/>
      <c r="BV28" s="222"/>
      <c r="BW28" s="222"/>
      <c r="BX28" s="222"/>
      <c r="BY28" s="222"/>
      <c r="BZ28" s="222"/>
      <c r="CA28" s="222"/>
      <c r="CB28" s="222"/>
      <c r="CC28" s="222"/>
      <c r="CD28" s="222"/>
      <c r="CE28" s="222"/>
      <c r="CF28" s="222"/>
      <c r="CG28" s="222"/>
      <c r="CH28" s="222"/>
      <c r="CI28" s="222"/>
      <c r="CJ28" s="222"/>
      <c r="CK28" s="222"/>
      <c r="CL28" s="222"/>
      <c r="CM28" s="222"/>
      <c r="CN28" s="222"/>
      <c r="CO28" s="222"/>
      <c r="CP28" s="222"/>
      <c r="CQ28" s="222"/>
      <c r="CR28" s="222"/>
      <c r="CS28" s="222"/>
      <c r="CT28" s="182">
        <v>0.05</v>
      </c>
      <c r="CU28" s="183"/>
      <c r="CV28" s="183"/>
      <c r="CW28" s="183"/>
      <c r="CX28" s="183"/>
      <c r="CY28" s="183"/>
      <c r="CZ28" s="183"/>
      <c r="DA28" s="183"/>
      <c r="DB28" s="183"/>
      <c r="DC28" s="183"/>
      <c r="DD28" s="183"/>
      <c r="DE28" s="183"/>
      <c r="DF28" s="183"/>
      <c r="DG28" s="183"/>
      <c r="DH28" s="183"/>
      <c r="DI28" s="183"/>
      <c r="DJ28" s="183"/>
      <c r="DK28" s="183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  <c r="DW28" s="183"/>
      <c r="DX28" s="183"/>
      <c r="DY28" s="183"/>
      <c r="DZ28" s="184"/>
      <c r="EA28" s="182">
        <f>D28-BO28-CT28</f>
        <v>9.9869519344201463E-3</v>
      </c>
      <c r="EB28" s="183"/>
      <c r="EC28" s="183"/>
      <c r="ED28" s="183"/>
      <c r="EE28" s="183"/>
      <c r="EF28" s="183"/>
      <c r="EG28" s="183"/>
      <c r="EH28" s="183"/>
      <c r="EI28" s="183"/>
      <c r="EJ28" s="183"/>
      <c r="EK28" s="183"/>
      <c r="EL28" s="183"/>
      <c r="EM28" s="183"/>
      <c r="EN28" s="183"/>
      <c r="EO28" s="183"/>
      <c r="EP28" s="183"/>
      <c r="EQ28" s="183"/>
      <c r="ER28" s="183"/>
      <c r="ES28" s="183"/>
      <c r="ET28" s="183"/>
      <c r="EU28" s="183"/>
      <c r="EV28" s="183"/>
      <c r="EW28" s="183"/>
      <c r="EX28" s="183"/>
      <c r="EY28" s="183"/>
      <c r="EZ28" s="183"/>
      <c r="FA28" s="183"/>
      <c r="FB28" s="184"/>
    </row>
    <row r="29" spans="1:158" x14ac:dyDescent="0.25">
      <c r="A29" s="198"/>
      <c r="B29" s="201"/>
      <c r="C29" s="204"/>
      <c r="D29" s="206"/>
      <c r="E29" s="186"/>
      <c r="F29" s="186"/>
      <c r="G29" s="188"/>
      <c r="H29" s="117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18"/>
      <c r="AM29" s="117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18"/>
      <c r="BO29" s="117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17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102"/>
      <c r="DF29" s="102"/>
      <c r="DG29" s="102"/>
      <c r="DH29" s="102"/>
      <c r="DI29" s="102"/>
      <c r="DJ29" s="102"/>
      <c r="DK29" s="102"/>
      <c r="DL29" s="102"/>
      <c r="DM29" s="102"/>
      <c r="DN29" s="102"/>
      <c r="DO29" s="102"/>
      <c r="DP29" s="102"/>
      <c r="DQ29" s="102"/>
      <c r="DR29" s="102"/>
      <c r="DS29" s="102"/>
      <c r="DT29" s="102"/>
      <c r="DU29" s="102"/>
      <c r="DV29" s="102"/>
      <c r="DW29" s="102"/>
      <c r="DX29" s="102"/>
      <c r="DY29" s="102"/>
      <c r="DZ29" s="118"/>
      <c r="EA29" s="102"/>
      <c r="EB29" s="102"/>
      <c r="EC29" s="102"/>
      <c r="ED29" s="102"/>
      <c r="EE29" s="102"/>
      <c r="EF29" s="102"/>
      <c r="EG29" s="102"/>
      <c r="EH29" s="102"/>
      <c r="EI29" s="102"/>
      <c r="EJ29" s="102"/>
      <c r="EK29" s="102"/>
      <c r="EL29" s="102"/>
      <c r="EM29" s="102"/>
      <c r="EN29" s="102"/>
      <c r="EO29" s="102"/>
      <c r="EP29" s="102"/>
      <c r="EQ29" s="102"/>
      <c r="ER29" s="102"/>
      <c r="ES29" s="102"/>
      <c r="ET29" s="102"/>
      <c r="EU29" s="102"/>
      <c r="EV29" s="102"/>
      <c r="EW29" s="102"/>
      <c r="EX29" s="102"/>
      <c r="EY29" s="102"/>
      <c r="EZ29" s="102"/>
      <c r="FA29" s="102"/>
      <c r="FB29" s="118"/>
    </row>
    <row r="30" spans="1:158" x14ac:dyDescent="0.25">
      <c r="A30" s="199"/>
      <c r="B30" s="202"/>
      <c r="C30" s="205"/>
      <c r="D30" s="206"/>
      <c r="E30" s="187"/>
      <c r="F30" s="187"/>
      <c r="G30" s="188"/>
      <c r="H30" s="119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1"/>
      <c r="AM30" s="119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20"/>
      <c r="BH30" s="120"/>
      <c r="BI30" s="120"/>
      <c r="BJ30" s="120"/>
      <c r="BK30" s="120"/>
      <c r="BL30" s="120"/>
      <c r="BM30" s="120"/>
      <c r="BN30" s="121"/>
      <c r="BO30" s="119"/>
      <c r="BP30" s="120"/>
      <c r="BQ30" s="120"/>
      <c r="BR30" s="120"/>
      <c r="BS30" s="120"/>
      <c r="BT30" s="120"/>
      <c r="BU30" s="120"/>
      <c r="BV30" s="120"/>
      <c r="BW30" s="120"/>
      <c r="BX30" s="120"/>
      <c r="BY30" s="120"/>
      <c r="BZ30" s="120"/>
      <c r="CA30" s="120"/>
      <c r="CB30" s="120"/>
      <c r="CC30" s="120"/>
      <c r="CD30" s="120"/>
      <c r="CE30" s="120"/>
      <c r="CF30" s="120"/>
      <c r="CG30" s="120"/>
      <c r="CH30" s="120"/>
      <c r="CI30" s="120"/>
      <c r="CJ30" s="120"/>
      <c r="CK30" s="120"/>
      <c r="CL30" s="120"/>
      <c r="CM30" s="120"/>
      <c r="CN30" s="120"/>
      <c r="CO30" s="120"/>
      <c r="CP30" s="120"/>
      <c r="CQ30" s="120"/>
      <c r="CR30" s="120"/>
      <c r="CS30" s="120"/>
      <c r="CT30" s="119"/>
      <c r="CU30" s="120"/>
      <c r="CV30" s="120"/>
      <c r="CW30" s="120"/>
      <c r="CX30" s="120"/>
      <c r="CY30" s="120"/>
      <c r="CZ30" s="120"/>
      <c r="DA30" s="120"/>
      <c r="DB30" s="120"/>
      <c r="DC30" s="120"/>
      <c r="DD30" s="120"/>
      <c r="DE30" s="120"/>
      <c r="DF30" s="120"/>
      <c r="DG30" s="120"/>
      <c r="DH30" s="120"/>
      <c r="DI30" s="120"/>
      <c r="DJ30" s="120"/>
      <c r="DK30" s="120"/>
      <c r="DL30" s="120"/>
      <c r="DM30" s="120"/>
      <c r="DN30" s="120"/>
      <c r="DO30" s="120"/>
      <c r="DP30" s="120"/>
      <c r="DQ30" s="120"/>
      <c r="DR30" s="120"/>
      <c r="DS30" s="120"/>
      <c r="DT30" s="120"/>
      <c r="DU30" s="120"/>
      <c r="DV30" s="120"/>
      <c r="DW30" s="120"/>
      <c r="DX30" s="120"/>
      <c r="DY30" s="120"/>
      <c r="DZ30" s="121"/>
      <c r="EA30" s="120"/>
      <c r="EB30" s="120"/>
      <c r="EC30" s="120"/>
      <c r="ED30" s="120"/>
      <c r="EE30" s="120"/>
      <c r="EF30" s="120"/>
      <c r="EG30" s="120"/>
      <c r="EH30" s="120"/>
      <c r="EI30" s="120"/>
      <c r="EJ30" s="120"/>
      <c r="EK30" s="120"/>
      <c r="EL30" s="120"/>
      <c r="EM30" s="120"/>
      <c r="EN30" s="120"/>
      <c r="EO30" s="120"/>
      <c r="EP30" s="120"/>
      <c r="EQ30" s="120"/>
      <c r="ER30" s="120"/>
      <c r="ES30" s="120"/>
      <c r="ET30" s="120"/>
      <c r="EU30" s="120"/>
      <c r="EV30" s="120"/>
      <c r="EW30" s="120"/>
      <c r="EX30" s="120"/>
      <c r="EY30" s="120"/>
      <c r="EZ30" s="120"/>
      <c r="FA30" s="120"/>
      <c r="FB30" s="121"/>
    </row>
    <row r="31" spans="1:158" x14ac:dyDescent="0.25">
      <c r="A31" s="197" t="str">
        <f>PLANILHA!A171</f>
        <v xml:space="preserve"> 07.</v>
      </c>
      <c r="B31" s="200" t="str">
        <f>PLANILHA!D171</f>
        <v>LABORATORIO LFCABIM</v>
      </c>
      <c r="C31" s="203">
        <f>PLANILHA!J237</f>
        <v>80735.459999999992</v>
      </c>
      <c r="D31" s="206">
        <f t="shared" ref="D31" si="8">C31/$C$37</f>
        <v>0.16985571487746864</v>
      </c>
      <c r="E31" s="207">
        <v>41940</v>
      </c>
      <c r="F31" s="207">
        <v>41984</v>
      </c>
      <c r="G31" s="188">
        <f t="shared" ref="G31" si="9">F31-E31</f>
        <v>44</v>
      </c>
      <c r="H31" s="210">
        <v>0.02</v>
      </c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2"/>
      <c r="AM31" s="213">
        <v>0.1</v>
      </c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5"/>
      <c r="BO31" s="216">
        <v>0.05</v>
      </c>
      <c r="BP31" s="217"/>
      <c r="BQ31" s="217"/>
      <c r="BR31" s="217"/>
      <c r="BS31" s="217"/>
      <c r="BT31" s="217"/>
      <c r="BU31" s="217"/>
      <c r="BV31" s="217"/>
      <c r="BW31" s="217"/>
      <c r="BX31" s="217"/>
      <c r="BY31" s="217"/>
      <c r="BZ31" s="217"/>
      <c r="CA31" s="217"/>
      <c r="CB31" s="217"/>
      <c r="CC31" s="217"/>
      <c r="CD31" s="217"/>
      <c r="CE31" s="217"/>
      <c r="CF31" s="217"/>
      <c r="CG31" s="217"/>
      <c r="CH31" s="217"/>
      <c r="CI31" s="217"/>
      <c r="CJ31" s="217"/>
      <c r="CK31" s="217"/>
      <c r="CL31" s="217"/>
      <c r="CM31" s="217"/>
      <c r="CN31" s="217"/>
      <c r="CO31" s="217"/>
      <c r="CP31" s="217"/>
      <c r="CQ31" s="217"/>
      <c r="CR31" s="217"/>
      <c r="CS31" s="217"/>
      <c r="CT31" s="117"/>
      <c r="CU31" s="102"/>
      <c r="CV31" s="102"/>
      <c r="CW31" s="102"/>
      <c r="CX31" s="102"/>
      <c r="CY31" s="102"/>
      <c r="CZ31" s="102"/>
      <c r="DA31" s="102"/>
      <c r="DB31" s="102"/>
      <c r="DC31" s="102"/>
      <c r="DD31" s="102"/>
      <c r="DE31" s="102"/>
      <c r="DF31" s="102"/>
      <c r="DG31" s="102"/>
      <c r="DH31" s="102"/>
      <c r="DI31" s="102"/>
      <c r="DJ31" s="102"/>
      <c r="DK31" s="102"/>
      <c r="DL31" s="102"/>
      <c r="DM31" s="102"/>
      <c r="DN31" s="102"/>
      <c r="DO31" s="102"/>
      <c r="DP31" s="102"/>
      <c r="DQ31" s="102"/>
      <c r="DR31" s="102"/>
      <c r="DS31" s="102"/>
      <c r="DT31" s="102"/>
      <c r="DU31" s="102"/>
      <c r="DV31" s="102"/>
      <c r="DW31" s="102"/>
      <c r="DX31" s="102"/>
      <c r="DY31" s="102"/>
      <c r="DZ31" s="118"/>
      <c r="EA31" s="102"/>
      <c r="EB31" s="102"/>
      <c r="EC31" s="102"/>
      <c r="ED31" s="102"/>
      <c r="EE31" s="102"/>
      <c r="EF31" s="102"/>
      <c r="EG31" s="102"/>
      <c r="EH31" s="102"/>
      <c r="EI31" s="102"/>
      <c r="EJ31" s="102"/>
      <c r="EK31" s="102"/>
      <c r="EL31" s="102"/>
      <c r="EM31" s="102"/>
      <c r="EN31" s="102"/>
      <c r="EO31" s="102"/>
      <c r="EP31" s="102"/>
      <c r="EQ31" s="102"/>
      <c r="ER31" s="102"/>
      <c r="ES31" s="102"/>
      <c r="ET31" s="102"/>
      <c r="EU31" s="102"/>
      <c r="EV31" s="102"/>
      <c r="EW31" s="102"/>
      <c r="EX31" s="102"/>
      <c r="EY31" s="102"/>
      <c r="EZ31" s="102"/>
      <c r="FA31" s="102"/>
      <c r="FB31" s="118"/>
    </row>
    <row r="32" spans="1:158" x14ac:dyDescent="0.25">
      <c r="A32" s="198"/>
      <c r="B32" s="201"/>
      <c r="C32" s="204"/>
      <c r="D32" s="206"/>
      <c r="E32" s="208"/>
      <c r="F32" s="208"/>
      <c r="G32" s="188"/>
      <c r="H32" s="117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18"/>
      <c r="AM32" s="117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18"/>
      <c r="BO32" s="117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17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18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18"/>
    </row>
    <row r="33" spans="1:158" x14ac:dyDescent="0.25">
      <c r="A33" s="199"/>
      <c r="B33" s="202"/>
      <c r="C33" s="205"/>
      <c r="D33" s="206"/>
      <c r="E33" s="209"/>
      <c r="F33" s="209"/>
      <c r="G33" s="188"/>
      <c r="H33" s="117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18"/>
      <c r="AM33" s="117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18"/>
      <c r="BO33" s="117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17"/>
      <c r="CU33" s="102"/>
      <c r="CV33" s="102"/>
      <c r="CW33" s="102"/>
      <c r="CX33" s="102"/>
      <c r="CY33" s="102"/>
      <c r="CZ33" s="102"/>
      <c r="DA33" s="102"/>
      <c r="DB33" s="102"/>
      <c r="DC33" s="102"/>
      <c r="DD33" s="102"/>
      <c r="DE33" s="102"/>
      <c r="DF33" s="102"/>
      <c r="DG33" s="102"/>
      <c r="DH33" s="102"/>
      <c r="DI33" s="102"/>
      <c r="DJ33" s="102"/>
      <c r="DK33" s="102"/>
      <c r="DL33" s="102"/>
      <c r="DM33" s="102"/>
      <c r="DN33" s="102"/>
      <c r="DO33" s="102"/>
      <c r="DP33" s="102"/>
      <c r="DQ33" s="102"/>
      <c r="DR33" s="102"/>
      <c r="DS33" s="102"/>
      <c r="DT33" s="102"/>
      <c r="DU33" s="102"/>
      <c r="DV33" s="102"/>
      <c r="DW33" s="102"/>
      <c r="DX33" s="102"/>
      <c r="DY33" s="102"/>
      <c r="DZ33" s="118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02"/>
      <c r="EQ33" s="102"/>
      <c r="ER33" s="102"/>
      <c r="ES33" s="102"/>
      <c r="ET33" s="102"/>
      <c r="EU33" s="102"/>
      <c r="EV33" s="102"/>
      <c r="EW33" s="102"/>
      <c r="EX33" s="102"/>
      <c r="EY33" s="102"/>
      <c r="EZ33" s="102"/>
      <c r="FA33" s="102"/>
      <c r="FB33" s="118"/>
    </row>
    <row r="34" spans="1:158" x14ac:dyDescent="0.25">
      <c r="A34" s="197" t="str">
        <f>PLANILHA!A238</f>
        <v xml:space="preserve"> 08.</v>
      </c>
      <c r="B34" s="200" t="str">
        <f>PLANILHA!D238</f>
        <v>LABORATÓRIO LNMIS</v>
      </c>
      <c r="C34" s="203">
        <f>PLANILHA!J353</f>
        <v>159324.60000000003</v>
      </c>
      <c r="D34" s="206">
        <f t="shared" ref="D34" si="10">C34/$C$37</f>
        <v>0.33519588332768213</v>
      </c>
      <c r="E34" s="185">
        <v>41967</v>
      </c>
      <c r="F34" s="185">
        <v>42062</v>
      </c>
      <c r="G34" s="188">
        <f t="shared" ref="G34" si="11">F34-E34</f>
        <v>95</v>
      </c>
      <c r="H34" s="189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1"/>
      <c r="AM34" s="192">
        <v>4.8300000000000003E-2</v>
      </c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4"/>
      <c r="BO34" s="195">
        <v>0.115</v>
      </c>
      <c r="BP34" s="196"/>
      <c r="BQ34" s="196"/>
      <c r="BR34" s="196"/>
      <c r="BS34" s="196"/>
      <c r="BT34" s="196"/>
      <c r="BU34" s="196"/>
      <c r="BV34" s="196"/>
      <c r="BW34" s="196"/>
      <c r="BX34" s="196"/>
      <c r="BY34" s="196"/>
      <c r="BZ34" s="196"/>
      <c r="CA34" s="196"/>
      <c r="CB34" s="196"/>
      <c r="CC34" s="196"/>
      <c r="CD34" s="196"/>
      <c r="CE34" s="196"/>
      <c r="CF34" s="196"/>
      <c r="CG34" s="196"/>
      <c r="CH34" s="196"/>
      <c r="CI34" s="196"/>
      <c r="CJ34" s="196"/>
      <c r="CK34" s="196"/>
      <c r="CL34" s="196"/>
      <c r="CM34" s="196"/>
      <c r="CN34" s="196"/>
      <c r="CO34" s="196"/>
      <c r="CP34" s="196"/>
      <c r="CQ34" s="196"/>
      <c r="CR34" s="196"/>
      <c r="CS34" s="196"/>
      <c r="CT34" s="182">
        <v>0.115</v>
      </c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4"/>
      <c r="EA34" s="182">
        <v>0.1</v>
      </c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4"/>
    </row>
    <row r="35" spans="1:158" x14ac:dyDescent="0.25">
      <c r="A35" s="198"/>
      <c r="B35" s="201"/>
      <c r="C35" s="204"/>
      <c r="D35" s="206"/>
      <c r="E35" s="186"/>
      <c r="F35" s="186"/>
      <c r="G35" s="188"/>
      <c r="H35" s="117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18"/>
      <c r="AM35" s="117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18"/>
      <c r="BO35" s="117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  <c r="CM35" s="102"/>
      <c r="CN35" s="102"/>
      <c r="CO35" s="102"/>
      <c r="CP35" s="102"/>
      <c r="CQ35" s="102"/>
      <c r="CR35" s="102"/>
      <c r="CS35" s="102"/>
      <c r="CT35" s="117"/>
      <c r="CU35" s="102"/>
      <c r="CV35" s="102"/>
      <c r="CW35" s="102"/>
      <c r="CX35" s="102"/>
      <c r="CY35" s="102"/>
      <c r="CZ35" s="102"/>
      <c r="DA35" s="102"/>
      <c r="DB35" s="102"/>
      <c r="DC35" s="102"/>
      <c r="DD35" s="102"/>
      <c r="DE35" s="102"/>
      <c r="DF35" s="102"/>
      <c r="DG35" s="102"/>
      <c r="DH35" s="102"/>
      <c r="DI35" s="102"/>
      <c r="DJ35" s="102"/>
      <c r="DK35" s="102"/>
      <c r="DL35" s="102"/>
      <c r="DM35" s="102"/>
      <c r="DN35" s="102"/>
      <c r="DO35" s="102"/>
      <c r="DP35" s="102"/>
      <c r="DQ35" s="102"/>
      <c r="DR35" s="102"/>
      <c r="DS35" s="102"/>
      <c r="DT35" s="102"/>
      <c r="DU35" s="102"/>
      <c r="DV35" s="102"/>
      <c r="DW35" s="102"/>
      <c r="DX35" s="102"/>
      <c r="DY35" s="102"/>
      <c r="DZ35" s="118"/>
      <c r="EA35" s="102"/>
      <c r="EB35" s="102"/>
      <c r="EC35" s="102"/>
      <c r="ED35" s="102"/>
      <c r="EE35" s="102"/>
      <c r="EF35" s="102"/>
      <c r="EG35" s="102"/>
      <c r="EH35" s="102"/>
      <c r="EI35" s="102"/>
      <c r="EJ35" s="102"/>
      <c r="EK35" s="102"/>
      <c r="EL35" s="102"/>
      <c r="EM35" s="102"/>
      <c r="EN35" s="102"/>
      <c r="EO35" s="102"/>
      <c r="EP35" s="102"/>
      <c r="EQ35" s="102"/>
      <c r="ER35" s="102"/>
      <c r="ES35" s="102"/>
      <c r="ET35" s="102"/>
      <c r="EU35" s="102"/>
      <c r="EV35" s="102"/>
      <c r="EW35" s="102"/>
      <c r="EX35" s="102"/>
      <c r="EY35" s="102"/>
      <c r="EZ35" s="102"/>
      <c r="FA35" s="102"/>
      <c r="FB35" s="118"/>
    </row>
    <row r="36" spans="1:158" x14ac:dyDescent="0.25">
      <c r="A36" s="199"/>
      <c r="B36" s="202"/>
      <c r="C36" s="205"/>
      <c r="D36" s="206"/>
      <c r="E36" s="187"/>
      <c r="F36" s="187"/>
      <c r="G36" s="188"/>
      <c r="H36" s="119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1"/>
      <c r="AM36" s="119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1"/>
      <c r="BO36" s="119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119"/>
      <c r="CU36" s="120"/>
      <c r="CV36" s="120"/>
      <c r="CW36" s="120"/>
      <c r="CX36" s="120"/>
      <c r="CY36" s="120"/>
      <c r="CZ36" s="120"/>
      <c r="DA36" s="120"/>
      <c r="DB36" s="120"/>
      <c r="DC36" s="120"/>
      <c r="DD36" s="120"/>
      <c r="DE36" s="120"/>
      <c r="DF36" s="120"/>
      <c r="DG36" s="120"/>
      <c r="DH36" s="120"/>
      <c r="DI36" s="120"/>
      <c r="DJ36" s="120"/>
      <c r="DK36" s="120"/>
      <c r="DL36" s="120"/>
      <c r="DM36" s="120"/>
      <c r="DN36" s="120"/>
      <c r="DO36" s="120"/>
      <c r="DP36" s="120"/>
      <c r="DQ36" s="120"/>
      <c r="DR36" s="120"/>
      <c r="DS36" s="120"/>
      <c r="DT36" s="120"/>
      <c r="DU36" s="120"/>
      <c r="DV36" s="120"/>
      <c r="DW36" s="120"/>
      <c r="DX36" s="120"/>
      <c r="DY36" s="120"/>
      <c r="DZ36" s="121"/>
      <c r="EA36" s="120"/>
      <c r="EB36" s="120"/>
      <c r="EC36" s="120"/>
      <c r="ED36" s="120"/>
      <c r="EE36" s="120"/>
      <c r="EF36" s="120"/>
      <c r="EG36" s="120"/>
      <c r="EH36" s="120"/>
      <c r="EI36" s="120"/>
      <c r="EJ36" s="120"/>
      <c r="EK36" s="120"/>
      <c r="EL36" s="120"/>
      <c r="EM36" s="120"/>
      <c r="EN36" s="120"/>
      <c r="EO36" s="120"/>
      <c r="EP36" s="120"/>
      <c r="EQ36" s="120"/>
      <c r="ER36" s="120"/>
      <c r="ES36" s="120"/>
      <c r="ET36" s="120"/>
      <c r="EU36" s="120"/>
      <c r="EV36" s="120"/>
      <c r="EW36" s="120"/>
      <c r="EX36" s="120"/>
      <c r="EY36" s="120"/>
      <c r="EZ36" s="120"/>
      <c r="FA36" s="120"/>
      <c r="FB36" s="121"/>
    </row>
    <row r="37" spans="1:158" x14ac:dyDescent="0.25">
      <c r="A37" s="122" t="s">
        <v>251</v>
      </c>
      <c r="B37" s="123"/>
      <c r="C37" s="1">
        <f>SUM(C13:C36)</f>
        <v>475317.88999999996</v>
      </c>
      <c r="D37" s="124">
        <f>SUM(D13:D36)</f>
        <v>1</v>
      </c>
      <c r="E37" s="98"/>
      <c r="H37" s="269">
        <f>H13+H16+H19+H22+H25+H28+H31+H34</f>
        <v>0.11335333725472041</v>
      </c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1">
        <f>AM13+AM16+AM19+AM22+AM25+AM28+AM31+AM34</f>
        <v>0.25689309719991377</v>
      </c>
      <c r="AN37" s="271"/>
      <c r="AO37" s="271"/>
      <c r="AP37" s="271"/>
      <c r="AQ37" s="271"/>
      <c r="AR37" s="271"/>
      <c r="AS37" s="271"/>
      <c r="AT37" s="271"/>
      <c r="AU37" s="271"/>
      <c r="AV37" s="271"/>
      <c r="AW37" s="271"/>
      <c r="AX37" s="271"/>
      <c r="AY37" s="271"/>
      <c r="AZ37" s="271"/>
      <c r="BA37" s="271"/>
      <c r="BB37" s="271"/>
      <c r="BC37" s="271"/>
      <c r="BD37" s="271"/>
      <c r="BE37" s="271"/>
      <c r="BF37" s="271"/>
      <c r="BG37" s="271"/>
      <c r="BH37" s="271"/>
      <c r="BI37" s="271"/>
      <c r="BJ37" s="271"/>
      <c r="BK37" s="271"/>
      <c r="BL37" s="271"/>
      <c r="BM37" s="271"/>
      <c r="BN37" s="271"/>
      <c r="BO37" s="269">
        <f>BO13+BO16+BO19+BO22+BO25+BO28+BO31+BO34</f>
        <v>0.30054100199973538</v>
      </c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CH37" s="270"/>
      <c r="CI37" s="270"/>
      <c r="CJ37" s="270"/>
      <c r="CK37" s="270"/>
      <c r="CL37" s="270"/>
      <c r="CM37" s="270"/>
      <c r="CN37" s="270"/>
      <c r="CO37" s="270"/>
      <c r="CP37" s="270"/>
      <c r="CQ37" s="270"/>
      <c r="CR37" s="270"/>
      <c r="CS37" s="272"/>
      <c r="CT37" s="176">
        <f>CT13+CT25+CT28+CT34</f>
        <v>0.21967845950422782</v>
      </c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  <c r="DI37" s="177"/>
      <c r="DJ37" s="177"/>
      <c r="DK37" s="177"/>
      <c r="DL37" s="177"/>
      <c r="DM37" s="177"/>
      <c r="DN37" s="177"/>
      <c r="DO37" s="177"/>
      <c r="DP37" s="177"/>
      <c r="DQ37" s="177"/>
      <c r="DR37" s="177"/>
      <c r="DS37" s="177"/>
      <c r="DT37" s="177"/>
      <c r="DU37" s="177"/>
      <c r="DV37" s="177"/>
      <c r="DW37" s="177"/>
      <c r="DX37" s="177"/>
      <c r="DY37" s="177"/>
      <c r="DZ37" s="178"/>
      <c r="EA37" s="176">
        <f>EA13+EA28+EA34</f>
        <v>0.14490286894314036</v>
      </c>
      <c r="EB37" s="177"/>
      <c r="EC37" s="177"/>
      <c r="ED37" s="177"/>
      <c r="EE37" s="177"/>
      <c r="EF37" s="177"/>
      <c r="EG37" s="177"/>
      <c r="EH37" s="177"/>
      <c r="EI37" s="177"/>
      <c r="EJ37" s="177"/>
      <c r="EK37" s="177"/>
      <c r="EL37" s="177"/>
      <c r="EM37" s="177"/>
      <c r="EN37" s="177"/>
      <c r="EO37" s="177"/>
      <c r="EP37" s="177"/>
      <c r="EQ37" s="177"/>
      <c r="ER37" s="177"/>
      <c r="ES37" s="177"/>
      <c r="ET37" s="177"/>
      <c r="EU37" s="177"/>
      <c r="EV37" s="177"/>
      <c r="EW37" s="177"/>
      <c r="EX37" s="177"/>
      <c r="EY37" s="177"/>
      <c r="EZ37" s="177"/>
      <c r="FA37" s="177"/>
      <c r="FB37" s="178"/>
    </row>
  </sheetData>
  <mergeCells count="110">
    <mergeCell ref="AM16:BN16"/>
    <mergeCell ref="BO16:CS16"/>
    <mergeCell ref="A19:A21"/>
    <mergeCell ref="B19:B21"/>
    <mergeCell ref="C19:C21"/>
    <mergeCell ref="D19:D21"/>
    <mergeCell ref="E19:E21"/>
    <mergeCell ref="F19:F21"/>
    <mergeCell ref="G19:G21"/>
    <mergeCell ref="H19:AL19"/>
    <mergeCell ref="AM19:BN19"/>
    <mergeCell ref="BO19:CS19"/>
    <mergeCell ref="A2:CS2"/>
    <mergeCell ref="A3:CS3"/>
    <mergeCell ref="A4:CS4"/>
    <mergeCell ref="A5:CS5"/>
    <mergeCell ref="AD6:CS6"/>
    <mergeCell ref="H11:AL12"/>
    <mergeCell ref="AM11:BN12"/>
    <mergeCell ref="BO11:CS12"/>
    <mergeCell ref="A13:A15"/>
    <mergeCell ref="B13:B15"/>
    <mergeCell ref="C13:C15"/>
    <mergeCell ref="D13:D15"/>
    <mergeCell ref="E13:E15"/>
    <mergeCell ref="F13:F15"/>
    <mergeCell ref="A10:A12"/>
    <mergeCell ref="B10:B12"/>
    <mergeCell ref="C10:C12"/>
    <mergeCell ref="D10:D11"/>
    <mergeCell ref="E10:E12"/>
    <mergeCell ref="F10:F12"/>
    <mergeCell ref="G13:G15"/>
    <mergeCell ref="H13:AL13"/>
    <mergeCell ref="AM13:BN13"/>
    <mergeCell ref="BO13:CS13"/>
    <mergeCell ref="AE7:CS7"/>
    <mergeCell ref="CT11:DZ12"/>
    <mergeCell ref="EA11:FB12"/>
    <mergeCell ref="H10:FB10"/>
    <mergeCell ref="A22:A24"/>
    <mergeCell ref="B22:B24"/>
    <mergeCell ref="C22:C24"/>
    <mergeCell ref="D22:D24"/>
    <mergeCell ref="E22:E24"/>
    <mergeCell ref="F22:F24"/>
    <mergeCell ref="G22:G24"/>
    <mergeCell ref="H22:AL22"/>
    <mergeCell ref="AM22:BN22"/>
    <mergeCell ref="BO22:CS22"/>
    <mergeCell ref="EA13:FB13"/>
    <mergeCell ref="CT13:DZ13"/>
    <mergeCell ref="A16:A18"/>
    <mergeCell ref="B16:B18"/>
    <mergeCell ref="C16:C18"/>
    <mergeCell ref="D16:D18"/>
    <mergeCell ref="E16:E18"/>
    <mergeCell ref="F16:F18"/>
    <mergeCell ref="G16:G18"/>
    <mergeCell ref="H16:AL16"/>
    <mergeCell ref="A28:A30"/>
    <mergeCell ref="B28:B30"/>
    <mergeCell ref="C28:C30"/>
    <mergeCell ref="D28:D30"/>
    <mergeCell ref="E28:E30"/>
    <mergeCell ref="F25:F27"/>
    <mergeCell ref="G25:G27"/>
    <mergeCell ref="H25:AL25"/>
    <mergeCell ref="AM25:BN25"/>
    <mergeCell ref="A25:A27"/>
    <mergeCell ref="B25:B27"/>
    <mergeCell ref="C25:C27"/>
    <mergeCell ref="D25:D27"/>
    <mergeCell ref="E25:E27"/>
    <mergeCell ref="A34:A36"/>
    <mergeCell ref="B34:B36"/>
    <mergeCell ref="C34:C36"/>
    <mergeCell ref="D34:D36"/>
    <mergeCell ref="E34:E36"/>
    <mergeCell ref="F31:F33"/>
    <mergeCell ref="G31:G33"/>
    <mergeCell ref="H31:AL31"/>
    <mergeCell ref="AM31:BN31"/>
    <mergeCell ref="A31:A33"/>
    <mergeCell ref="B31:B33"/>
    <mergeCell ref="C31:C33"/>
    <mergeCell ref="D31:D33"/>
    <mergeCell ref="E31:E33"/>
    <mergeCell ref="CT37:DZ37"/>
    <mergeCell ref="EA37:FB37"/>
    <mergeCell ref="CT25:DZ25"/>
    <mergeCell ref="CT28:DZ28"/>
    <mergeCell ref="EA28:FB28"/>
    <mergeCell ref="EA34:FB34"/>
    <mergeCell ref="CT34:DZ34"/>
    <mergeCell ref="F34:F36"/>
    <mergeCell ref="G34:G36"/>
    <mergeCell ref="H34:AL34"/>
    <mergeCell ref="AM34:BN34"/>
    <mergeCell ref="BO34:CS34"/>
    <mergeCell ref="BO31:CS31"/>
    <mergeCell ref="F28:F30"/>
    <mergeCell ref="G28:G30"/>
    <mergeCell ref="H28:AL28"/>
    <mergeCell ref="AM28:BN28"/>
    <mergeCell ref="BO28:CS28"/>
    <mergeCell ref="BO25:CS25"/>
    <mergeCell ref="H37:AL37"/>
    <mergeCell ref="AM37:BN37"/>
    <mergeCell ref="BO37:CS37"/>
  </mergeCells>
  <conditionalFormatting sqref="H15:BN15 H18:BN18 H21:BN21">
    <cfRule type="expression" dxfId="19" priority="20">
      <formula>IF(H$1&gt;=$E15,H$1&lt;=$F15)</formula>
    </cfRule>
  </conditionalFormatting>
  <conditionalFormatting sqref="H14:BN14 H17:BN17 H20:BN20">
    <cfRule type="expression" dxfId="18" priority="19">
      <formula>IF(H$1&gt;=$E13,H$1&lt;=$F13)</formula>
    </cfRule>
  </conditionalFormatting>
  <conditionalFormatting sqref="BO15:CS15 BO18:CS18 BO21:CS21">
    <cfRule type="expression" dxfId="17" priority="18">
      <formula>IF(BO$1&gt;=$E15,BO$1&lt;=$F15)</formula>
    </cfRule>
  </conditionalFormatting>
  <conditionalFormatting sqref="BO14:CS14 BO17:CS17 BO20:CS20">
    <cfRule type="expression" dxfId="16" priority="17">
      <formula>IF(BO$1&gt;=$E13,BO$1&lt;=$F13)</formula>
    </cfRule>
  </conditionalFormatting>
  <conditionalFormatting sqref="H24:BN24 H27:BN27 H30:BN30">
    <cfRule type="expression" dxfId="15" priority="16">
      <formula>IF(H$1&gt;=$E24,H$1&lt;=$F24)</formula>
    </cfRule>
  </conditionalFormatting>
  <conditionalFormatting sqref="H23:BN23 H26:BN26 H29:BN29">
    <cfRule type="expression" dxfId="14" priority="15">
      <formula>IF(H$1&gt;=$E22,H$1&lt;=$F22)</formula>
    </cfRule>
  </conditionalFormatting>
  <conditionalFormatting sqref="BO24:CS24 BO27:CS27 BO30:CS30">
    <cfRule type="expression" dxfId="13" priority="14">
      <formula>IF(BO$1&gt;=$E24,BO$1&lt;=$F24)</formula>
    </cfRule>
  </conditionalFormatting>
  <conditionalFormatting sqref="BO23:CS23 BO26:CS26 BO29:CS29">
    <cfRule type="expression" dxfId="12" priority="13">
      <formula>IF(BO$1&gt;=$E22,BO$1&lt;=$F22)</formula>
    </cfRule>
  </conditionalFormatting>
  <conditionalFormatting sqref="H33:BN33 H36:BN36">
    <cfRule type="expression" dxfId="11" priority="12">
      <formula>IF(H$1&gt;=$E33,H$1&lt;=$F33)</formula>
    </cfRule>
  </conditionalFormatting>
  <conditionalFormatting sqref="H32:BN32 H35:BN35">
    <cfRule type="expression" dxfId="10" priority="11">
      <formula>IF(H$1&gt;=$E31,H$1&lt;=$F31)</formula>
    </cfRule>
  </conditionalFormatting>
  <conditionalFormatting sqref="BO33:CS33 BO36:CS36">
    <cfRule type="expression" dxfId="9" priority="10">
      <formula>IF(BO$1&gt;=$E33,BO$1&lt;=$F33)</formula>
    </cfRule>
  </conditionalFormatting>
  <conditionalFormatting sqref="BO32:CS32 BO35:CS35">
    <cfRule type="expression" dxfId="8" priority="9">
      <formula>IF(BO$1&gt;=$E31,BO$1&lt;=$F31)</formula>
    </cfRule>
  </conditionalFormatting>
  <conditionalFormatting sqref="CT14:FB14">
    <cfRule type="expression" dxfId="7" priority="8">
      <formula>IF(CT$1&gt;=$E13,CT$1&lt;=$F13)</formula>
    </cfRule>
  </conditionalFormatting>
  <conditionalFormatting sqref="CT17:FB17">
    <cfRule type="expression" dxfId="6" priority="7">
      <formula>IF(CT$1&gt;=$E16,CT$1&lt;=$F16)</formula>
    </cfRule>
  </conditionalFormatting>
  <conditionalFormatting sqref="CT20:FB20">
    <cfRule type="expression" dxfId="5" priority="6">
      <formula>IF(CT$1&gt;=$E19,CT$1&lt;=$F19)</formula>
    </cfRule>
  </conditionalFormatting>
  <conditionalFormatting sqref="CT23:FB23">
    <cfRule type="expression" dxfId="4" priority="5">
      <formula>IF(CT$1&gt;=$E22,CT$1&lt;=$F22)</formula>
    </cfRule>
  </conditionalFormatting>
  <conditionalFormatting sqref="CT26:FB26">
    <cfRule type="expression" dxfId="3" priority="4">
      <formula>IF(CT$1&gt;=$E25,CT$1&lt;=$F25)</formula>
    </cfRule>
  </conditionalFormatting>
  <conditionalFormatting sqref="CT29:FB29">
    <cfRule type="expression" dxfId="2" priority="3">
      <formula>IF(CT$1&gt;=$E28,CT$1&lt;=$F28)</formula>
    </cfRule>
  </conditionalFormatting>
  <conditionalFormatting sqref="CT32:FB32">
    <cfRule type="expression" dxfId="1" priority="2">
      <formula>IF(CT$1&gt;=$E31,CT$1&lt;=$F31)</formula>
    </cfRule>
  </conditionalFormatting>
  <conditionalFormatting sqref="CT35:FB35">
    <cfRule type="expression" dxfId="0" priority="1">
      <formula>IF(CT$1&gt;=$E34,CT$1&lt;=$F34)</formula>
    </cfRule>
  </conditionalFormatting>
  <pageMargins left="0.51181102362204722" right="0.51181102362204722" top="0.78740157480314965" bottom="0.78740157480314965" header="0.31496062992125984" footer="0.31496062992125984"/>
  <pageSetup paperSize="9" scale="6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2:G45"/>
  <sheetViews>
    <sheetView tabSelected="1" topLeftCell="A32" workbookViewId="0">
      <selection activeCell="G45" sqref="A1:G45"/>
    </sheetView>
  </sheetViews>
  <sheetFormatPr defaultRowHeight="15" x14ac:dyDescent="0.25"/>
  <cols>
    <col min="1" max="1" width="35" bestFit="1" customWidth="1"/>
    <col min="2" max="2" width="13.28515625" customWidth="1"/>
  </cols>
  <sheetData>
    <row r="2" spans="1:7" x14ac:dyDescent="0.25">
      <c r="A2" s="171" t="s">
        <v>188</v>
      </c>
      <c r="B2" s="168"/>
      <c r="C2" s="168"/>
      <c r="D2" s="168"/>
      <c r="E2" s="168"/>
      <c r="F2" s="168"/>
      <c r="G2" s="275"/>
    </row>
    <row r="3" spans="1:7" x14ac:dyDescent="0.25">
      <c r="A3" s="172" t="s">
        <v>189</v>
      </c>
      <c r="B3" s="173"/>
      <c r="C3" s="173"/>
      <c r="D3" s="173"/>
      <c r="E3" s="173"/>
      <c r="F3" s="173"/>
      <c r="G3" s="276"/>
    </row>
    <row r="4" spans="1:7" x14ac:dyDescent="0.25">
      <c r="A4" s="277" t="s">
        <v>252</v>
      </c>
      <c r="B4" s="278"/>
      <c r="C4" s="278"/>
      <c r="D4" s="278"/>
      <c r="E4" s="278"/>
      <c r="F4" s="278"/>
      <c r="G4" s="30"/>
    </row>
    <row r="5" spans="1:7" x14ac:dyDescent="0.25">
      <c r="A5" s="172" t="s">
        <v>236</v>
      </c>
      <c r="B5" s="173"/>
      <c r="C5" s="173"/>
      <c r="D5" s="173"/>
      <c r="E5" s="173"/>
      <c r="F5" s="173"/>
      <c r="G5" s="276"/>
    </row>
    <row r="6" spans="1:7" x14ac:dyDescent="0.25">
      <c r="A6" s="273" t="s">
        <v>237</v>
      </c>
      <c r="B6" s="274"/>
      <c r="C6" s="274"/>
      <c r="D6" s="274"/>
      <c r="E6" s="274"/>
      <c r="F6" s="274"/>
      <c r="G6" s="35"/>
    </row>
    <row r="8" spans="1:7" x14ac:dyDescent="0.25">
      <c r="A8" s="125" t="s">
        <v>253</v>
      </c>
      <c r="B8" s="125" t="s">
        <v>254</v>
      </c>
      <c r="C8" s="126" t="s">
        <v>255</v>
      </c>
      <c r="D8" s="126" t="s">
        <v>256</v>
      </c>
      <c r="E8" s="126" t="s">
        <v>257</v>
      </c>
      <c r="F8" s="126" t="s">
        <v>460</v>
      </c>
      <c r="G8" s="126" t="s">
        <v>461</v>
      </c>
    </row>
    <row r="9" spans="1:7" x14ac:dyDescent="0.25">
      <c r="A9" s="127" t="s">
        <v>261</v>
      </c>
      <c r="B9" s="145" t="s">
        <v>331</v>
      </c>
      <c r="C9" s="128" t="s">
        <v>377</v>
      </c>
      <c r="D9" s="128" t="s">
        <v>378</v>
      </c>
      <c r="E9" s="128"/>
      <c r="F9" s="129"/>
      <c r="G9" s="128" t="s">
        <v>379</v>
      </c>
    </row>
    <row r="10" spans="1:7" x14ac:dyDescent="0.25">
      <c r="A10" s="130" t="s">
        <v>272</v>
      </c>
      <c r="B10" s="133" t="s">
        <v>332</v>
      </c>
      <c r="C10" s="131" t="s">
        <v>380</v>
      </c>
      <c r="D10" s="131" t="s">
        <v>381</v>
      </c>
      <c r="E10" s="131" t="s">
        <v>382</v>
      </c>
      <c r="F10" s="132" t="s">
        <v>383</v>
      </c>
      <c r="G10" s="131" t="s">
        <v>384</v>
      </c>
    </row>
    <row r="11" spans="1:7" x14ac:dyDescent="0.25">
      <c r="A11" s="130" t="s">
        <v>270</v>
      </c>
      <c r="B11" s="133" t="s">
        <v>333</v>
      </c>
      <c r="C11" s="131" t="s">
        <v>385</v>
      </c>
      <c r="D11" s="131"/>
      <c r="E11" s="131"/>
      <c r="F11" s="132"/>
      <c r="G11" s="131"/>
    </row>
    <row r="12" spans="1:7" x14ac:dyDescent="0.25">
      <c r="A12" s="130" t="s">
        <v>335</v>
      </c>
      <c r="B12" s="133" t="s">
        <v>336</v>
      </c>
      <c r="C12" s="131"/>
      <c r="D12" s="131"/>
      <c r="E12" s="131" t="s">
        <v>386</v>
      </c>
      <c r="F12" s="132" t="s">
        <v>387</v>
      </c>
      <c r="G12" s="131"/>
    </row>
    <row r="13" spans="1:7" x14ac:dyDescent="0.25">
      <c r="A13" s="130" t="s">
        <v>259</v>
      </c>
      <c r="B13" s="133" t="s">
        <v>338</v>
      </c>
      <c r="C13" s="131" t="s">
        <v>388</v>
      </c>
      <c r="D13" s="131" t="s">
        <v>389</v>
      </c>
      <c r="E13" s="131" t="s">
        <v>390</v>
      </c>
      <c r="F13" s="132" t="s">
        <v>391</v>
      </c>
      <c r="G13" s="131" t="s">
        <v>389</v>
      </c>
    </row>
    <row r="14" spans="1:7" x14ac:dyDescent="0.25">
      <c r="A14" s="130" t="s">
        <v>339</v>
      </c>
      <c r="B14" s="133" t="s">
        <v>333</v>
      </c>
      <c r="C14" s="131" t="s">
        <v>385</v>
      </c>
      <c r="D14" s="131"/>
      <c r="E14" s="131"/>
      <c r="F14" s="132"/>
      <c r="G14" s="131"/>
    </row>
    <row r="15" spans="1:7" ht="15" customHeight="1" x14ac:dyDescent="0.25">
      <c r="A15" s="130" t="s">
        <v>260</v>
      </c>
      <c r="B15" s="133" t="s">
        <v>340</v>
      </c>
      <c r="C15" s="131"/>
      <c r="D15" s="131"/>
      <c r="E15" s="131"/>
      <c r="F15" s="132"/>
      <c r="G15" s="131" t="s">
        <v>392</v>
      </c>
    </row>
    <row r="16" spans="1:7" ht="15" customHeight="1" x14ac:dyDescent="0.25">
      <c r="A16" s="130" t="s">
        <v>261</v>
      </c>
      <c r="B16" s="133" t="s">
        <v>342</v>
      </c>
      <c r="C16" s="131" t="s">
        <v>393</v>
      </c>
      <c r="D16" s="131" t="s">
        <v>394</v>
      </c>
      <c r="E16" s="131" t="s">
        <v>395</v>
      </c>
      <c r="F16" s="131" t="s">
        <v>396</v>
      </c>
      <c r="G16" s="131" t="s">
        <v>397</v>
      </c>
    </row>
    <row r="17" spans="1:7" ht="30" x14ac:dyDescent="0.25">
      <c r="A17" s="130" t="s">
        <v>262</v>
      </c>
      <c r="B17" s="133" t="s">
        <v>343</v>
      </c>
      <c r="C17" s="131" t="s">
        <v>398</v>
      </c>
      <c r="D17" s="131"/>
      <c r="E17" s="131" t="s">
        <v>399</v>
      </c>
      <c r="F17" s="131" t="s">
        <v>400</v>
      </c>
      <c r="G17" s="131"/>
    </row>
    <row r="18" spans="1:7" x14ac:dyDescent="0.25">
      <c r="A18" s="130" t="s">
        <v>344</v>
      </c>
      <c r="B18" s="133" t="s">
        <v>345</v>
      </c>
      <c r="C18" s="131"/>
      <c r="D18" s="131" t="s">
        <v>401</v>
      </c>
      <c r="E18" s="131" t="s">
        <v>402</v>
      </c>
      <c r="F18" s="131"/>
      <c r="G18" s="131"/>
    </row>
    <row r="19" spans="1:7" x14ac:dyDescent="0.25">
      <c r="A19" s="130" t="s">
        <v>263</v>
      </c>
      <c r="B19" s="133" t="s">
        <v>346</v>
      </c>
      <c r="C19" s="131" t="s">
        <v>380</v>
      </c>
      <c r="D19" s="131" t="s">
        <v>381</v>
      </c>
      <c r="E19" s="131" t="s">
        <v>403</v>
      </c>
      <c r="F19" s="131" t="s">
        <v>383</v>
      </c>
      <c r="G19" s="131" t="s">
        <v>384</v>
      </c>
    </row>
    <row r="20" spans="1:7" x14ac:dyDescent="0.25">
      <c r="A20" s="130" t="s">
        <v>335</v>
      </c>
      <c r="B20" s="133" t="s">
        <v>347</v>
      </c>
      <c r="C20" s="131"/>
      <c r="D20" s="131" t="s">
        <v>404</v>
      </c>
      <c r="E20" s="131" t="s">
        <v>405</v>
      </c>
      <c r="F20" s="131"/>
      <c r="G20" s="131" t="s">
        <v>392</v>
      </c>
    </row>
    <row r="21" spans="1:7" x14ac:dyDescent="0.25">
      <c r="A21" s="130" t="s">
        <v>264</v>
      </c>
      <c r="B21" s="133" t="s">
        <v>348</v>
      </c>
      <c r="C21" s="131" t="s">
        <v>406</v>
      </c>
      <c r="D21" s="131" t="s">
        <v>407</v>
      </c>
      <c r="E21" s="131" t="s">
        <v>408</v>
      </c>
      <c r="F21" s="131" t="s">
        <v>409</v>
      </c>
      <c r="G21" s="131" t="s">
        <v>410</v>
      </c>
    </row>
    <row r="22" spans="1:7" ht="30" x14ac:dyDescent="0.25">
      <c r="A22" s="130" t="s">
        <v>265</v>
      </c>
      <c r="B22" s="133" t="s">
        <v>349</v>
      </c>
      <c r="C22" s="131" t="s">
        <v>411</v>
      </c>
      <c r="D22" s="131"/>
      <c r="E22" s="131" t="s">
        <v>412</v>
      </c>
      <c r="F22" s="131" t="s">
        <v>413</v>
      </c>
      <c r="G22" s="131" t="s">
        <v>414</v>
      </c>
    </row>
    <row r="23" spans="1:7" x14ac:dyDescent="0.25">
      <c r="A23" s="130" t="s">
        <v>266</v>
      </c>
      <c r="B23" s="133" t="s">
        <v>351</v>
      </c>
      <c r="C23" s="131" t="s">
        <v>415</v>
      </c>
      <c r="D23" s="131" t="s">
        <v>416</v>
      </c>
      <c r="E23" s="131"/>
      <c r="F23" s="131"/>
      <c r="G23" s="131"/>
    </row>
    <row r="24" spans="1:7" x14ac:dyDescent="0.25">
      <c r="A24" s="130" t="s">
        <v>352</v>
      </c>
      <c r="B24" s="133" t="s">
        <v>353</v>
      </c>
      <c r="C24" s="131"/>
      <c r="D24" s="131" t="s">
        <v>417</v>
      </c>
      <c r="E24" s="131"/>
      <c r="F24" s="131"/>
      <c r="G24" s="131"/>
    </row>
    <row r="25" spans="1:7" x14ac:dyDescent="0.25">
      <c r="A25" s="130" t="s">
        <v>354</v>
      </c>
      <c r="B25" s="133" t="s">
        <v>355</v>
      </c>
      <c r="C25" s="131"/>
      <c r="D25" s="131"/>
      <c r="E25" s="131"/>
      <c r="F25" s="131"/>
      <c r="G25" s="131" t="s">
        <v>418</v>
      </c>
    </row>
    <row r="26" spans="1:7" x14ac:dyDescent="0.25">
      <c r="A26" s="130" t="s">
        <v>337</v>
      </c>
      <c r="B26" s="133" t="s">
        <v>356</v>
      </c>
      <c r="C26" s="131" t="s">
        <v>419</v>
      </c>
      <c r="D26" s="131"/>
      <c r="E26" s="131"/>
      <c r="F26" s="131" t="s">
        <v>420</v>
      </c>
      <c r="G26" s="131"/>
    </row>
    <row r="27" spans="1:7" x14ac:dyDescent="0.25">
      <c r="A27" s="130" t="s">
        <v>357</v>
      </c>
      <c r="B27" s="133" t="s">
        <v>358</v>
      </c>
      <c r="C27" s="131"/>
      <c r="D27" s="131"/>
      <c r="E27" s="131"/>
      <c r="F27" s="131" t="s">
        <v>421</v>
      </c>
      <c r="G27" s="131"/>
    </row>
    <row r="28" spans="1:7" ht="30" x14ac:dyDescent="0.25">
      <c r="A28" s="130" t="s">
        <v>341</v>
      </c>
      <c r="B28" s="133" t="s">
        <v>359</v>
      </c>
      <c r="C28" s="131"/>
      <c r="D28" s="131"/>
      <c r="E28" s="131" t="s">
        <v>386</v>
      </c>
      <c r="F28" s="131" t="s">
        <v>422</v>
      </c>
      <c r="G28" s="131" t="s">
        <v>423</v>
      </c>
    </row>
    <row r="29" spans="1:7" ht="30" x14ac:dyDescent="0.25">
      <c r="A29" s="130" t="s">
        <v>267</v>
      </c>
      <c r="B29" s="133" t="s">
        <v>360</v>
      </c>
      <c r="C29" s="131" t="s">
        <v>424</v>
      </c>
      <c r="D29" s="131" t="s">
        <v>425</v>
      </c>
      <c r="E29" s="131" t="s">
        <v>424</v>
      </c>
      <c r="F29" s="131"/>
      <c r="G29" s="131"/>
    </row>
    <row r="30" spans="1:7" ht="30" x14ac:dyDescent="0.25">
      <c r="A30" s="130" t="s">
        <v>269</v>
      </c>
      <c r="B30" s="133" t="s">
        <v>361</v>
      </c>
      <c r="C30" s="131"/>
      <c r="D30" s="131"/>
      <c r="E30" s="131"/>
      <c r="F30" s="131"/>
      <c r="G30" s="131" t="s">
        <v>426</v>
      </c>
    </row>
    <row r="31" spans="1:7" x14ac:dyDescent="0.25">
      <c r="A31" s="130" t="s">
        <v>270</v>
      </c>
      <c r="B31" s="133" t="s">
        <v>362</v>
      </c>
      <c r="C31" s="131" t="s">
        <v>427</v>
      </c>
      <c r="D31" s="131" t="s">
        <v>428</v>
      </c>
      <c r="E31" s="131" t="s">
        <v>429</v>
      </c>
      <c r="F31" s="131" t="s">
        <v>430</v>
      </c>
      <c r="G31" s="131" t="s">
        <v>431</v>
      </c>
    </row>
    <row r="32" spans="1:7" x14ac:dyDescent="0.25">
      <c r="A32" s="130" t="s">
        <v>271</v>
      </c>
      <c r="B32" s="133" t="s">
        <v>363</v>
      </c>
      <c r="C32" s="131" t="s">
        <v>432</v>
      </c>
      <c r="D32" s="131" t="s">
        <v>433</v>
      </c>
      <c r="E32" s="131" t="s">
        <v>434</v>
      </c>
      <c r="F32" s="131" t="s">
        <v>435</v>
      </c>
      <c r="G32" s="131" t="s">
        <v>436</v>
      </c>
    </row>
    <row r="33" spans="1:7" x14ac:dyDescent="0.25">
      <c r="A33" s="130" t="s">
        <v>334</v>
      </c>
      <c r="B33" s="133" t="s">
        <v>364</v>
      </c>
      <c r="C33" s="131"/>
      <c r="D33" s="131" t="s">
        <v>437</v>
      </c>
      <c r="E33" s="131" t="s">
        <v>438</v>
      </c>
      <c r="F33" s="131"/>
      <c r="G33" s="131" t="s">
        <v>418</v>
      </c>
    </row>
    <row r="34" spans="1:7" x14ac:dyDescent="0.25">
      <c r="A34" s="130" t="s">
        <v>272</v>
      </c>
      <c r="B34" s="133" t="s">
        <v>365</v>
      </c>
      <c r="C34" s="131" t="s">
        <v>439</v>
      </c>
      <c r="D34" s="131" t="s">
        <v>440</v>
      </c>
      <c r="E34" s="131" t="s">
        <v>441</v>
      </c>
      <c r="F34" s="131" t="s">
        <v>442</v>
      </c>
      <c r="G34" s="131" t="s">
        <v>443</v>
      </c>
    </row>
    <row r="35" spans="1:7" x14ac:dyDescent="0.25">
      <c r="A35" s="130" t="s">
        <v>366</v>
      </c>
      <c r="B35" s="133" t="s">
        <v>367</v>
      </c>
      <c r="C35" s="131"/>
      <c r="D35" s="131"/>
      <c r="E35" s="131"/>
      <c r="F35" s="131" t="s">
        <v>444</v>
      </c>
      <c r="G35" s="131" t="s">
        <v>445</v>
      </c>
    </row>
    <row r="36" spans="1:7" x14ac:dyDescent="0.25">
      <c r="A36" s="130" t="s">
        <v>273</v>
      </c>
      <c r="B36" s="133" t="s">
        <v>368</v>
      </c>
      <c r="C36" s="131" t="s">
        <v>446</v>
      </c>
      <c r="D36" s="131" t="s">
        <v>447</v>
      </c>
      <c r="E36" s="131" t="s">
        <v>448</v>
      </c>
      <c r="F36" s="131" t="s">
        <v>449</v>
      </c>
      <c r="G36" s="131" t="s">
        <v>450</v>
      </c>
    </row>
    <row r="37" spans="1:7" x14ac:dyDescent="0.25">
      <c r="A37" s="130" t="s">
        <v>369</v>
      </c>
      <c r="B37" s="133" t="s">
        <v>338</v>
      </c>
      <c r="C37" s="131" t="s">
        <v>388</v>
      </c>
      <c r="D37" s="131" t="s">
        <v>389</v>
      </c>
      <c r="E37" s="131" t="s">
        <v>390</v>
      </c>
      <c r="F37" s="131" t="s">
        <v>391</v>
      </c>
      <c r="G37" s="131" t="s">
        <v>389</v>
      </c>
    </row>
    <row r="38" spans="1:7" ht="30" x14ac:dyDescent="0.25">
      <c r="A38" s="130" t="s">
        <v>268</v>
      </c>
      <c r="B38" s="133" t="s">
        <v>370</v>
      </c>
      <c r="C38" s="131" t="s">
        <v>451</v>
      </c>
      <c r="D38" s="131" t="s">
        <v>452</v>
      </c>
      <c r="E38" s="131" t="s">
        <v>453</v>
      </c>
      <c r="F38" s="131" t="s">
        <v>454</v>
      </c>
      <c r="G38" s="131"/>
    </row>
    <row r="39" spans="1:7" x14ac:dyDescent="0.25">
      <c r="A39" s="130" t="s">
        <v>258</v>
      </c>
      <c r="B39" s="133" t="s">
        <v>371</v>
      </c>
      <c r="C39" s="131"/>
      <c r="D39" s="131"/>
      <c r="E39" s="131" t="s">
        <v>455</v>
      </c>
      <c r="F39" s="131"/>
      <c r="G39" s="131"/>
    </row>
    <row r="40" spans="1:7" x14ac:dyDescent="0.25">
      <c r="A40" s="130" t="s">
        <v>372</v>
      </c>
      <c r="B40" s="133" t="s">
        <v>371</v>
      </c>
      <c r="C40" s="131"/>
      <c r="D40" s="131"/>
      <c r="E40" s="131" t="s">
        <v>455</v>
      </c>
      <c r="F40" s="131"/>
      <c r="G40" s="131"/>
    </row>
    <row r="41" spans="1:7" x14ac:dyDescent="0.25">
      <c r="A41" s="130" t="s">
        <v>350</v>
      </c>
      <c r="B41" s="133" t="s">
        <v>373</v>
      </c>
      <c r="C41" s="131" t="s">
        <v>415</v>
      </c>
      <c r="D41" s="131" t="s">
        <v>456</v>
      </c>
      <c r="E41" s="131"/>
      <c r="F41" s="131"/>
      <c r="G41" s="131"/>
    </row>
    <row r="42" spans="1:7" x14ac:dyDescent="0.25">
      <c r="A42" s="130" t="s">
        <v>264</v>
      </c>
      <c r="B42" s="133" t="s">
        <v>374</v>
      </c>
      <c r="C42" s="131"/>
      <c r="D42" s="131" t="s">
        <v>457</v>
      </c>
      <c r="E42" s="131"/>
      <c r="F42" s="131" t="s">
        <v>458</v>
      </c>
      <c r="G42" s="131"/>
    </row>
    <row r="43" spans="1:7" x14ac:dyDescent="0.25">
      <c r="A43" s="130" t="s">
        <v>261</v>
      </c>
      <c r="B43" s="133" t="s">
        <v>374</v>
      </c>
      <c r="C43" s="131"/>
      <c r="D43" s="131" t="s">
        <v>457</v>
      </c>
      <c r="E43" s="131"/>
      <c r="F43" s="131" t="s">
        <v>458</v>
      </c>
      <c r="G43" s="131"/>
    </row>
    <row r="44" spans="1:7" x14ac:dyDescent="0.25">
      <c r="A44" s="130" t="s">
        <v>258</v>
      </c>
      <c r="B44" s="133" t="s">
        <v>375</v>
      </c>
      <c r="C44" s="131"/>
      <c r="D44" s="131"/>
      <c r="E44" s="131" t="s">
        <v>405</v>
      </c>
      <c r="F44" s="131"/>
      <c r="G44" s="131"/>
    </row>
    <row r="45" spans="1:7" x14ac:dyDescent="0.25">
      <c r="A45" s="134" t="s">
        <v>264</v>
      </c>
      <c r="B45" s="146" t="s">
        <v>376</v>
      </c>
      <c r="C45" s="135"/>
      <c r="D45" s="135" t="s">
        <v>444</v>
      </c>
      <c r="E45" s="135" t="s">
        <v>459</v>
      </c>
      <c r="F45" s="135"/>
      <c r="G45" s="135"/>
    </row>
  </sheetData>
  <mergeCells count="5">
    <mergeCell ref="A6:F6"/>
    <mergeCell ref="A2:G2"/>
    <mergeCell ref="A3:G3"/>
    <mergeCell ref="A4:F4"/>
    <mergeCell ref="A5:G5"/>
  </mergeCells>
  <pageMargins left="0.51181102362204722" right="0.51181102362204722" top="0.78740157480314965" bottom="0.78740157480314965" header="0.31496062992125984" footer="0.31496062992125984"/>
  <pageSetup paperSize="9" scale="9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7</vt:i4>
      </vt:variant>
    </vt:vector>
  </HeadingPairs>
  <TitlesOfParts>
    <vt:vector size="13" baseType="lpstr">
      <vt:lpstr>PLANILHA</vt:lpstr>
      <vt:lpstr>BDI EQUIP</vt:lpstr>
      <vt:lpstr>BDI SERV</vt:lpstr>
      <vt:lpstr>COMPOSIÇÃO</vt:lpstr>
      <vt:lpstr>CRONOGRAMA</vt:lpstr>
      <vt:lpstr>HISTOGRAMA</vt:lpstr>
      <vt:lpstr>'BDI EQUIP'!Area_de_impressao</vt:lpstr>
      <vt:lpstr>'BDI SERV'!Area_de_impressao</vt:lpstr>
      <vt:lpstr>COMPOSIÇÃO!Area_de_impressao</vt:lpstr>
      <vt:lpstr>CRONOGRAMA!Area_de_impressao</vt:lpstr>
      <vt:lpstr>HISTOGRAMA!Area_de_impressao</vt:lpstr>
      <vt:lpstr>PLANILHA!Area_de_impressao</vt:lpstr>
      <vt:lpstr>PLANILHA!Titulos_de_impressao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Allyne Rodrigues Ribeiro Felix</dc:creator>
  <cp:lastModifiedBy>Allyne Rodrigues Ribeiro Felix</cp:lastModifiedBy>
  <cp:lastPrinted>2015-05-12T17:39:48Z</cp:lastPrinted>
  <dcterms:created xsi:type="dcterms:W3CDTF">2014-10-03T18:12:14Z</dcterms:created>
  <dcterms:modified xsi:type="dcterms:W3CDTF">2015-05-12T17:39:54Z</dcterms:modified>
</cp:coreProperties>
</file>